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32145" yWindow="3240" windowWidth="21600" windowHeight="11385" firstSheet="3" activeTab="3"/>
  </bookViews>
  <sheets>
    <sheet name="DATA" sheetId="19" state="hidden" r:id="rId1"/>
    <sheet name="Checks" sheetId="20" state="hidden" r:id="rId2"/>
    <sheet name="RNS" sheetId="21" state="hidden" r:id="rId3"/>
    <sheet name="Highlights" sheetId="22" r:id="rId4"/>
    <sheet name="General Grant Information" sheetId="23" r:id="rId5"/>
    <sheet name="Staff" sheetId="24" r:id="rId6"/>
    <sheet name="Informational Materials" sheetId="25" r:id="rId7"/>
    <sheet name="Victim Services" sheetId="26" r:id="rId8"/>
  </sheets>
  <definedNames>
    <definedName name="_xlnm._FilterDatabase" localSheetId="4" hidden="1">'General Grant Information'!$C$9:$E$16</definedName>
    <definedName name="_xlnm._FilterDatabase" localSheetId="3" hidden="1">Highlights!$C$10:$E$31</definedName>
    <definedName name="_xlnm._FilterDatabase" localSheetId="6" hidden="1">'Informational Materials'!$C$6:$E$9</definedName>
    <definedName name="_xlnm._FilterDatabase" localSheetId="5" hidden="1">Staff!$C$7:$E$18</definedName>
    <definedName name="_xlnm._FilterDatabase" localSheetId="7" hidden="1">'Victim Services'!$C$9:$E$34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22" l="1"/>
  <c r="A1" i="23"/>
  <c r="A1" i="26"/>
  <c r="A1" i="25"/>
  <c r="A1" i="24"/>
  <c r="E30" i="20"/>
  <c r="E42" i="20"/>
  <c r="E40" i="20"/>
  <c r="E36" i="20"/>
  <c r="E28" i="20"/>
  <c r="E34" i="20"/>
  <c r="N12" i="20"/>
  <c r="N13" i="20"/>
  <c r="N14" i="20"/>
  <c r="N15" i="20"/>
  <c r="N16" i="20"/>
  <c r="N17" i="20"/>
  <c r="N18" i="20"/>
  <c r="N19" i="20"/>
  <c r="N20" i="20"/>
  <c r="N21" i="20"/>
  <c r="N22" i="20"/>
  <c r="N23" i="20"/>
  <c r="N24" i="20"/>
  <c r="N25" i="20"/>
  <c r="N26" i="20"/>
  <c r="N27" i="20"/>
  <c r="N28" i="20"/>
  <c r="N29" i="20"/>
  <c r="N30" i="20"/>
  <c r="N31" i="20"/>
  <c r="N32" i="20"/>
  <c r="N33" i="20"/>
  <c r="N34" i="20"/>
  <c r="N35" i="20"/>
  <c r="N36" i="20"/>
  <c r="N37" i="20"/>
  <c r="N38" i="20"/>
  <c r="N39" i="20"/>
  <c r="N40" i="20"/>
  <c r="N41" i="20"/>
  <c r="N42" i="20"/>
  <c r="N43" i="20"/>
  <c r="N44" i="20"/>
  <c r="N45" i="20"/>
  <c r="N46" i="20"/>
  <c r="N47" i="20"/>
  <c r="N48" i="20"/>
  <c r="N49" i="20"/>
  <c r="N50" i="20"/>
  <c r="N51" i="20"/>
  <c r="N52" i="20"/>
  <c r="N53" i="20"/>
  <c r="N54" i="20"/>
  <c r="N55" i="20"/>
  <c r="N56" i="20"/>
  <c r="N57" i="20"/>
  <c r="N58" i="20"/>
  <c r="N59" i="20"/>
  <c r="N60" i="20"/>
  <c r="N61" i="20"/>
  <c r="N62" i="20"/>
  <c r="N63" i="20"/>
  <c r="N64" i="20"/>
  <c r="N65" i="20"/>
  <c r="N66" i="20"/>
  <c r="N67" i="20"/>
  <c r="N68" i="20"/>
  <c r="N69" i="20"/>
  <c r="N70" i="20"/>
  <c r="N71" i="20"/>
  <c r="N72" i="20"/>
  <c r="N73" i="20"/>
  <c r="N74" i="20"/>
  <c r="N75" i="20"/>
  <c r="N76" i="20"/>
  <c r="N77" i="20"/>
  <c r="N78" i="20"/>
  <c r="N79" i="20"/>
  <c r="N80" i="20"/>
  <c r="N81" i="20"/>
  <c r="N82" i="20"/>
  <c r="N83" i="20"/>
  <c r="N84" i="20"/>
  <c r="N85" i="20"/>
  <c r="N86" i="20"/>
  <c r="N87" i="20"/>
  <c r="N88" i="20"/>
  <c r="N89" i="20"/>
  <c r="N90" i="20"/>
  <c r="N91" i="20"/>
  <c r="N92" i="20"/>
  <c r="N93" i="20"/>
  <c r="N94" i="20"/>
  <c r="N95" i="20"/>
  <c r="N96" i="20"/>
  <c r="N97" i="20"/>
  <c r="N98" i="20"/>
  <c r="N99" i="20"/>
  <c r="N100" i="20"/>
  <c r="N101" i="20"/>
  <c r="N102" i="20"/>
  <c r="N103" i="20"/>
  <c r="N104" i="20"/>
  <c r="N105" i="20"/>
  <c r="N106" i="20"/>
  <c r="N107" i="20"/>
  <c r="N108" i="20"/>
  <c r="N109" i="20"/>
  <c r="N110" i="20"/>
  <c r="N111" i="20"/>
  <c r="N112" i="20"/>
  <c r="N113" i="20"/>
  <c r="N114" i="20"/>
  <c r="N115" i="20"/>
  <c r="N116" i="20"/>
  <c r="N117" i="20"/>
  <c r="N118" i="20"/>
  <c r="N119" i="20"/>
  <c r="N120" i="20"/>
  <c r="N121" i="20"/>
  <c r="N122" i="20"/>
  <c r="N123" i="20"/>
  <c r="N124" i="20"/>
  <c r="N125" i="20"/>
  <c r="N126" i="20"/>
  <c r="N127" i="20"/>
  <c r="N128" i="20"/>
  <c r="N129" i="20"/>
  <c r="N130" i="20"/>
  <c r="N11" i="20"/>
  <c r="B4" i="20"/>
  <c r="C4" i="20"/>
  <c r="D4" i="20"/>
  <c r="E4" i="20"/>
  <c r="F4" i="20"/>
  <c r="G4" i="20"/>
  <c r="H4" i="20"/>
  <c r="I4" i="20"/>
  <c r="J4" i="20"/>
  <c r="K4" i="20"/>
  <c r="L4" i="20"/>
  <c r="M4" i="20"/>
  <c r="N4" i="20"/>
  <c r="O4" i="20"/>
  <c r="P4" i="20"/>
  <c r="Q4" i="20"/>
  <c r="R4" i="20"/>
  <c r="S4" i="20"/>
  <c r="T4" i="20"/>
  <c r="U4" i="20"/>
  <c r="V4" i="20"/>
  <c r="W4" i="20"/>
  <c r="X4" i="20"/>
  <c r="Y4" i="20"/>
  <c r="Z4" i="20"/>
  <c r="AA4" i="20"/>
  <c r="AB4" i="20"/>
  <c r="AC4" i="20"/>
  <c r="AD4" i="20"/>
  <c r="AE4" i="20"/>
  <c r="AF4" i="20"/>
  <c r="AG4" i="20"/>
  <c r="AH4" i="20"/>
  <c r="AI4" i="20"/>
  <c r="AJ4" i="20"/>
  <c r="AK4" i="20"/>
  <c r="AL4" i="20"/>
  <c r="AM4" i="20"/>
  <c r="AN4" i="20"/>
  <c r="AO4" i="20"/>
  <c r="AP4" i="20"/>
  <c r="AQ4" i="20"/>
  <c r="AR4" i="20"/>
  <c r="AS4" i="20"/>
  <c r="AT4" i="20"/>
  <c r="AU4" i="20"/>
  <c r="AV4" i="20"/>
  <c r="AW4" i="20"/>
  <c r="AX4" i="20"/>
  <c r="AY4" i="20"/>
  <c r="AZ4" i="20"/>
  <c r="BA4" i="20"/>
  <c r="BB4" i="20"/>
  <c r="BC4" i="20"/>
  <c r="BD4" i="20"/>
  <c r="BE4" i="20"/>
  <c r="BF4" i="20"/>
  <c r="BG4" i="20"/>
  <c r="BH4" i="20"/>
  <c r="BI4" i="20"/>
  <c r="BJ4" i="20"/>
  <c r="BK4" i="20"/>
  <c r="BL4" i="20"/>
  <c r="BM4" i="20"/>
  <c r="BN4" i="20"/>
  <c r="BO4" i="20"/>
  <c r="BP4" i="20"/>
  <c r="BQ4" i="20"/>
  <c r="BR4" i="20"/>
  <c r="BS4" i="20"/>
  <c r="BT4" i="20"/>
  <c r="BU4" i="20"/>
  <c r="BV4" i="20"/>
  <c r="BW4" i="20"/>
  <c r="BX4" i="20"/>
  <c r="BY4" i="20"/>
  <c r="BZ4" i="20"/>
  <c r="CA4" i="20"/>
  <c r="CB4" i="20"/>
  <c r="CC4" i="20"/>
  <c r="CD4" i="20"/>
  <c r="CE4" i="20"/>
  <c r="CF4" i="20"/>
  <c r="CG4" i="20"/>
  <c r="CH4" i="20"/>
  <c r="CI4" i="20"/>
  <c r="CJ4" i="20"/>
  <c r="CK4" i="20"/>
  <c r="CL4" i="20"/>
  <c r="CM4" i="20"/>
  <c r="CN4" i="20"/>
  <c r="CO4" i="20"/>
  <c r="CP4" i="20"/>
  <c r="CQ4" i="20"/>
  <c r="CR4" i="20"/>
  <c r="CS4" i="20"/>
  <c r="CT4" i="20"/>
  <c r="CU4" i="20"/>
  <c r="CV4" i="20"/>
  <c r="CW4" i="20"/>
  <c r="CX4" i="20"/>
  <c r="CY4" i="20"/>
  <c r="CZ4" i="20"/>
  <c r="DA4" i="20"/>
  <c r="DB4" i="20"/>
  <c r="DC4" i="20"/>
  <c r="DD4" i="20"/>
  <c r="DE4" i="20"/>
  <c r="DF4" i="20"/>
  <c r="DG4" i="20"/>
  <c r="DH4" i="20"/>
  <c r="DI4" i="20"/>
  <c r="DJ4" i="20"/>
  <c r="DK4" i="20"/>
  <c r="DL4" i="20"/>
  <c r="DM4" i="20"/>
  <c r="DN4" i="20"/>
  <c r="DO4" i="20"/>
  <c r="DP4" i="20"/>
  <c r="DQ4" i="20"/>
  <c r="DR4" i="20"/>
  <c r="DS4" i="20"/>
  <c r="DT4" i="20"/>
  <c r="DU4" i="20"/>
  <c r="DV4" i="20"/>
  <c r="DW4" i="20"/>
  <c r="DX4" i="20"/>
  <c r="DY4" i="20"/>
  <c r="DZ4" i="20"/>
  <c r="EA4" i="20"/>
  <c r="EB4" i="20"/>
  <c r="EC4" i="20"/>
  <c r="ED4" i="20"/>
  <c r="EE4" i="20"/>
  <c r="EF4" i="20"/>
  <c r="EG4" i="20"/>
  <c r="EH4" i="20"/>
  <c r="EI4" i="20"/>
  <c r="EJ4" i="20"/>
  <c r="EK4" i="20"/>
  <c r="EL4" i="20"/>
  <c r="EM4" i="20"/>
  <c r="EN4" i="20"/>
  <c r="EO4" i="20"/>
  <c r="EP4" i="20"/>
  <c r="EQ4" i="20"/>
  <c r="ER4" i="20"/>
  <c r="ES4" i="20"/>
  <c r="ET4" i="20"/>
  <c r="EU4" i="20"/>
  <c r="EV4" i="20"/>
  <c r="EW4" i="20"/>
  <c r="EX4" i="20"/>
  <c r="EY4" i="20"/>
  <c r="EZ4" i="20"/>
  <c r="FA4" i="20"/>
  <c r="FB4" i="20"/>
  <c r="FC4" i="20"/>
  <c r="FD4" i="20"/>
  <c r="FE4" i="20"/>
  <c r="FF4" i="20"/>
  <c r="FG4" i="20"/>
  <c r="FH4" i="20"/>
  <c r="FI4" i="20"/>
  <c r="FJ4" i="20"/>
  <c r="FK4" i="20"/>
  <c r="FL4" i="20"/>
  <c r="FM4" i="20"/>
  <c r="FN4" i="20"/>
  <c r="FO4" i="20"/>
  <c r="FP4" i="20"/>
  <c r="FQ4" i="20"/>
  <c r="FR4" i="20"/>
  <c r="FS4" i="20"/>
  <c r="FT4" i="20"/>
  <c r="FU4" i="20"/>
  <c r="FV4" i="20"/>
  <c r="FW4" i="20"/>
  <c r="FX4" i="20"/>
  <c r="FY4" i="20"/>
  <c r="FZ4" i="20"/>
  <c r="GA4" i="20"/>
  <c r="GB4" i="20"/>
  <c r="GC4" i="20"/>
  <c r="GD4" i="20"/>
  <c r="GE4" i="20"/>
  <c r="GF4" i="20"/>
  <c r="GG4" i="20"/>
  <c r="GH4" i="20"/>
  <c r="GI4" i="20"/>
  <c r="GJ4" i="20"/>
  <c r="GK4" i="20"/>
  <c r="A4" i="20"/>
  <c r="G26" i="20"/>
  <c r="I26" i="20" s="1"/>
  <c r="G14" i="20"/>
  <c r="I14" i="20" s="1"/>
  <c r="B16" i="26" l="1"/>
  <c r="I39" i="26" l="1"/>
  <c r="I38" i="26"/>
  <c r="I37" i="26"/>
  <c r="I36" i="26"/>
  <c r="I35" i="26"/>
  <c r="I34" i="26"/>
  <c r="I33" i="26"/>
  <c r="I31" i="26"/>
  <c r="I30" i="26"/>
  <c r="I29" i="26"/>
  <c r="I27" i="26"/>
  <c r="I26" i="26"/>
  <c r="I25" i="26"/>
  <c r="I24" i="26"/>
  <c r="I23" i="26"/>
  <c r="I22" i="26"/>
  <c r="I21" i="26"/>
  <c r="I15" i="26"/>
  <c r="I14" i="26"/>
  <c r="I13" i="26"/>
  <c r="I12" i="26"/>
  <c r="I11" i="26"/>
  <c r="I10" i="26"/>
  <c r="D12" i="21"/>
  <c r="D8" i="21"/>
  <c r="D9" i="21"/>
  <c r="D10" i="21"/>
  <c r="D11" i="21"/>
  <c r="D13" i="21"/>
  <c r="D14" i="21"/>
  <c r="D15" i="21"/>
  <c r="D16" i="21"/>
  <c r="D17" i="21"/>
  <c r="D7" i="21"/>
  <c r="D6" i="21"/>
  <c r="D5" i="21"/>
  <c r="D4" i="21"/>
  <c r="D3" i="21"/>
  <c r="D2" i="21"/>
  <c r="E42" i="26"/>
  <c r="E41" i="26"/>
  <c r="E39" i="26"/>
  <c r="B7" i="22" s="1"/>
  <c r="D42" i="26"/>
  <c r="D41" i="26"/>
  <c r="D39" i="26"/>
  <c r="D22" i="26"/>
  <c r="D29" i="26"/>
  <c r="D26" i="26"/>
  <c r="D28" i="26"/>
  <c r="D20" i="26"/>
  <c r="D32" i="26"/>
  <c r="D24" i="26"/>
  <c r="D31" i="26"/>
  <c r="D30" i="26"/>
  <c r="D23" i="26"/>
  <c r="D25" i="26"/>
  <c r="D21" i="26"/>
  <c r="D27" i="26"/>
  <c r="D12" i="26"/>
  <c r="D11" i="26"/>
  <c r="D10" i="26"/>
  <c r="B5" i="26"/>
  <c r="B4" i="26"/>
  <c r="E7" i="25"/>
  <c r="D7" i="25"/>
  <c r="G28" i="20" s="1"/>
  <c r="I28" i="20" s="1"/>
  <c r="E8" i="25"/>
  <c r="G36" i="20" s="1"/>
  <c r="D8" i="25"/>
  <c r="G34" i="20" s="1"/>
  <c r="I34" i="20" s="1"/>
  <c r="E10" i="25"/>
  <c r="D10" i="25"/>
  <c r="E9" i="25"/>
  <c r="D9" i="25"/>
  <c r="B4" i="25"/>
  <c r="B4" i="24"/>
  <c r="D8" i="24"/>
  <c r="D17" i="24"/>
  <c r="D14" i="24"/>
  <c r="D11" i="24"/>
  <c r="D12" i="24"/>
  <c r="D13" i="24"/>
  <c r="D16" i="24"/>
  <c r="D9" i="24"/>
  <c r="D15" i="24"/>
  <c r="D10" i="24"/>
  <c r="D12" i="23"/>
  <c r="D16" i="23"/>
  <c r="D13" i="23"/>
  <c r="D11" i="23"/>
  <c r="D15" i="23"/>
  <c r="D14" i="23"/>
  <c r="B6" i="23"/>
  <c r="B5" i="23"/>
  <c r="B4" i="23"/>
  <c r="B4" i="22"/>
  <c r="E22" i="26" l="1"/>
  <c r="I16" i="26"/>
  <c r="J13" i="26" s="1"/>
  <c r="F2" i="21"/>
  <c r="D18" i="24"/>
  <c r="E10" i="24" s="1"/>
  <c r="B13" i="22" l="1"/>
  <c r="B8" i="22"/>
  <c r="G129" i="20" l="1"/>
  <c r="I129" i="20" s="1"/>
  <c r="G128" i="20"/>
  <c r="I128" i="20" s="1"/>
  <c r="G125" i="20"/>
  <c r="I125" i="20" s="1"/>
  <c r="G57" i="20"/>
  <c r="I57" i="20" s="1"/>
  <c r="G55" i="20"/>
  <c r="I55" i="20" s="1"/>
  <c r="G11" i="20" l="1"/>
  <c r="I11" i="20" s="1"/>
  <c r="G124" i="20" l="1"/>
  <c r="I124" i="20" s="1"/>
  <c r="G122" i="20"/>
  <c r="I122" i="20" s="1"/>
  <c r="G120" i="20"/>
  <c r="I120" i="20" s="1"/>
  <c r="G123" i="20"/>
  <c r="I123" i="20" s="1"/>
  <c r="G121" i="20"/>
  <c r="I121" i="20" s="1"/>
  <c r="G92" i="20"/>
  <c r="I92" i="20" s="1"/>
  <c r="G91" i="20"/>
  <c r="I91" i="20" s="1"/>
  <c r="G90" i="20"/>
  <c r="I90" i="20" s="1"/>
  <c r="G89" i="20"/>
  <c r="I89" i="20" s="1"/>
  <c r="G88" i="20"/>
  <c r="I88" i="20" s="1"/>
  <c r="G87" i="20"/>
  <c r="I87" i="20" s="1"/>
  <c r="G84" i="20"/>
  <c r="I84" i="20" s="1"/>
  <c r="G83" i="20"/>
  <c r="I83" i="20" s="1"/>
  <c r="G82" i="20"/>
  <c r="I82" i="20" s="1"/>
  <c r="G80" i="20"/>
  <c r="I80" i="20" s="1"/>
  <c r="G79" i="20"/>
  <c r="I79" i="20" s="1"/>
  <c r="G78" i="20"/>
  <c r="I78" i="20" s="1"/>
  <c r="G77" i="20"/>
  <c r="I77" i="20" s="1"/>
  <c r="G76" i="20"/>
  <c r="I76" i="20" s="1"/>
  <c r="G75" i="20"/>
  <c r="I75" i="20" s="1"/>
  <c r="G74" i="20"/>
  <c r="I74" i="20" s="1"/>
  <c r="G104" i="20"/>
  <c r="I104" i="20" s="1"/>
  <c r="G103" i="20"/>
  <c r="I103" i="20" s="1"/>
  <c r="G102" i="20"/>
  <c r="I102" i="20" s="1"/>
  <c r="G101" i="20"/>
  <c r="I101" i="20" s="1"/>
  <c r="G100" i="20"/>
  <c r="I100" i="20" s="1"/>
  <c r="G99" i="20"/>
  <c r="I99" i="20" s="1"/>
  <c r="G117" i="20"/>
  <c r="I117" i="20" s="1"/>
  <c r="G116" i="20"/>
  <c r="I116" i="20" s="1"/>
  <c r="G56" i="20"/>
  <c r="I56" i="20" s="1"/>
  <c r="G54" i="20"/>
  <c r="I54" i="20" s="1"/>
  <c r="G42" i="20"/>
  <c r="I42" i="20" s="1"/>
  <c r="G46" i="20"/>
  <c r="I46" i="20" s="1"/>
  <c r="I36" i="20"/>
  <c r="G30" i="20"/>
  <c r="I30" i="20" s="1"/>
  <c r="G45" i="20"/>
  <c r="I45" i="20" s="1"/>
  <c r="G40" i="20"/>
  <c r="I40" i="20" s="1"/>
  <c r="G118" i="20" l="1"/>
  <c r="I118" i="20" s="1"/>
  <c r="B6" i="22"/>
  <c r="E11" i="23"/>
  <c r="G19" i="20"/>
  <c r="I19" i="20" s="1"/>
  <c r="G86" i="20"/>
  <c r="I86" i="20" s="1"/>
  <c r="J38" i="26"/>
  <c r="G21" i="20"/>
  <c r="I21" i="20" s="1"/>
  <c r="G108" i="20"/>
  <c r="I108" i="20" s="1"/>
  <c r="G15" i="20"/>
  <c r="I15" i="20" s="1"/>
  <c r="G16" i="20"/>
  <c r="I16" i="20" s="1"/>
  <c r="G111" i="20"/>
  <c r="I111" i="20" s="1"/>
  <c r="G112" i="20"/>
  <c r="I112" i="20" s="1"/>
  <c r="G17" i="20"/>
  <c r="I17" i="20" s="1"/>
  <c r="G114" i="20"/>
  <c r="I114" i="20" s="1"/>
  <c r="G22" i="20"/>
  <c r="I22" i="20" s="1"/>
  <c r="G109" i="20"/>
  <c r="I109" i="20" s="1"/>
  <c r="G23" i="20"/>
  <c r="I23" i="20" s="1"/>
  <c r="G110" i="20"/>
  <c r="I110" i="20" s="1"/>
  <c r="G18" i="20"/>
  <c r="I18" i="20" s="1"/>
  <c r="G113" i="20"/>
  <c r="I113" i="20" s="1"/>
  <c r="G24" i="20"/>
  <c r="I24" i="20" s="1"/>
  <c r="G106" i="20"/>
  <c r="I106" i="20" s="1"/>
  <c r="G20" i="20"/>
  <c r="I20" i="20" s="1"/>
  <c r="G107" i="20"/>
  <c r="I107" i="20" s="1"/>
  <c r="G115" i="20"/>
  <c r="I115" i="20" s="1"/>
  <c r="G119" i="20"/>
  <c r="I119" i="20" s="1"/>
  <c r="G53" i="20"/>
  <c r="I53" i="20" s="1"/>
  <c r="J35" i="26"/>
  <c r="H34" i="26"/>
  <c r="E26" i="26"/>
  <c r="J30" i="26"/>
  <c r="J29" i="26"/>
  <c r="E29" i="26"/>
  <c r="E28" i="26"/>
  <c r="E20" i="26"/>
  <c r="E32" i="26"/>
  <c r="E24" i="26"/>
  <c r="J24" i="26"/>
  <c r="E31" i="26"/>
  <c r="J22" i="26"/>
  <c r="E23" i="26"/>
  <c r="J25" i="26"/>
  <c r="E25" i="26"/>
  <c r="E21" i="26"/>
  <c r="E27" i="26"/>
  <c r="D13" i="26"/>
  <c r="B15" i="26" s="1"/>
  <c r="B5" i="24"/>
  <c r="E16" i="23"/>
  <c r="B7" i="23"/>
  <c r="A2" i="23"/>
  <c r="A2" i="26" s="1"/>
  <c r="G25" i="20" l="1"/>
  <c r="I25" i="20" s="1"/>
  <c r="B5" i="22"/>
  <c r="A2" i="24"/>
  <c r="E10" i="26"/>
  <c r="E11" i="26"/>
  <c r="E12" i="26"/>
  <c r="A2" i="25"/>
  <c r="E13" i="26"/>
  <c r="F11" i="21"/>
  <c r="C55" i="26" s="1"/>
  <c r="F14" i="21"/>
  <c r="C58" i="26" s="1"/>
  <c r="F12" i="21"/>
  <c r="C56" i="26" s="1"/>
  <c r="F16" i="21"/>
  <c r="C60" i="26" s="1"/>
  <c r="J11" i="26"/>
  <c r="J16" i="26"/>
  <c r="J12" i="26"/>
  <c r="J10" i="26"/>
  <c r="J14" i="26"/>
  <c r="E17" i="24"/>
  <c r="E13" i="24"/>
  <c r="E14" i="24"/>
  <c r="E16" i="24"/>
  <c r="E18" i="24"/>
  <c r="E11" i="24"/>
  <c r="E9" i="24"/>
  <c r="E8" i="24"/>
  <c r="E12" i="24"/>
  <c r="E15" i="24"/>
  <c r="C46" i="26"/>
  <c r="F4" i="21"/>
  <c r="C48" i="26" s="1"/>
  <c r="F6" i="21"/>
  <c r="C50" i="26" s="1"/>
  <c r="F8" i="21"/>
  <c r="C52" i="26" s="1"/>
  <c r="F10" i="21"/>
  <c r="C54" i="26" s="1"/>
  <c r="E12" i="23"/>
  <c r="E15" i="23"/>
  <c r="J26" i="26"/>
  <c r="J36" i="26"/>
  <c r="E13" i="23"/>
  <c r="E30" i="26"/>
  <c r="J33" i="26"/>
  <c r="F13" i="21"/>
  <c r="C57" i="26" s="1"/>
  <c r="F15" i="21"/>
  <c r="C59" i="26" s="1"/>
  <c r="F17" i="21"/>
  <c r="C61" i="26" s="1"/>
  <c r="J37" i="26"/>
  <c r="F3" i="21"/>
  <c r="C47" i="26" s="1"/>
  <c r="F5" i="21"/>
  <c r="C49" i="26" s="1"/>
  <c r="F7" i="21"/>
  <c r="C51" i="26" s="1"/>
  <c r="F9" i="21"/>
  <c r="C53" i="26" s="1"/>
  <c r="J21" i="26"/>
  <c r="J23" i="26"/>
  <c r="J34" i="26"/>
  <c r="E14" i="23"/>
</calcChain>
</file>

<file path=xl/sharedStrings.xml><?xml version="1.0" encoding="utf-8"?>
<sst xmlns="http://schemas.openxmlformats.org/spreadsheetml/2006/main" count="1267" uniqueCount="653">
  <si>
    <t>ID</t>
  </si>
  <si>
    <t>OVWID</t>
  </si>
  <si>
    <t>Type of funded organization</t>
  </si>
  <si>
    <t>Subgrantees reporting</t>
  </si>
  <si>
    <t>Number</t>
  </si>
  <si>
    <t>Percent</t>
  </si>
  <si>
    <t>Community-based organization</t>
  </si>
  <si>
    <t>Other</t>
  </si>
  <si>
    <t>Staff</t>
  </si>
  <si>
    <t>FTEs</t>
  </si>
  <si>
    <t>Percent  of Total FTEs</t>
  </si>
  <si>
    <t>Victim advocate</t>
  </si>
  <si>
    <t>Program coordinator</t>
  </si>
  <si>
    <t>Counselor</t>
  </si>
  <si>
    <t>Legal advocate</t>
  </si>
  <si>
    <t>Support staff</t>
  </si>
  <si>
    <t>Administrator</t>
  </si>
  <si>
    <t>Translator/interpreter</t>
  </si>
  <si>
    <t>Outreach Worker</t>
  </si>
  <si>
    <t>Total number of full time equivalent (FTE) staff funded</t>
  </si>
  <si>
    <t>Total</t>
  </si>
  <si>
    <t>Served</t>
  </si>
  <si>
    <t>Partially served</t>
  </si>
  <si>
    <t>Not served</t>
  </si>
  <si>
    <t>Total seeking services</t>
  </si>
  <si>
    <t>Demographics</t>
  </si>
  <si>
    <t>Race/ethnicity</t>
  </si>
  <si>
    <t>American Indian and/or Alaska Native</t>
  </si>
  <si>
    <t xml:space="preserve">Asian </t>
  </si>
  <si>
    <t>Black or African American</t>
  </si>
  <si>
    <t>Native Hawaiian and other Pacific Islander</t>
  </si>
  <si>
    <t xml:space="preserve">White </t>
  </si>
  <si>
    <t>Unknown</t>
  </si>
  <si>
    <t>Gender</t>
  </si>
  <si>
    <t>Female</t>
  </si>
  <si>
    <t>Male</t>
  </si>
  <si>
    <t>Age</t>
  </si>
  <si>
    <t>18-24</t>
  </si>
  <si>
    <t>25-59</t>
  </si>
  <si>
    <t>60+</t>
  </si>
  <si>
    <t>Hispanic, Latino, or Spanish origin</t>
  </si>
  <si>
    <t>Demographics of victims/survivors receiving services</t>
  </si>
  <si>
    <t>Relationship to offender</t>
  </si>
  <si>
    <t>Current or former spouse or intimate partner</t>
  </si>
  <si>
    <t>Other family or household member</t>
  </si>
  <si>
    <t>Dating relationship</t>
  </si>
  <si>
    <t>Acquaintance</t>
  </si>
  <si>
    <t>Stranger</t>
  </si>
  <si>
    <t>Total (excluding unknown)</t>
  </si>
  <si>
    <t>Type of service</t>
  </si>
  <si>
    <t>Counseling/support group</t>
  </si>
  <si>
    <t>Crisis intervention</t>
  </si>
  <si>
    <t>Language services</t>
  </si>
  <si>
    <t>Transportation</t>
  </si>
  <si>
    <t>Victim/survivor advocacy</t>
  </si>
  <si>
    <t>Type of service received</t>
  </si>
  <si>
    <t>Descriptive Statistics</t>
  </si>
  <si>
    <t>From workbook:</t>
  </si>
  <si>
    <t>Check:</t>
  </si>
  <si>
    <t>Partial sums, if needed:</t>
  </si>
  <si>
    <t>Conflict of interest</t>
  </si>
  <si>
    <t>Did not meet statutory requirements</t>
  </si>
  <si>
    <t>Hours of operation</t>
  </si>
  <si>
    <t>Insufficient or lack of culturally appropriate services</t>
  </si>
  <si>
    <t>Insufficient of lack of language capacity</t>
  </si>
  <si>
    <t>Insufficient or lack of services for people with disabilities</t>
  </si>
  <si>
    <t>Lack of childcare</t>
  </si>
  <si>
    <t>Program reached capacity</t>
  </si>
  <si>
    <t>Program rules not acceptable to victim/survivor</t>
  </si>
  <si>
    <t>Program unable to provide service due to limited resources/priority-setting</t>
  </si>
  <si>
    <t>Services inappropriate or inadequate for victims/survivors with mental health issues</t>
  </si>
  <si>
    <t>Services inappropriate or inadequate for victims/survivors with substance abuse issues</t>
  </si>
  <si>
    <t>Services not appropriate for victim/survivor</t>
  </si>
  <si>
    <t>Reason</t>
  </si>
  <si>
    <t>Count</t>
  </si>
  <si>
    <t>DATE_OF_REPORT</t>
  </si>
  <si>
    <t>CURRENT_REPORT_YEAR</t>
  </si>
  <si>
    <t>SUBGRANTEE_NAME</t>
  </si>
  <si>
    <t>SUBGRANT_NUM_1</t>
  </si>
  <si>
    <t>SUBGRANT_NUM_2</t>
  </si>
  <si>
    <t>SUBGRANT_NUM_3</t>
  </si>
  <si>
    <t>SUBGRANT_NUM_4</t>
  </si>
  <si>
    <t>SUBGRANT_NUM_5</t>
  </si>
  <si>
    <t>SUBGRANT_NUM_6</t>
  </si>
  <si>
    <t>TYPE_OF_ORGANIZATION</t>
  </si>
  <si>
    <t>TYPE_FUNDED_ORGANIZATION_OTHER_DESC</t>
  </si>
  <si>
    <t>IS_FBO</t>
  </si>
  <si>
    <t>IS_STATE_TERRITORY</t>
  </si>
  <si>
    <t>POC_FIRST_NAME</t>
  </si>
  <si>
    <t>POC_MIDDLE_INITIAL</t>
  </si>
  <si>
    <t>POC_LAST_NAME</t>
  </si>
  <si>
    <t>POC_ORGANIZATION</t>
  </si>
  <si>
    <t>POC_ADDRESS</t>
  </si>
  <si>
    <t>POC_CITY</t>
  </si>
  <si>
    <t>POC_STATE</t>
  </si>
  <si>
    <t>POC_ZIP_CODE</t>
  </si>
  <si>
    <t>POC_TELEPHONE</t>
  </si>
  <si>
    <t>POC_FACSIMILE</t>
  </si>
  <si>
    <t>POC_EMAIL</t>
  </si>
  <si>
    <t>ADDRESSES_TRIBAL_NATIONS</t>
  </si>
  <si>
    <t>IDENTIFY_TRIBAL_NATIONS</t>
  </si>
  <si>
    <t>funds_staff</t>
  </si>
  <si>
    <t>STAFF_FTE_ADMIN</t>
  </si>
  <si>
    <t>STAFF_FTE_CHILD_ADVOCATE</t>
  </si>
  <si>
    <t>STAFF_FTE_COUNSELOR</t>
  </si>
  <si>
    <t>STAFF_FTE_LEGAL_ADVOCATE</t>
  </si>
  <si>
    <t>STAFF_FTE_OUTREACH_WORKER</t>
  </si>
  <si>
    <t>STAFF_FTE_PROGRAM_COORDINATOR</t>
  </si>
  <si>
    <t>STAFF_FTE_SUPPORT</t>
  </si>
  <si>
    <t>STAFF_FTE_TRANSLATOR</t>
  </si>
  <si>
    <t>STAFF_FTE_VICTIM_ADVOCATE</t>
  </si>
  <si>
    <t>STAFF_FTE_OTHER_DESC</t>
  </si>
  <si>
    <t>STAFF_FTE_OTHER</t>
  </si>
  <si>
    <t>STAFF_FTE_TOTAL</t>
  </si>
  <si>
    <t>funds_products</t>
  </si>
  <si>
    <t>PROD_NUM_DEV_BROCHURES_1</t>
  </si>
  <si>
    <t>PROD_TITLE_BROCHURES_1</t>
  </si>
  <si>
    <t>PROD_AUD_BROCHURES_1</t>
  </si>
  <si>
    <t>PROD_NUM_USED_BROCHURES_1</t>
  </si>
  <si>
    <t>PROD_LANGS_BROCHURES_1</t>
  </si>
  <si>
    <t>PROD_NUM_DEV_BROCHURES_2</t>
  </si>
  <si>
    <t>PROD_TITLE_BROCHURES_2</t>
  </si>
  <si>
    <t>PROD_AUD_BROCHURES_2</t>
  </si>
  <si>
    <t>PROD_NUM_USED_BROCHURES_2</t>
  </si>
  <si>
    <t>PROD_LANGS_BROCHURES_2</t>
  </si>
  <si>
    <t>PROD_NUM_DEV_BROCHURES_3</t>
  </si>
  <si>
    <t>PROD_TITLE_BROCHURES_3</t>
  </si>
  <si>
    <t>PROD_AUD_BROCHURES_3</t>
  </si>
  <si>
    <t>PROD_NUM_USED_BROCHURES_3</t>
  </si>
  <si>
    <t>PROD_LANGS_BROCHURES_3</t>
  </si>
  <si>
    <t>PROD_NUM_DEV_PROMO_PROD_1</t>
  </si>
  <si>
    <t>PROD_TITLE_PROMO_PROD_1</t>
  </si>
  <si>
    <t>PROD_AUD_PROMO_PROD_1</t>
  </si>
  <si>
    <t>PROD_NUM_USED_PROMO_PROD_1</t>
  </si>
  <si>
    <t>PROD_LANGS_PROMO_PROD_1</t>
  </si>
  <si>
    <t>PROD_NUM_DEV_PROMO_PROD_2</t>
  </si>
  <si>
    <t>PROD_TITLE_PROMO_PROD_2</t>
  </si>
  <si>
    <t>PROD_AUD_PROMO_PROD_2</t>
  </si>
  <si>
    <t>PROD_NUM_USED_PROMO_PROD_2</t>
  </si>
  <si>
    <t>PROD_LANGS_PROMO_PROD_2</t>
  </si>
  <si>
    <t>PROD_NUM_DEV_PROMO_PROD_3</t>
  </si>
  <si>
    <t>PROD_TITLE_PROMO_PROD_3</t>
  </si>
  <si>
    <t>PROD_AUD_PROMO_PROD_3</t>
  </si>
  <si>
    <t>PROD_NUM_USED_PROMO_PROD_3</t>
  </si>
  <si>
    <t>PROD_LANGS_PROMO_PROD_3</t>
  </si>
  <si>
    <t>PROD_NUM_DEV_WEBSITE_1</t>
  </si>
  <si>
    <t>PROD_TITLE_WEBSITE_1</t>
  </si>
  <si>
    <t>PROD_AUD_WEBSITE_1</t>
  </si>
  <si>
    <t>PROD_NUM_USED_WEBSITE_1</t>
  </si>
  <si>
    <t>PROD_LANGS_WEBSITE_1</t>
  </si>
  <si>
    <t>PROD_NUM_DEV_WEBSITE_2</t>
  </si>
  <si>
    <t>PROD_TITLE_WEBSITE_2</t>
  </si>
  <si>
    <t>PROD_AUD_WEBSITE_2</t>
  </si>
  <si>
    <t>PROD_NUM_USED_WEBSITE_2</t>
  </si>
  <si>
    <t>PROD_LANGS_WEBSITE_2</t>
  </si>
  <si>
    <t>PROD_NUM_DEV_WEBSITE_3</t>
  </si>
  <si>
    <t>PROD_TITLE_WEBSITE_3</t>
  </si>
  <si>
    <t>PROD_AUD_WEBSITE_3</t>
  </si>
  <si>
    <t>PROD_NUM_USED_WEBSITE_3</t>
  </si>
  <si>
    <t>PROD_LANGS_WEBSITE_3</t>
  </si>
  <si>
    <t>PROD_OTHER_DESC</t>
  </si>
  <si>
    <t>PROD_NUM_DEV_OTHER_1</t>
  </si>
  <si>
    <t>PROD_TITLE_OTHER_1</t>
  </si>
  <si>
    <t>PROD_AUD_USED_OTHER_1</t>
  </si>
  <si>
    <t>PROD_NUM_USED_OTHER_1</t>
  </si>
  <si>
    <t>PROD_LANGS_OTHER_1</t>
  </si>
  <si>
    <t>STAT_PURP_HOTLINE</t>
  </si>
  <si>
    <t>STAT_PURP_ACCOMP</t>
  </si>
  <si>
    <t>STAT_PURP_CRISIS_INTERV</t>
  </si>
  <si>
    <t>STAT_PURP_INFORM_REFERAL</t>
  </si>
  <si>
    <t>STAT_PURP_COMM_BASED</t>
  </si>
  <si>
    <t>STAT_PURP_DEV_DIST</t>
  </si>
  <si>
    <t>VS_SERVD</t>
  </si>
  <si>
    <t>VS_PART_SRV</t>
  </si>
  <si>
    <t>VS_SRVD_AND_PRT_TOTAL</t>
  </si>
  <si>
    <t>VS_NOT_SRVD</t>
  </si>
  <si>
    <t>SECONDARY_SERVED</t>
  </si>
  <si>
    <t>RSN_NOT_SRVD_CONFLICT</t>
  </si>
  <si>
    <t>RSN_NOT_SRVD_STATUTORY</t>
  </si>
  <si>
    <t>RSN_NOT_SRVD_HOURS</t>
  </si>
  <si>
    <t>RSN_NOT_SRVD_CULTURAL</t>
  </si>
  <si>
    <t>RSN_NOT_SRVD_LANGUAGE</t>
  </si>
  <si>
    <t>RSN_NOT_SRVD_DEAF</t>
  </si>
  <si>
    <t>RSN_NOT_SRVD_DISAB</t>
  </si>
  <si>
    <t>RSN_NOT_SRVD_CHILDCARE</t>
  </si>
  <si>
    <t>RSN_NOT_SRVD_CAPACITY</t>
  </si>
  <si>
    <t>RSN_NOT_SRVD_RULES</t>
  </si>
  <si>
    <t>RSN_NOT_SRVD_LMTD_RESRCE</t>
  </si>
  <si>
    <t>RSN_NOT_SRVD_MNTL_HLTH</t>
  </si>
  <si>
    <t>RSN_NOT_SRVD_SBST_ABSE</t>
  </si>
  <si>
    <t>RSN_NOT_SRVD_NOT_APPROP</t>
  </si>
  <si>
    <t>RSN_NOT_SRVD_TRANSPORT</t>
  </si>
  <si>
    <t>RSN_NOT_SRVD_OTHER</t>
  </si>
  <si>
    <t>RSN_NOT_SRVD_OTHER_DESC</t>
  </si>
  <si>
    <t>VS_DEMO_RACE_INDIAN</t>
  </si>
  <si>
    <t>VS_DEMO_RACE_ASIAN</t>
  </si>
  <si>
    <t>VS_DEMO_RACE_BLACK</t>
  </si>
  <si>
    <t>VS_DEMO_RACE_LATINO</t>
  </si>
  <si>
    <t>VS_DEMO_RACE_PACIFIC</t>
  </si>
  <si>
    <t>VS_DEMO_RACE_WHITE</t>
  </si>
  <si>
    <t>VS_DEMO_RACE_UNKNOWN</t>
  </si>
  <si>
    <t>VS_DEMO_RACE_TOTAL</t>
  </si>
  <si>
    <t>VS_DEMO_GNDR_FEMALE</t>
  </si>
  <si>
    <t>VS_DEMO_GNDR_MALE</t>
  </si>
  <si>
    <t>VS_DEMO_GNDR_UNKNOWN</t>
  </si>
  <si>
    <t>VS_DEMO_GNDR_TOTAL</t>
  </si>
  <si>
    <t>VS_DEMO_AGE_0_TO_6</t>
  </si>
  <si>
    <t>VS_DEMO_AGE_7_TO_12</t>
  </si>
  <si>
    <t>VS_DEMO_AGE_13_TO_17</t>
  </si>
  <si>
    <t>VS_DEMO_AGE_18_TO_24</t>
  </si>
  <si>
    <t>VS_DEMO_AGE_25_TO_59</t>
  </si>
  <si>
    <t>VS_DEMO_AGE_60_OR_OVER</t>
  </si>
  <si>
    <t>VS_DEMO_AGE_UNKNOWN</t>
  </si>
  <si>
    <t>VS_DEMO_AGE_TOTAL</t>
  </si>
  <si>
    <t>VS_DEMO_OTHR_DISABILITIES</t>
  </si>
  <si>
    <t>VS_DEMO_OTHR_DEAF</t>
  </si>
  <si>
    <t>VS_DEMO_OTHR_LMTD_ENGLISH</t>
  </si>
  <si>
    <t>VS_DEMO_OTHR_IMMIGRANTS</t>
  </si>
  <si>
    <t>VS_DEMO_OTHR_RURAL</t>
  </si>
  <si>
    <t>VS_RLTN_SPOUSE</t>
  </si>
  <si>
    <t>VS_RLTN_OTHR_FAMILY</t>
  </si>
  <si>
    <t>VS_RLTN_DATING_RLTN</t>
  </si>
  <si>
    <t>VS_RLTN_ACQUAINTANCE</t>
  </si>
  <si>
    <t>VS_RLTN_STRANGER</t>
  </si>
  <si>
    <t>VS_RLTN_UNKNOWN</t>
  </si>
  <si>
    <t>VS_RLTN_TOTAL</t>
  </si>
  <si>
    <t>VS_TYPE_CIVIL_LGL_ADVOC</t>
  </si>
  <si>
    <t>VS_TYPE_COUNSELING</t>
  </si>
  <si>
    <t>VS_TYPE_CRIM_JUST_ADVOC</t>
  </si>
  <si>
    <t>VS_TYPE_CRISIS_INTERVNTN</t>
  </si>
  <si>
    <t>VS_TYPE_EMPLOY_CNSL</t>
  </si>
  <si>
    <t>VS_TYPE_FINACIAL_CNSL</t>
  </si>
  <si>
    <t>VS_TYPE_HOSPITAL</t>
  </si>
  <si>
    <t>VS_TYPE_JOB_TRAINING</t>
  </si>
  <si>
    <t>VS_TYPE_LANG_SVCS</t>
  </si>
  <si>
    <t>VS_TYPE_MATERIAL_ASST</t>
  </si>
  <si>
    <t>VS_TYPE_TRANSPORTATION</t>
  </si>
  <si>
    <t>VS_TYPE_VICTIM_ADVOCACY</t>
  </si>
  <si>
    <t>VS_TYPE_OTHER_DESC</t>
  </si>
  <si>
    <t>VS_TYPE_OTHER</t>
  </si>
  <si>
    <t>HOTLINE_CALLS_VICTIMS</t>
  </si>
  <si>
    <t>HOTLINE_CALLS_TOTAL</t>
  </si>
  <si>
    <t>WALK_IN_INFO_VICTIMS</t>
  </si>
  <si>
    <t>WALK_IN_INFO_TOTAL</t>
  </si>
  <si>
    <t>WEB_INFO_VICTIMS</t>
  </si>
  <si>
    <t>WEB_INFO_TOTAL</t>
  </si>
  <si>
    <t>OUTREACH_NUM_ACTIVITIES</t>
  </si>
  <si>
    <t>PO_TEMP_REQ</t>
  </si>
  <si>
    <t>PO_FINAL_REQ</t>
  </si>
  <si>
    <t>PO_TEMP_GRANT</t>
  </si>
  <si>
    <t>PO_FINAL_GRANT</t>
  </si>
  <si>
    <t>Sexual assault program</t>
  </si>
  <si>
    <t>Dual program (sexual assault and domestic violence)</t>
  </si>
  <si>
    <t>Sexual assault/dual coaliton</t>
  </si>
  <si>
    <t>Tribal sexual assault program</t>
  </si>
  <si>
    <t>Children's advocate</t>
  </si>
  <si>
    <t>Materials</t>
  </si>
  <si>
    <t>Number developed or revised</t>
  </si>
  <si>
    <t>Number used or distributed</t>
  </si>
  <si>
    <t>Outreach materials (brochures, pamphlets, information packets, posters, tv/radio/other media spots, etc.)</t>
  </si>
  <si>
    <t>Promotional products (wallet cards, key rings, whistles, etc.)</t>
  </si>
  <si>
    <t>Website (number of page views is indicated in the number used or distributed column)</t>
  </si>
  <si>
    <t>Percent of those receiving services</t>
  </si>
  <si>
    <t>Civil legal advocacy/court accompaniment</t>
  </si>
  <si>
    <t>Criminal justice advocacy/court accompaniment</t>
  </si>
  <si>
    <t>Employment counseling</t>
  </si>
  <si>
    <t>Financial counseling</t>
  </si>
  <si>
    <t>Hospital/clinic/other medical response</t>
  </si>
  <si>
    <t>Job training</t>
  </si>
  <si>
    <t>Material assistance</t>
  </si>
  <si>
    <t>0-6</t>
  </si>
  <si>
    <t>13-17</t>
  </si>
  <si>
    <t>Insufficient or lack of services for victims/survivors who are D/deaf or hard of hearing</t>
  </si>
  <si>
    <t>Top 5</t>
  </si>
  <si>
    <t>Hotline calls/information and referral</t>
  </si>
  <si>
    <r>
      <t xml:space="preserve">Hotline calls </t>
    </r>
    <r>
      <rPr>
        <i/>
        <sz val="9"/>
        <color theme="1"/>
        <rFont val="Verdana"/>
        <family val="2"/>
      </rPr>
      <t>(Crisis or information and referral calls received by an agency’s hotline or office telephone)</t>
    </r>
  </si>
  <si>
    <t>Walk-in information and referrals</t>
  </si>
  <si>
    <t>Web-based information and referrals</t>
  </si>
  <si>
    <t>Total number of calls/requests</t>
  </si>
  <si>
    <t>Outreach, developed and revised:</t>
  </si>
  <si>
    <t>Outreach, used or distributed:</t>
  </si>
  <si>
    <t>Promotional prod, developed and revised:</t>
  </si>
  <si>
    <t>Promotional prod, used and distributed:</t>
  </si>
  <si>
    <t>website, developed and revised:</t>
  </si>
  <si>
    <t>website, used and distributed:</t>
  </si>
  <si>
    <t>check manually</t>
  </si>
  <si>
    <t>Reasons subgrantees reported that victims were not served:</t>
  </si>
  <si>
    <t>Victims seeking services who were served, partially served, or not served</t>
  </si>
  <si>
    <t>Number of victims</t>
  </si>
  <si>
    <t>Number of calls/requests from primary victims</t>
  </si>
  <si>
    <t>Valid N (listwise)</t>
  </si>
  <si>
    <t>Checks Variable Alignment for the Descriptives</t>
  </si>
  <si>
    <t>Checks calculations in workbook against Descriptives</t>
  </si>
  <si>
    <t>Data Presentation and Interpretation</t>
  </si>
  <si>
    <t>SASP Formula subgrantees fill out progress reporting forms on an annual basis and submit those annual reports to the SASP Administrator in their respective state or territory for review. The SASP Administrator in each state or territory submits the annual subgrantee reporting forms to the Violence Against Women Act Measuring Effectiveness Initiative (VAWA MEI), a project located at the Muskie School of Public Service at the University of Southern Maine. Under a technical assistance award from the Office on Violence Against Women (OVW), VAWA MEI collects this subgrantee data from SASP Administrators, and then analyzes and compiles the subgrantee data dashboards for each SASP Administrator.
While reviewing the data in this dashboard, please consider the following:
• Percentages throughout the report may not add to 100 percent due to rounding.
• In some cases, due to rounding, &lt;1% is used to indicate that percentages are smaller than 0.5%, but greater than 0%.
• In other cases, due to rounding, numbers may appear the same while their percentages are different.
• The overall number of victims served represents an unduplicated count; this means that each victim is counted only once by each subgrantee, regardless of the number of times that victim received services during each calendar year. 
• Victims are reported only once for each type of service received during the calendar year. For example, the same victim might seek legal advocacy twice and seek victim advocacy three times. Subgrantees would report two counts of services provided (one legal advocacy service and one victim advocacy service) and one victim served.</t>
  </si>
  <si>
    <t>NARR2_RAN_1</t>
  </si>
  <si>
    <t>NARR2_RAN_2</t>
  </si>
  <si>
    <t>NARR3_FUNDALLOW_1</t>
  </si>
  <si>
    <t>NARR3_FUNDALLOW_2</t>
  </si>
  <si>
    <t>NARR4_EFFECTIVENESS_1</t>
  </si>
  <si>
    <t>NARR4_EFFECTIVENESS_2</t>
  </si>
  <si>
    <t>NARR5_DATA_1</t>
  </si>
  <si>
    <t>NARR5_DATA_2</t>
  </si>
  <si>
    <t>VS_NARRATIVE</t>
  </si>
  <si>
    <t>PROGRAM</t>
  </si>
  <si>
    <t>FORM</t>
  </si>
  <si>
    <t>PERIOD</t>
  </si>
  <si>
    <t>UNIQUE_ID</t>
  </si>
  <si>
    <t>PROD_FUNDSUSED_1and0</t>
  </si>
  <si>
    <t>ST_FUNDSUSED_1and0</t>
  </si>
  <si>
    <t>GI1_DATE</t>
  </si>
  <si>
    <t>GI2_YEAR</t>
  </si>
  <si>
    <t>ST1_ADMIN</t>
  </si>
  <si>
    <t>ST1_CHILDADV</t>
  </si>
  <si>
    <t>ST1_COUNSELOR</t>
  </si>
  <si>
    <t>ST1_LEGALADV</t>
  </si>
  <si>
    <t>ST1_OUTREACH</t>
  </si>
  <si>
    <t>ST1_PRGMCOORD</t>
  </si>
  <si>
    <t>ST1_SUPPSTAFF</t>
  </si>
  <si>
    <t>ST1_TRANSLATOR</t>
  </si>
  <si>
    <t>ST1_VICADV</t>
  </si>
  <si>
    <t>ST1_OTHER</t>
  </si>
  <si>
    <t>ST1_TOTAL</t>
  </si>
  <si>
    <t>PROD1_BROCHURES1_DEV</t>
  </si>
  <si>
    <t>PROD1_BROCHURES1_USED</t>
  </si>
  <si>
    <t>PROD1_BROCHURES2_DEV</t>
  </si>
  <si>
    <t>PROD1_BROCHURES2_USED</t>
  </si>
  <si>
    <t>PROD1_BROCHURES3_DEV</t>
  </si>
  <si>
    <t>PROD1_BROCHURES3_USED</t>
  </si>
  <si>
    <t>PROD1_PROMOMAT1_DEV</t>
  </si>
  <si>
    <t>PROD1_PROMOMAT1_USED</t>
  </si>
  <si>
    <t>PROD1_PROMOMAT2_DEV</t>
  </si>
  <si>
    <t>PROD1_PROMOMAT2_USED</t>
  </si>
  <si>
    <t>PROD1_PROMOMAT3_DEV</t>
  </si>
  <si>
    <t>PROD1_PROMOMAT3_USED</t>
  </si>
  <si>
    <t>PROD1_WEBSITE1_DEV</t>
  </si>
  <si>
    <t>PROD1_WEBSITE1_USED</t>
  </si>
  <si>
    <t>PROD1_WEBSITE2_DEV</t>
  </si>
  <si>
    <t>PROD1_WEBSITE2_USED</t>
  </si>
  <si>
    <t>PROD1_WEBSITE3_DEV</t>
  </si>
  <si>
    <t>PROD1_WEBSITE3_USED</t>
  </si>
  <si>
    <t>PROD1_OTHER1_DEV</t>
  </si>
  <si>
    <t>PROD1_OTHER1_USED</t>
  </si>
  <si>
    <t>PA05_SASP_1</t>
  </si>
  <si>
    <t>PA05_SASP_2</t>
  </si>
  <si>
    <t>PA05_SASP_3</t>
  </si>
  <si>
    <t>PA05_SASP_4</t>
  </si>
  <si>
    <t>PA05_SASP_5</t>
  </si>
  <si>
    <t>PA05_SASP_6</t>
  </si>
  <si>
    <t>VS1_SRVD_SA</t>
  </si>
  <si>
    <t>VS1_PSRVD_SA</t>
  </si>
  <si>
    <t>VS1_SRVDPSRVD_SA</t>
  </si>
  <si>
    <t>VS1_NOTSRVD_SA</t>
  </si>
  <si>
    <t>IE1_SRVDPSRVD_SA</t>
  </si>
  <si>
    <t>VS4_CONFLICT</t>
  </si>
  <si>
    <t>VS4_STATREQ</t>
  </si>
  <si>
    <t>VS4_HOURS</t>
  </si>
  <si>
    <t>VS4_CULTURALSRV</t>
  </si>
  <si>
    <t>VS4_LANGUAGE</t>
  </si>
  <si>
    <t>VS4_DEAF</t>
  </si>
  <si>
    <t>VS4_DISABILITY</t>
  </si>
  <si>
    <t>VS4_CHILDCARE</t>
  </si>
  <si>
    <t>VS4_CAPACITY</t>
  </si>
  <si>
    <t>VS4_RULES</t>
  </si>
  <si>
    <t>VS4_RESOURCES</t>
  </si>
  <si>
    <t>VS4_MH</t>
  </si>
  <si>
    <t>VS4_SUBABUSE</t>
  </si>
  <si>
    <t>VS4_NOTAPPROP</t>
  </si>
  <si>
    <t>VS4_TRANSPORT</t>
  </si>
  <si>
    <t>VS4_OTHER</t>
  </si>
  <si>
    <t>VS5_RACE_AMERIND</t>
  </si>
  <si>
    <t>VS5_RACE_ASIAN</t>
  </si>
  <si>
    <t>VS5_RACE_BLACK</t>
  </si>
  <si>
    <t>VS5_RACE_HISPANIC</t>
  </si>
  <si>
    <t>VS5_RACE_PACIFIC</t>
  </si>
  <si>
    <t>VS5_RACE_WHITE</t>
  </si>
  <si>
    <t>VS5_RACE_UNKNOWN</t>
  </si>
  <si>
    <t>VS5_TOTAL_RACE</t>
  </si>
  <si>
    <t>VS5_GEN_FEMALE</t>
  </si>
  <si>
    <t>VS5_GEN_MALE</t>
  </si>
  <si>
    <t>VS5_GEN_UNKNOWN</t>
  </si>
  <si>
    <t>VS5_TOTAL_GEN</t>
  </si>
  <si>
    <t>VS5_AGE_A0TO6</t>
  </si>
  <si>
    <t>VS5_AGE_A7TO12</t>
  </si>
  <si>
    <t>VS5_AGE_B13TO17</t>
  </si>
  <si>
    <t>VS5_AGE_C18TO24</t>
  </si>
  <si>
    <t>VS5_AGE_D25TO59</t>
  </si>
  <si>
    <t>VS5_AGE_E60PLUS</t>
  </si>
  <si>
    <t>VS5_AGE_UNKNOWN</t>
  </si>
  <si>
    <t>VS5_TOTAL_AGE</t>
  </si>
  <si>
    <t>VS5_OTHER_DISABILITY</t>
  </si>
  <si>
    <t>VS5_OTHER_DEAF</t>
  </si>
  <si>
    <t>VS5_OTHER_LEP</t>
  </si>
  <si>
    <t>VS5_OTHER_IMM</t>
  </si>
  <si>
    <t>VS5_OTHER_RURAL</t>
  </si>
  <si>
    <t>VS6_SA_SPOUSE</t>
  </si>
  <si>
    <t>VS6_SA_FAMILY</t>
  </si>
  <si>
    <t>VS6_SA_ACQUAINT</t>
  </si>
  <si>
    <t>VS6_SA_DATING</t>
  </si>
  <si>
    <t>VS6_SA_STRANGER</t>
  </si>
  <si>
    <t>VS6_SA_UNKNOWN</t>
  </si>
  <si>
    <t>VS6_TOTAL_SA</t>
  </si>
  <si>
    <t>VS7_VIC_CIVLEGALADV</t>
  </si>
  <si>
    <t>VS7_VIC_COUNSEL</t>
  </si>
  <si>
    <t>VS7_VIC_CRIMJUSTADV</t>
  </si>
  <si>
    <t>VS7_VIC_CRISISINT</t>
  </si>
  <si>
    <t>VS7_VIC_EMPLOYMENT</t>
  </si>
  <si>
    <t>VS7_VIC_FINANCIAL</t>
  </si>
  <si>
    <t>VS7_VIC_HOSPRESP</t>
  </si>
  <si>
    <t>VS7_VIC_JOBTRAIN</t>
  </si>
  <si>
    <t>VS7_VIC_LANGUAGE</t>
  </si>
  <si>
    <t>VS7_VIC_MATERIALASSIST</t>
  </si>
  <si>
    <t>VS7_VIC_TRANSPORT</t>
  </si>
  <si>
    <t>VS7_VIC_VICADV</t>
  </si>
  <si>
    <t>VS7_VIC_OTHER</t>
  </si>
  <si>
    <t>VS8_HOTLINE_VIC</t>
  </si>
  <si>
    <t>VS8_HOTLINE_TOTAL</t>
  </si>
  <si>
    <t>VS8_WALKIN_VIC</t>
  </si>
  <si>
    <t>VS8_WALKIN_TOTAL</t>
  </si>
  <si>
    <t>VS8_WEB_VIC</t>
  </si>
  <si>
    <t>VS8_WEB_TOTAL</t>
  </si>
  <si>
    <t>VS9_NOTIFICATION</t>
  </si>
  <si>
    <t>VS10_REQ_TEMP_SA</t>
  </si>
  <si>
    <t>VS10_REQ_FINAL_SA</t>
  </si>
  <si>
    <t>VS10_GRNT_TEMP_SA</t>
  </si>
  <si>
    <t>VS10_GRNT_FINAL_SA</t>
  </si>
  <si>
    <t>FORMULAID</t>
  </si>
  <si>
    <t>GI3_GRANTEENAME</t>
  </si>
  <si>
    <t>GI4_SUBGRANT1</t>
  </si>
  <si>
    <t>GI4_SUBGRANT2</t>
  </si>
  <si>
    <t>GI4_SUBGRANT3</t>
  </si>
  <si>
    <t>GI4_SUBGRANT4</t>
  </si>
  <si>
    <t>GI4_SUBGRANT5</t>
  </si>
  <si>
    <t>GI4_SUBGRANT6</t>
  </si>
  <si>
    <t>GI5_ORGTYPE</t>
  </si>
  <si>
    <t>GI5_OTHERDESC</t>
  </si>
  <si>
    <t>GI6_FBO</t>
  </si>
  <si>
    <t>GI6_COALITION</t>
  </si>
  <si>
    <t>GI7_FIRSTNAME</t>
  </si>
  <si>
    <t>GI7_MI</t>
  </si>
  <si>
    <t>GI7_LASTNAME</t>
  </si>
  <si>
    <t>GI7_ORGNAME</t>
  </si>
  <si>
    <t>GI7_ADDRESS</t>
  </si>
  <si>
    <t>GI7_CITY</t>
  </si>
  <si>
    <t>GI7_STATE</t>
  </si>
  <si>
    <t>GI7_ZIP</t>
  </si>
  <si>
    <t>GI7_TELEPHONE</t>
  </si>
  <si>
    <t>GI7_FAX</t>
  </si>
  <si>
    <t>GI7_EMAIL</t>
  </si>
  <si>
    <t>GI8_TRIBALPOP</t>
  </si>
  <si>
    <t>GI8_TRIBALPOPDESC</t>
  </si>
  <si>
    <t>PROD_FUNDSUSED_YESNO</t>
  </si>
  <si>
    <t>PROD1_BROCHURES1_TITLE</t>
  </si>
  <si>
    <t>PROD1_BROCHURES1_AUD</t>
  </si>
  <si>
    <t>PROD1_BROCHURES1_LANG</t>
  </si>
  <si>
    <t>PROD1_BROCHURES2_TITLE</t>
  </si>
  <si>
    <t>PROD1_BROCHURES2_AUD</t>
  </si>
  <si>
    <t>PROD1_BROCHURES2_LANG</t>
  </si>
  <si>
    <t>PROD1_BROCHURES3_TITLE</t>
  </si>
  <si>
    <t>PROD1_BROCHURES3_AUD</t>
  </si>
  <si>
    <t>PROD1_BROCHURES3_LANG</t>
  </si>
  <si>
    <t>PROD1_PROMOMAT1_TITLE</t>
  </si>
  <si>
    <t>PROD1_PROMOMAT1_AUD</t>
  </si>
  <si>
    <t>PROD1_PROMOMAT1_LANG</t>
  </si>
  <si>
    <t>PROD1_PROMOMAT2_TITLE</t>
  </si>
  <si>
    <t>PROD1_PROMOMAT2_AUD</t>
  </si>
  <si>
    <t>PROD1_PROMOMAT2_LANG</t>
  </si>
  <si>
    <t>PROD1_PROMOMAT3_TITLE</t>
  </si>
  <si>
    <t>PROD1_PROMOMAT3_AUD</t>
  </si>
  <si>
    <t>PROD1_PROMOMAT3_LANG</t>
  </si>
  <si>
    <t>PROD1_WEBSITE1_TITLE</t>
  </si>
  <si>
    <t>PROD1_WEBSITE1_AUD</t>
  </si>
  <si>
    <t>PROD1_WEBSITE1_LANG</t>
  </si>
  <si>
    <t>PROD1_WEBSITE2_TITLE</t>
  </si>
  <si>
    <t>PROD1_WEBSITE2_AUD</t>
  </si>
  <si>
    <t>PROD1_WEBSITE2_LANG</t>
  </si>
  <si>
    <t>PROD1_WEBSITE3_TITLE</t>
  </si>
  <si>
    <t>PROD1_WEBSITE3_AUD</t>
  </si>
  <si>
    <t>PROD1_WEBSITE3_LANG</t>
  </si>
  <si>
    <t>PROD1_OTHERDESC</t>
  </si>
  <si>
    <t>PROD1_OTHER1_TITLE</t>
  </si>
  <si>
    <t>PROD1_OTHER1_AUD</t>
  </si>
  <si>
    <t>PROD1_OTHER1_LANG</t>
  </si>
  <si>
    <t>ST_FUNDSUSED_YESNO</t>
  </si>
  <si>
    <t>ST1_OTHERDESC</t>
  </si>
  <si>
    <t>VS4_OTHERDESC</t>
  </si>
  <si>
    <t>VS7_OTHERDESC</t>
  </si>
  <si>
    <t>Step 1 - Paste row 1 (containing the variable names) from the Excel raw data file in the row below:</t>
  </si>
  <si>
    <t>NOTE: Step 1 checks whether the order of the variables in the current Excel data set and the Dashboard template are aligned (the variable names in the DATA tab header and the original Excel file are not identical but the order of the variables is aligned based on the variable names in row 3 above). All checks in row 4 should say TRUE after the data is pasted.</t>
  </si>
  <si>
    <t>Step 2 - Paste the Descriptive Statistics table for the state in cell A9 below:</t>
  </si>
  <si>
    <t>If there are any FALSE warnings after the descriptives were pasted in A9, the order of the variables has changed and the checks will not be comparing the correct numbers.</t>
  </si>
  <si>
    <t>N</t>
  </si>
  <si>
    <t>Sum</t>
  </si>
  <si>
    <t>1928985 23:59:59</t>
  </si>
  <si>
    <t>SASP05_2022_LA_8330</t>
  </si>
  <si>
    <t>LA8330</t>
  </si>
  <si>
    <t>SASP</t>
  </si>
  <si>
    <t>SASP_05</t>
  </si>
  <si>
    <t>ANNUAL</t>
  </si>
  <si>
    <t>ADAPT, Inc.</t>
  </si>
  <si>
    <t>SEXUAL ASSAULT PROGRAM</t>
  </si>
  <si>
    <t>n/a</t>
  </si>
  <si>
    <t>NO</t>
  </si>
  <si>
    <t>YES</t>
  </si>
  <si>
    <t>Thomas</t>
  </si>
  <si>
    <t>R</t>
  </si>
  <si>
    <t>Fornea</t>
  </si>
  <si>
    <t>ADAPT, Inc./ Washington Parish Rape Crisis Center</t>
  </si>
  <si>
    <t>216 Memphis Street</t>
  </si>
  <si>
    <t>Bogalusa</t>
  </si>
  <si>
    <t>LA</t>
  </si>
  <si>
    <t>985-735-0160</t>
  </si>
  <si>
    <t>985-735-0970</t>
  </si>
  <si>
    <t>rfornea@adaptwp.org</t>
  </si>
  <si>
    <t>Without the assistance of the SASP Program funds, many of our sexual assault victims/survivors would not be able to access needed services to aid them in overcoming the trauma of being assaulted and in the recovery to their former level of functioning.  Both they and their families would endure additional suffering without this assistance.</t>
  </si>
  <si>
    <t>SASP05_2022_LA_8334</t>
  </si>
  <si>
    <t>LA8334</t>
  </si>
  <si>
    <t>New Orleans Family Justice Alliance</t>
  </si>
  <si>
    <t>DUAL PROGRAM</t>
  </si>
  <si>
    <t>N/A</t>
  </si>
  <si>
    <t>Mary Claire</t>
  </si>
  <si>
    <t>Landry</t>
  </si>
  <si>
    <t>New Orleans Fmaily Justice Alliance</t>
  </si>
  <si>
    <t>701 Loyola Avenue Suite 201</t>
  </si>
  <si>
    <t>New Orleans</t>
  </si>
  <si>
    <t>504-355-0851</t>
  </si>
  <si>
    <t>504-592-4008</t>
  </si>
  <si>
    <t>mclandry@nofjc.org</t>
  </si>
  <si>
    <t>The services and opportunities funded through SASP funding are vital to the community.  The funds are spent on making certain survivors are not lost, but are contacted to make certain that their desired needs are met and to let them know the services we offer and that we are ready to receive and help them when they are ready for services.  We make sure that all linkages are made, that medical and civil legal needs are met and that the services on-site (such as the NOPD, the DA's office, legal services, etc.) are known and available to the survivor.  In addition, the funding for outreach is vital in working with youth to prevent sexual assaults and in letting diverse population know of the services we offer.</t>
  </si>
  <si>
    <t>As a result of SASP funding, we were able to provide outreach services, including prevention, to schools and events of other organizations.  There were 15 events that the Director of Outreach and Prevention funded partially through this grant planned for and attended, with a reach of over 600 individuals.  In addition, the Director of Outreach and Prevention speaks with community members and leaders to get the word out about services to sexual assault survivors.  This funding also provides funding for our Sexual Assault Services Coordinator.  The coordinator makes certain that survivors are connected to services and resources and that survivors seen for forensic exams receive follow-up services and are made aware of all of the services offered by the NOFJC and our partners.  During this reporting period, there were 171 survivors who received medical advocacy during forensic exams.   The Sexual Assault Services Coordinator also coordinates with the City of New Orleans and the community, and acts as a co-facilitator for Sexual Assault Multi-Disciplinary Meetings and Sexual Assault Advocacy Coalition meetings.</t>
  </si>
  <si>
    <t>SASP05_2022_LA_8335</t>
  </si>
  <si>
    <t>LA8335</t>
  </si>
  <si>
    <t>Oasis A Safe Haven for Survivors of Domestic and S</t>
  </si>
  <si>
    <t>Kathy</t>
  </si>
  <si>
    <t>L</t>
  </si>
  <si>
    <t>Manuel</t>
  </si>
  <si>
    <t>Oasis A Safe Haven for Survivors of Domestic and Sexual Violence</t>
  </si>
  <si>
    <t>601 W. 18th Street</t>
  </si>
  <si>
    <t>Lake Charles</t>
  </si>
  <si>
    <t>(337) 436-4552</t>
  </si>
  <si>
    <t>(337) 436-8327</t>
  </si>
  <si>
    <t>kathymanuel@oasisasafehaven.org</t>
  </si>
  <si>
    <t>SASP05_2022_LA_8331</t>
  </si>
  <si>
    <t>LA8331</t>
  </si>
  <si>
    <t>Hearts of Hope</t>
  </si>
  <si>
    <t>2021-KF-01-6554</t>
  </si>
  <si>
    <t>N/a</t>
  </si>
  <si>
    <t>Kimberly</t>
  </si>
  <si>
    <t>Young</t>
  </si>
  <si>
    <t>911 General Mouton Avenue</t>
  </si>
  <si>
    <t>Lafayette</t>
  </si>
  <si>
    <t>kimberly.young@theheartsofhope.org</t>
  </si>
  <si>
    <t>SASP funding allowed us to provide legal services for Protection Orders at no costs to survivors.</t>
  </si>
  <si>
    <t>Agency brochure</t>
  </si>
  <si>
    <t>General public</t>
  </si>
  <si>
    <t>Survivor Handbook</t>
  </si>
  <si>
    <t>Victims</t>
  </si>
  <si>
    <t>Spanish</t>
  </si>
  <si>
    <t>Crisis line number ink pens</t>
  </si>
  <si>
    <t>Attorney</t>
  </si>
  <si>
    <t>Could not be reached after initial contact; moved out of area</t>
  </si>
  <si>
    <t>Case tracking and updates; CVR</t>
  </si>
  <si>
    <t>SASP05_2022_LA_8332</t>
  </si>
  <si>
    <t>LA8332</t>
  </si>
  <si>
    <t>Louisiana Foundation Against Sexual Assault</t>
  </si>
  <si>
    <t>2022-KF-01-6578</t>
  </si>
  <si>
    <t>SEXUAL ASSULT/DUAL COALITION</t>
  </si>
  <si>
    <t>Rafael</t>
  </si>
  <si>
    <t>de Castro</t>
  </si>
  <si>
    <t>2133 Silverside Drive Suite A</t>
  </si>
  <si>
    <t>Baton Rouge</t>
  </si>
  <si>
    <t>225-372-7400</t>
  </si>
  <si>
    <t>rafael@lafasa.org</t>
  </si>
  <si>
    <t>This SASP administration grant continues to be an effective program and provides much needed services to survivors and their families across the state of Louisiana. This SASP program is responsible for the statewide hot line available to survivors and secondary victims as will as it pays for a large percentage of the language line provided for those with Limited English Proficiency. language line services were utilized 1,018 times in 2022.</t>
  </si>
  <si>
    <t>SASP05_2022_LA_8333</t>
  </si>
  <si>
    <t>LA8333</t>
  </si>
  <si>
    <t>Metro Centers for Community Advocacy</t>
  </si>
  <si>
    <t>Alane</t>
  </si>
  <si>
    <t>M</t>
  </si>
  <si>
    <t>Haik</t>
  </si>
  <si>
    <t>PO Box 10775</t>
  </si>
  <si>
    <t>504-837-5400</t>
  </si>
  <si>
    <t>504-828-2893</t>
  </si>
  <si>
    <t>ahaik@mccagno.org</t>
  </si>
  <si>
    <t>Technology</t>
  </si>
  <si>
    <t>SASP05_2022_LA_8336</t>
  </si>
  <si>
    <t>LA8336</t>
  </si>
  <si>
    <t>Pine Hills Children's Advocacy Center</t>
  </si>
  <si>
    <t>Julia</t>
  </si>
  <si>
    <t>Summersgill</t>
  </si>
  <si>
    <t>100 W. Texas, Second Floor</t>
  </si>
  <si>
    <t>Ruston</t>
  </si>
  <si>
    <t>318-255-7273</t>
  </si>
  <si>
    <t>jsummersgill@lincolnparish.org</t>
  </si>
  <si>
    <t>hotline operator</t>
  </si>
  <si>
    <t>SASP05_2022_LA_8340</t>
  </si>
  <si>
    <t>LA8340</t>
  </si>
  <si>
    <t>The Haven, Inc</t>
  </si>
  <si>
    <t>2022-KF-01-6697</t>
  </si>
  <si>
    <t>Julie</t>
  </si>
  <si>
    <t>Pellegrin</t>
  </si>
  <si>
    <t>The Haven, Inc.</t>
  </si>
  <si>
    <t>PO Box 4279</t>
  </si>
  <si>
    <t>Houma</t>
  </si>
  <si>
    <t>(985) 346-3960</t>
  </si>
  <si>
    <t>julie@havenhelps.org</t>
  </si>
  <si>
    <t>SASP05_2022_LA_8341</t>
  </si>
  <si>
    <t>LA8341</t>
  </si>
  <si>
    <t>Wellspring Alliance for Families</t>
  </si>
  <si>
    <t>2021-KF-01</t>
  </si>
  <si>
    <t>Lisa</t>
  </si>
  <si>
    <t>Logenbaugh</t>
  </si>
  <si>
    <t>1515 Jackson Street</t>
  </si>
  <si>
    <t>Monroe</t>
  </si>
  <si>
    <t>318-323-1505</t>
  </si>
  <si>
    <t>318-323-1361</t>
  </si>
  <si>
    <t>llongenbaugh@wellspringalliance.org</t>
  </si>
  <si>
    <t>SASP05_2022_LA_8337</t>
  </si>
  <si>
    <t>LA8337</t>
  </si>
  <si>
    <t>Project Celebration, Inc</t>
  </si>
  <si>
    <t>Carissa</t>
  </si>
  <si>
    <t>K</t>
  </si>
  <si>
    <t>McCormic</t>
  </si>
  <si>
    <t>Project Celebration, Inc.</t>
  </si>
  <si>
    <t>580 Main St</t>
  </si>
  <si>
    <t>Many</t>
  </si>
  <si>
    <t>(318) 256-6242</t>
  </si>
  <si>
    <t>(318) 256-2064</t>
  </si>
  <si>
    <t>finance@projectcelebration.com</t>
  </si>
  <si>
    <t>SASP05_2022_LA_8338</t>
  </si>
  <si>
    <t>LA8338</t>
  </si>
  <si>
    <t>Sexual Assault Services Program</t>
  </si>
  <si>
    <t>LaPearl</t>
  </si>
  <si>
    <t>Simmons</t>
  </si>
  <si>
    <t>St. Landry-Evangeline Sexual Assault Center</t>
  </si>
  <si>
    <t>213 N. Main Street (P.O. Box 235)</t>
  </si>
  <si>
    <t>Opelousas</t>
  </si>
  <si>
    <t>slesac@yahoo.com</t>
  </si>
  <si>
    <t>Forensic Interview</t>
  </si>
  <si>
    <t>SASP05_2022_LA_8339</t>
  </si>
  <si>
    <t>LA8339</t>
  </si>
  <si>
    <t>Sexual Trauma Awareness &amp; Response</t>
  </si>
  <si>
    <t>2021-KF-01-6664</t>
  </si>
  <si>
    <t>Morgan</t>
  </si>
  <si>
    <t>P</t>
  </si>
  <si>
    <t>Lamandre</t>
  </si>
  <si>
    <t>5615 Corporate Blvd. STE. 200</t>
  </si>
  <si>
    <t>225-615-7093</t>
  </si>
  <si>
    <t>225-615-7236</t>
  </si>
  <si>
    <t>morgan.lamandre@star.ngo</t>
  </si>
  <si>
    <t>SASP funds have also allowed STAR to purchase equipment and supplies to provide alternative modalities in therapy such as play therapy and other expressive forms of therapy.</t>
  </si>
  <si>
    <t>Some feedback received about the counselor paid with SASP funds: "You were the first person I wanted to tell this to (how she successfully navigated conflict with her family of origin). I was so proud of myself. This says something about who you are as a therapist...like you're badass. I have been looking for years for a therapist who could help me and nobody has ever measured up. From the bottom of my heart, truly, thank you for helping me." Another client also said this: "My last therapist didn't have the knowledge to be working with a case like mine. She wasn't the therapist I needed, but you are." Another client said this: "Girl, I just now realized how much better I am with my coping and boundaries because of you. If this were a paid thing I would pay you extra because you are MAGIC." These are just a small sampling of feedback provided to about our SASP counselor.</t>
  </si>
  <si>
    <t>LOUISIANA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</si>
</sst>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
    <numFmt numFmtId="165" formatCode="_(* #,##0_);_(* \(#,##0\);_(* &quot;-&quot;??_);_(@_)"/>
    <numFmt numFmtId="166" formatCode="0.0%"/>
    <numFmt numFmtId="167" formatCode="###0.00"/>
  </numFmts>
  <fonts count="27"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Verdana"/>
      <family val="2"/>
    </font>
    <font>
      <b/>
      <sz val="10"/>
      <color theme="1"/>
      <name val="Verdana"/>
      <family val="2"/>
    </font>
    <font>
      <b/>
      <sz val="20"/>
      <color theme="3"/>
      <name val="Verdana"/>
      <family val="2"/>
    </font>
    <font>
      <b/>
      <sz val="15"/>
      <color theme="3"/>
      <name val="Verdana"/>
      <family val="2"/>
    </font>
    <font>
      <sz val="11"/>
      <color theme="1"/>
      <name val="Verdana"/>
      <family val="2"/>
    </font>
    <font>
      <b/>
      <sz val="11"/>
      <color theme="1"/>
      <name val="Verdana"/>
      <family val="2"/>
    </font>
    <font>
      <b/>
      <sz val="12"/>
      <color theme="1"/>
      <name val="Verdana"/>
      <family val="2"/>
    </font>
    <font>
      <sz val="11"/>
      <color rgb="FFFF0000"/>
      <name val="Calibri"/>
      <family val="2"/>
      <scheme val="minor"/>
    </font>
    <font>
      <sz val="10"/>
      <color theme="0"/>
      <name val="Verdana"/>
      <family val="2"/>
    </font>
    <font>
      <sz val="10"/>
      <name val="Verdana"/>
      <family val="2"/>
    </font>
    <font>
      <sz val="10"/>
      <name val="Arial"/>
      <family val="2"/>
    </font>
    <font>
      <b/>
      <sz val="11"/>
      <color indexed="60"/>
      <name val="Arial Bold"/>
    </font>
    <font>
      <sz val="9"/>
      <color indexed="62"/>
      <name val="Arial"/>
      <family val="2"/>
    </font>
    <font>
      <sz val="9"/>
      <color indexed="60"/>
      <name val="Arial"/>
      <family val="2"/>
    </font>
    <font>
      <b/>
      <sz val="11"/>
      <color theme="4" tint="-0.249977111117893"/>
      <name val="Calibri"/>
      <family val="2"/>
      <scheme val="minor"/>
    </font>
    <font>
      <sz val="11"/>
      <color theme="0"/>
      <name val="Verdana"/>
      <family val="2"/>
    </font>
    <font>
      <i/>
      <sz val="9"/>
      <color theme="1"/>
      <name val="Verdana"/>
      <family val="2"/>
    </font>
    <font>
      <b/>
      <sz val="10"/>
      <name val="Verdana"/>
      <family val="2"/>
    </font>
    <font>
      <b/>
      <sz val="11"/>
      <color theme="1"/>
      <name val="Calibri"/>
      <family val="2"/>
      <scheme val="minor"/>
    </font>
    <font>
      <sz val="9"/>
      <color theme="1"/>
      <name val="Verdana"/>
      <family val="2"/>
    </font>
    <font>
      <b/>
      <sz val="9"/>
      <color theme="1"/>
      <name val="Verdana"/>
      <family val="2"/>
    </font>
    <font>
      <sz val="10"/>
      <name val="Arial"/>
      <family val="2"/>
    </font>
    <font>
      <sz val="9"/>
      <color indexed="62"/>
      <name val="Arial"/>
      <family val="2"/>
    </font>
    <font>
      <sz val="9"/>
      <color indexed="60"/>
      <name val="Arial"/>
      <family val="2"/>
    </font>
  </fonts>
  <fills count="12">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indexed="31"/>
        <bgColor indexed="64"/>
      </patternFill>
    </fill>
    <fill>
      <patternFill patternType="solid">
        <fgColor indexed="9"/>
        <bgColor indexed="64"/>
      </patternFill>
    </fill>
    <fill>
      <patternFill patternType="solid">
        <fgColor theme="5"/>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79998168889431442"/>
        <bgColor indexed="64"/>
      </patternFill>
    </fill>
  </fills>
  <borders count="4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style="thin">
        <color theme="0"/>
      </top>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bottom style="thin">
        <color indexed="22"/>
      </bottom>
      <diagonal/>
    </border>
    <border>
      <left/>
      <right style="thin">
        <color indexed="63"/>
      </right>
      <top/>
      <bottom style="thin">
        <color indexed="22"/>
      </bottom>
      <diagonal/>
    </border>
    <border>
      <left style="thin">
        <color indexed="63"/>
      </left>
      <right/>
      <top/>
      <bottom style="thin">
        <color indexed="22"/>
      </bottom>
      <diagonal/>
    </border>
    <border>
      <left/>
      <right style="thin">
        <color theme="0"/>
      </right>
      <top style="thin">
        <color theme="0"/>
      </top>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theme="4"/>
      </top>
      <bottom style="thin">
        <color theme="4"/>
      </bottom>
      <diagonal/>
    </border>
    <border>
      <left/>
      <right/>
      <top/>
      <bottom style="thin">
        <color indexed="61"/>
      </bottom>
      <diagonal/>
    </border>
    <border>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top style="thin">
        <color indexed="61"/>
      </top>
      <bottom style="thin">
        <color indexed="22"/>
      </bottom>
      <diagonal/>
    </border>
  </borders>
  <cellStyleXfs count="6">
    <xf numFmtId="0" fontId="0" fillId="0" borderId="0"/>
    <xf numFmtId="9" fontId="1" fillId="0" borderId="0" applyFont="0" applyFill="0" applyBorder="0" applyAlignment="0" applyProtection="0"/>
    <xf numFmtId="0" fontId="2" fillId="0" borderId="1" applyNumberFormat="0" applyFill="0" applyAlignment="0" applyProtection="0"/>
    <xf numFmtId="0" fontId="13" fillId="0" borderId="0"/>
    <xf numFmtId="43" fontId="1" fillId="0" borderId="0" applyFont="0" applyFill="0" applyBorder="0" applyAlignment="0" applyProtection="0"/>
    <xf numFmtId="0" fontId="24" fillId="0" borderId="0"/>
  </cellStyleXfs>
  <cellXfs count="177">
    <xf numFmtId="0" fontId="0" fillId="0" borderId="0" xfId="0"/>
    <xf numFmtId="0" fontId="3" fillId="0" borderId="2" xfId="0" applyFont="1" applyBorder="1" applyAlignment="1">
      <alignment vertical="center" wrapText="1"/>
    </xf>
    <xf numFmtId="0" fontId="7" fillId="0" borderId="4" xfId="0" applyFont="1" applyBorder="1"/>
    <xf numFmtId="0" fontId="7" fillId="0" borderId="3" xfId="0" applyFont="1" applyBorder="1"/>
    <xf numFmtId="0" fontId="7" fillId="0" borderId="3" xfId="0" applyFont="1" applyBorder="1" applyAlignment="1">
      <alignment horizontal="left" vertical="center" indent="2"/>
    </xf>
    <xf numFmtId="0" fontId="0" fillId="0" borderId="3" xfId="0" applyBorder="1"/>
    <xf numFmtId="0" fontId="7" fillId="0" borderId="6" xfId="0" applyFont="1" applyBorder="1"/>
    <xf numFmtId="0" fontId="7" fillId="0" borderId="7" xfId="0" applyFont="1" applyBorder="1"/>
    <xf numFmtId="0" fontId="0" fillId="0" borderId="7" xfId="0" applyBorder="1"/>
    <xf numFmtId="0" fontId="7" fillId="0" borderId="8" xfId="0" applyFont="1" applyBorder="1"/>
    <xf numFmtId="0" fontId="7" fillId="0" borderId="9" xfId="0" applyFont="1" applyBorder="1"/>
    <xf numFmtId="0" fontId="5" fillId="2" borderId="8" xfId="2" applyFont="1" applyFill="1" applyBorder="1" applyAlignment="1">
      <alignment vertical="center"/>
    </xf>
    <xf numFmtId="0" fontId="6" fillId="2" borderId="8" xfId="2" applyFont="1" applyFill="1" applyBorder="1"/>
    <xf numFmtId="0" fontId="5" fillId="2" borderId="1" xfId="2" applyFont="1" applyFill="1" applyAlignment="1">
      <alignment vertical="center"/>
    </xf>
    <xf numFmtId="0" fontId="6" fillId="2" borderId="1" xfId="2" applyFont="1" applyFill="1"/>
    <xf numFmtId="0" fontId="6" fillId="2" borderId="8" xfId="2" applyFont="1" applyFill="1" applyBorder="1" applyAlignment="1">
      <alignment wrapText="1"/>
    </xf>
    <xf numFmtId="0" fontId="6" fillId="2" borderId="1" xfId="2" applyFont="1" applyFill="1" applyAlignment="1">
      <alignment wrapText="1"/>
    </xf>
    <xf numFmtId="0" fontId="7" fillId="0" borderId="9" xfId="0" applyFont="1" applyBorder="1" applyAlignment="1">
      <alignment wrapText="1"/>
    </xf>
    <xf numFmtId="0" fontId="7" fillId="0" borderId="3" xfId="0" applyFont="1" applyBorder="1" applyAlignment="1">
      <alignment wrapText="1"/>
    </xf>
    <xf numFmtId="0" fontId="7" fillId="0" borderId="8" xfId="0" applyFont="1" applyBorder="1" applyAlignment="1">
      <alignment wrapText="1"/>
    </xf>
    <xf numFmtId="0" fontId="4" fillId="0" borderId="2" xfId="0" applyFont="1" applyBorder="1" applyAlignment="1">
      <alignment vertical="center" wrapText="1"/>
    </xf>
    <xf numFmtId="0" fontId="7" fillId="0" borderId="5" xfId="0" applyFont="1" applyBorder="1"/>
    <xf numFmtId="0" fontId="3" fillId="0" borderId="2" xfId="0" applyFont="1" applyBorder="1" applyAlignment="1">
      <alignment vertical="center"/>
    </xf>
    <xf numFmtId="0" fontId="11" fillId="3" borderId="12" xfId="0" applyFont="1" applyFill="1" applyBorder="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wrapText="1"/>
    </xf>
    <xf numFmtId="0" fontId="3" fillId="4" borderId="2" xfId="0" applyFont="1" applyFill="1" applyBorder="1" applyAlignment="1">
      <alignment wrapText="1"/>
    </xf>
    <xf numFmtId="0" fontId="3" fillId="4" borderId="2" xfId="0" applyFont="1" applyFill="1" applyBorder="1" applyAlignment="1">
      <alignment horizontal="center" vertical="center"/>
    </xf>
    <xf numFmtId="0" fontId="3" fillId="4" borderId="2" xfId="0" applyFont="1" applyFill="1" applyBorder="1" applyAlignment="1">
      <alignment horizontal="right" vertical="center" wrapText="1"/>
    </xf>
    <xf numFmtId="1" fontId="0" fillId="0" borderId="0" xfId="0" applyNumberFormat="1"/>
    <xf numFmtId="15" fontId="0" fillId="0" borderId="0" xfId="0" applyNumberFormat="1"/>
    <xf numFmtId="2" fontId="0" fillId="0" borderId="0" xfId="0" applyNumberFormat="1"/>
    <xf numFmtId="0" fontId="7" fillId="0" borderId="17" xfId="0" applyFont="1" applyBorder="1" applyAlignment="1">
      <alignment vertical="center"/>
    </xf>
    <xf numFmtId="164" fontId="16" fillId="6" borderId="19" xfId="3" applyNumberFormat="1" applyFont="1" applyFill="1" applyBorder="1" applyAlignment="1">
      <alignment horizontal="right" vertical="top"/>
    </xf>
    <xf numFmtId="164" fontId="16" fillId="6" borderId="20" xfId="3" applyNumberFormat="1" applyFont="1" applyFill="1" applyBorder="1" applyAlignment="1">
      <alignment horizontal="right" vertical="top"/>
    </xf>
    <xf numFmtId="3" fontId="16" fillId="6" borderId="20" xfId="3" applyNumberFormat="1" applyFont="1" applyFill="1" applyBorder="1" applyAlignment="1">
      <alignment horizontal="right" vertical="top"/>
    </xf>
    <xf numFmtId="164" fontId="16" fillId="6" borderId="22" xfId="3" applyNumberFormat="1" applyFont="1" applyFill="1" applyBorder="1" applyAlignment="1">
      <alignment horizontal="right" vertical="top"/>
    </xf>
    <xf numFmtId="0" fontId="16" fillId="6" borderId="23" xfId="3" applyFont="1" applyFill="1" applyBorder="1" applyAlignment="1">
      <alignment horizontal="left" vertical="top"/>
    </xf>
    <xf numFmtId="164" fontId="16" fillId="6" borderId="0" xfId="3" applyNumberFormat="1" applyFont="1" applyFill="1" applyAlignment="1">
      <alignment horizontal="right" vertical="top"/>
    </xf>
    <xf numFmtId="3" fontId="16" fillId="6" borderId="0" xfId="3" applyNumberFormat="1" applyFont="1" applyFill="1" applyAlignment="1">
      <alignment horizontal="right" vertical="top"/>
    </xf>
    <xf numFmtId="0" fontId="16" fillId="6" borderId="0" xfId="3" applyFont="1" applyFill="1" applyAlignment="1">
      <alignment horizontal="left" vertical="top"/>
    </xf>
    <xf numFmtId="0" fontId="13" fillId="0" borderId="0" xfId="3" applyAlignment="1">
      <alignment wrapText="1"/>
    </xf>
    <xf numFmtId="0" fontId="0" fillId="0" borderId="0" xfId="0" applyAlignment="1">
      <alignment wrapText="1"/>
    </xf>
    <xf numFmtId="9" fontId="3" fillId="0" borderId="2" xfId="1" applyFont="1" applyBorder="1" applyAlignment="1">
      <alignment horizontal="right" vertical="center"/>
    </xf>
    <xf numFmtId="0" fontId="18" fillId="0" borderId="3" xfId="0" applyFont="1" applyBorder="1"/>
    <xf numFmtId="0" fontId="8" fillId="0" borderId="9" xfId="0" applyFont="1" applyBorder="1"/>
    <xf numFmtId="0" fontId="9" fillId="0" borderId="3" xfId="0" applyFont="1" applyBorder="1" applyAlignment="1">
      <alignment horizontal="left" vertical="center" indent="2"/>
    </xf>
    <xf numFmtId="0" fontId="11" fillId="3"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11" fillId="3" borderId="10" xfId="0" applyFont="1" applyFill="1" applyBorder="1" applyAlignment="1">
      <alignment horizontal="center" vertical="center" wrapText="1"/>
    </xf>
    <xf numFmtId="165" fontId="3" fillId="0" borderId="2" xfId="4" applyNumberFormat="1" applyFont="1" applyBorder="1" applyAlignment="1">
      <alignment horizontal="right" vertical="center"/>
    </xf>
    <xf numFmtId="2" fontId="9" fillId="0" borderId="3" xfId="4" applyNumberFormat="1" applyFont="1" applyBorder="1" applyAlignment="1">
      <alignment horizontal="left" vertical="center" indent="2"/>
    </xf>
    <xf numFmtId="166" fontId="3" fillId="0" borderId="2" xfId="1" applyNumberFormat="1" applyFont="1" applyBorder="1" applyAlignment="1">
      <alignment horizontal="right"/>
    </xf>
    <xf numFmtId="166" fontId="3" fillId="0" borderId="2" xfId="1" applyNumberFormat="1" applyFont="1" applyBorder="1" applyAlignment="1">
      <alignment horizontal="right" vertical="center" wrapText="1"/>
    </xf>
    <xf numFmtId="166" fontId="3" fillId="0" borderId="13" xfId="1" applyNumberFormat="1" applyFont="1" applyBorder="1" applyAlignment="1">
      <alignment horizontal="right" wrapText="1"/>
    </xf>
    <xf numFmtId="16" fontId="3" fillId="0" borderId="2" xfId="0" applyNumberFormat="1" applyFont="1" applyBorder="1" applyAlignment="1">
      <alignment vertical="center" wrapText="1"/>
    </xf>
    <xf numFmtId="166" fontId="3" fillId="0" borderId="2" xfId="1" applyNumberFormat="1" applyFont="1" applyBorder="1" applyAlignment="1">
      <alignment horizontal="right" wrapText="1"/>
    </xf>
    <xf numFmtId="0" fontId="12" fillId="2" borderId="2" xfId="0" applyFont="1" applyFill="1" applyBorder="1" applyAlignment="1">
      <alignment vertical="center"/>
    </xf>
    <xf numFmtId="0" fontId="17" fillId="0" borderId="0" xfId="0" applyFont="1" applyAlignment="1">
      <alignment wrapText="1"/>
    </xf>
    <xf numFmtId="0" fontId="8" fillId="0" borderId="3" xfId="0" applyFont="1" applyBorder="1"/>
    <xf numFmtId="0" fontId="15" fillId="5" borderId="18" xfId="3" applyFont="1" applyFill="1" applyBorder="1" applyAlignment="1">
      <alignment horizontal="left" vertical="top" wrapText="1"/>
    </xf>
    <xf numFmtId="0" fontId="15" fillId="5" borderId="21" xfId="3" applyFont="1" applyFill="1" applyBorder="1" applyAlignment="1">
      <alignment horizontal="left" vertical="top" wrapText="1"/>
    </xf>
    <xf numFmtId="3" fontId="0" fillId="0" borderId="0" xfId="0" applyNumberFormat="1" applyAlignment="1">
      <alignment wrapText="1"/>
    </xf>
    <xf numFmtId="0" fontId="3" fillId="0" borderId="0" xfId="0" applyFont="1" applyAlignment="1">
      <alignment horizontal="left" vertical="center" wrapText="1"/>
    </xf>
    <xf numFmtId="165" fontId="3" fillId="0" borderId="0" xfId="4" applyNumberFormat="1" applyFont="1" applyBorder="1"/>
    <xf numFmtId="0" fontId="20" fillId="2" borderId="2" xfId="0" applyFont="1" applyFill="1" applyBorder="1" applyAlignment="1">
      <alignment vertical="center"/>
    </xf>
    <xf numFmtId="9" fontId="4" fillId="0" borderId="2" xfId="1" applyFont="1" applyBorder="1" applyAlignment="1">
      <alignment horizontal="right"/>
    </xf>
    <xf numFmtId="0" fontId="4" fillId="0" borderId="2" xfId="0" applyFont="1" applyBorder="1" applyAlignment="1">
      <alignment horizontal="left" vertical="center" wrapText="1"/>
    </xf>
    <xf numFmtId="9" fontId="4" fillId="0" borderId="2" xfId="1" applyFont="1" applyBorder="1" applyAlignment="1">
      <alignment horizontal="right" vertical="center" wrapText="1"/>
    </xf>
    <xf numFmtId="3" fontId="3" fillId="0" borderId="2" xfId="0" applyNumberFormat="1" applyFont="1" applyBorder="1"/>
    <xf numFmtId="3" fontId="4" fillId="0" borderId="2" xfId="0" applyNumberFormat="1" applyFont="1" applyBorder="1"/>
    <xf numFmtId="3" fontId="3" fillId="0" borderId="2" xfId="0" applyNumberFormat="1" applyFont="1" applyBorder="1" applyAlignment="1">
      <alignment horizontal="right" vertical="center" wrapText="1"/>
    </xf>
    <xf numFmtId="3" fontId="3" fillId="0" borderId="2" xfId="4" applyNumberFormat="1" applyFont="1" applyBorder="1"/>
    <xf numFmtId="3" fontId="3" fillId="0" borderId="2" xfId="4" applyNumberFormat="1" applyFont="1" applyBorder="1" applyAlignment="1">
      <alignment wrapText="1"/>
    </xf>
    <xf numFmtId="3" fontId="3" fillId="0" borderId="13" xfId="4" applyNumberFormat="1" applyFont="1" applyBorder="1" applyAlignment="1">
      <alignment wrapText="1"/>
    </xf>
    <xf numFmtId="3" fontId="3" fillId="0" borderId="2" xfId="4" applyNumberFormat="1" applyFont="1" applyBorder="1" applyAlignment="1">
      <alignment horizontal="right" vertical="center" wrapText="1"/>
    </xf>
    <xf numFmtId="3" fontId="4" fillId="0" borderId="2" xfId="4" applyNumberFormat="1" applyFont="1" applyBorder="1" applyAlignment="1">
      <alignment horizontal="right" vertical="center" wrapText="1"/>
    </xf>
    <xf numFmtId="9" fontId="4" fillId="0" borderId="2" xfId="1" applyFont="1" applyBorder="1" applyAlignment="1">
      <alignment horizontal="right" vertical="center"/>
    </xf>
    <xf numFmtId="0" fontId="0" fillId="0" borderId="2" xfId="0" applyBorder="1"/>
    <xf numFmtId="1" fontId="3" fillId="0" borderId="2" xfId="0" applyNumberFormat="1" applyFont="1" applyBorder="1" applyAlignment="1">
      <alignment vertical="center"/>
    </xf>
    <xf numFmtId="0" fontId="0" fillId="2" borderId="0" xfId="0" applyFill="1"/>
    <xf numFmtId="0" fontId="0" fillId="8" borderId="0" xfId="0" applyFill="1" applyAlignment="1">
      <alignment wrapText="1"/>
    </xf>
    <xf numFmtId="0" fontId="0" fillId="8" borderId="0" xfId="0" applyFill="1"/>
    <xf numFmtId="0" fontId="10" fillId="8" borderId="0" xfId="0" applyFont="1" applyFill="1"/>
    <xf numFmtId="0" fontId="0" fillId="9" borderId="0" xfId="0" applyFill="1"/>
    <xf numFmtId="0" fontId="13" fillId="9" borderId="0" xfId="3" applyFill="1"/>
    <xf numFmtId="0" fontId="10" fillId="9" borderId="0" xfId="0" applyFont="1" applyFill="1"/>
    <xf numFmtId="0" fontId="0" fillId="2" borderId="0" xfId="0" applyFill="1" applyAlignment="1">
      <alignment wrapText="1"/>
    </xf>
    <xf numFmtId="0" fontId="10" fillId="2" borderId="0" xfId="0" applyFont="1" applyFill="1"/>
    <xf numFmtId="0" fontId="0" fillId="0" borderId="2" xfId="0" applyBorder="1" applyAlignment="1">
      <alignment wrapText="1"/>
    </xf>
    <xf numFmtId="0" fontId="13" fillId="9" borderId="2" xfId="3" applyFill="1" applyBorder="1"/>
    <xf numFmtId="0" fontId="10" fillId="9" borderId="2" xfId="0" applyFont="1" applyFill="1" applyBorder="1"/>
    <xf numFmtId="1" fontId="0" fillId="0" borderId="2" xfId="0" applyNumberFormat="1" applyBorder="1"/>
    <xf numFmtId="4" fontId="0" fillId="0" borderId="2" xfId="0" applyNumberFormat="1" applyBorder="1" applyAlignment="1">
      <alignment wrapText="1"/>
    </xf>
    <xf numFmtId="3" fontId="0" fillId="0" borderId="2" xfId="0" applyNumberFormat="1" applyBorder="1" applyAlignment="1">
      <alignment wrapText="1"/>
    </xf>
    <xf numFmtId="164" fontId="0" fillId="0" borderId="2" xfId="0" applyNumberFormat="1" applyBorder="1" applyAlignment="1">
      <alignment wrapText="1"/>
    </xf>
    <xf numFmtId="3" fontId="0" fillId="0" borderId="2" xfId="0" applyNumberFormat="1" applyBorder="1"/>
    <xf numFmtId="0" fontId="0" fillId="7" borderId="12" xfId="0" applyFill="1" applyBorder="1" applyAlignment="1">
      <alignment wrapText="1"/>
    </xf>
    <xf numFmtId="0" fontId="15" fillId="5" borderId="29" xfId="3" applyFont="1" applyFill="1" applyBorder="1" applyAlignment="1">
      <alignment horizontal="left" vertical="top" wrapText="1"/>
    </xf>
    <xf numFmtId="164" fontId="16" fillId="6" borderId="30" xfId="3" applyNumberFormat="1" applyFont="1" applyFill="1" applyBorder="1" applyAlignment="1">
      <alignment horizontal="right" vertical="top"/>
    </xf>
    <xf numFmtId="3" fontId="16" fillId="6" borderId="31" xfId="3" applyNumberFormat="1" applyFont="1" applyFill="1" applyBorder="1" applyAlignment="1">
      <alignment horizontal="right" vertical="top"/>
    </xf>
    <xf numFmtId="0" fontId="15" fillId="5" borderId="2" xfId="3" applyFont="1" applyFill="1" applyBorder="1" applyAlignment="1">
      <alignment horizontal="left" vertical="top" wrapText="1"/>
    </xf>
    <xf numFmtId="164" fontId="16" fillId="6" borderId="2" xfId="3" applyNumberFormat="1" applyFont="1" applyFill="1" applyBorder="1" applyAlignment="1">
      <alignment horizontal="right" vertical="top"/>
    </xf>
    <xf numFmtId="3" fontId="16" fillId="6" borderId="2" xfId="3" applyNumberFormat="1" applyFont="1" applyFill="1" applyBorder="1" applyAlignment="1">
      <alignment horizontal="right" vertical="top"/>
    </xf>
    <xf numFmtId="4" fontId="3" fillId="0" borderId="2" xfId="0" applyNumberFormat="1" applyFont="1" applyBorder="1" applyAlignment="1">
      <alignment vertical="center"/>
    </xf>
    <xf numFmtId="4" fontId="4" fillId="0" borderId="2" xfId="0" applyNumberFormat="1" applyFont="1" applyBorder="1" applyAlignment="1">
      <alignment vertical="center"/>
    </xf>
    <xf numFmtId="0" fontId="7" fillId="0" borderId="32" xfId="0" applyFont="1" applyBorder="1"/>
    <xf numFmtId="0" fontId="0" fillId="0" borderId="33" xfId="0" applyBorder="1"/>
    <xf numFmtId="0" fontId="21" fillId="9" borderId="10" xfId="0" applyFont="1" applyFill="1" applyBorder="1" applyAlignment="1">
      <alignment horizontal="center" wrapText="1"/>
    </xf>
    <xf numFmtId="0" fontId="21" fillId="9" borderId="28" xfId="0" applyFont="1" applyFill="1" applyBorder="1" applyAlignment="1">
      <alignment horizontal="center" wrapText="1"/>
    </xf>
    <xf numFmtId="0" fontId="21" fillId="9" borderId="11" xfId="0" applyFont="1" applyFill="1" applyBorder="1" applyAlignment="1">
      <alignment horizontal="center" wrapText="1"/>
    </xf>
    <xf numFmtId="0" fontId="17" fillId="0" borderId="42" xfId="0" applyFont="1" applyBorder="1"/>
    <xf numFmtId="14" fontId="0" fillId="0" borderId="0" xfId="0" applyNumberFormat="1"/>
    <xf numFmtId="0" fontId="0" fillId="11" borderId="0" xfId="0" applyFill="1"/>
    <xf numFmtId="11" fontId="0" fillId="0" borderId="0" xfId="0" applyNumberFormat="1"/>
    <xf numFmtId="0" fontId="24" fillId="0" borderId="0" xfId="5"/>
    <xf numFmtId="0" fontId="25" fillId="0" borderId="43" xfId="5" applyFont="1" applyBorder="1" applyAlignment="1">
      <alignment horizontal="left" wrapText="1"/>
    </xf>
    <xf numFmtId="0" fontId="25" fillId="0" borderId="44" xfId="5" applyFont="1" applyBorder="1" applyAlignment="1">
      <alignment horizontal="center" wrapText="1"/>
    </xf>
    <xf numFmtId="0" fontId="25" fillId="0" borderId="45" xfId="5" applyFont="1" applyBorder="1" applyAlignment="1">
      <alignment horizontal="center" wrapText="1"/>
    </xf>
    <xf numFmtId="0" fontId="25" fillId="5" borderId="46" xfId="5" applyFont="1" applyFill="1" applyBorder="1" applyAlignment="1">
      <alignment horizontal="left" vertical="top" wrapText="1"/>
    </xf>
    <xf numFmtId="164" fontId="26" fillId="6" borderId="47" xfId="5" applyNumberFormat="1" applyFont="1" applyFill="1" applyBorder="1" applyAlignment="1">
      <alignment horizontal="right" vertical="top"/>
    </xf>
    <xf numFmtId="164" fontId="26" fillId="6" borderId="48" xfId="5" applyNumberFormat="1" applyFont="1" applyFill="1" applyBorder="1" applyAlignment="1">
      <alignment horizontal="right" vertical="top"/>
    </xf>
    <xf numFmtId="0" fontId="25" fillId="5" borderId="18" xfId="5" applyFont="1" applyFill="1" applyBorder="1" applyAlignment="1">
      <alignment horizontal="left" vertical="top" wrapText="1"/>
    </xf>
    <xf numFmtId="164" fontId="26" fillId="6" borderId="19" xfId="5" applyNumberFormat="1" applyFont="1" applyFill="1" applyBorder="1" applyAlignment="1">
      <alignment horizontal="right" vertical="top"/>
    </xf>
    <xf numFmtId="0" fontId="26" fillId="6" borderId="20" xfId="5" applyFont="1" applyFill="1" applyBorder="1" applyAlignment="1">
      <alignment horizontal="right" vertical="top"/>
    </xf>
    <xf numFmtId="164" fontId="26" fillId="6" borderId="20" xfId="5" applyNumberFormat="1" applyFont="1" applyFill="1" applyBorder="1" applyAlignment="1">
      <alignment horizontal="right" vertical="top"/>
    </xf>
    <xf numFmtId="167" fontId="26" fillId="6" borderId="20" xfId="5" applyNumberFormat="1" applyFont="1" applyFill="1" applyBorder="1" applyAlignment="1">
      <alignment horizontal="right" vertical="top"/>
    </xf>
    <xf numFmtId="0" fontId="25" fillId="5" borderId="21" xfId="5" applyFont="1" applyFill="1" applyBorder="1" applyAlignment="1">
      <alignment horizontal="left" vertical="top" wrapText="1"/>
    </xf>
    <xf numFmtId="164" fontId="26" fillId="6" borderId="22" xfId="5" applyNumberFormat="1" applyFont="1" applyFill="1" applyBorder="1" applyAlignment="1">
      <alignment horizontal="right" vertical="top"/>
    </xf>
    <xf numFmtId="0" fontId="26" fillId="6" borderId="23" xfId="5" applyFont="1" applyFill="1" applyBorder="1" applyAlignment="1">
      <alignment horizontal="left" vertical="top" wrapText="1"/>
    </xf>
    <xf numFmtId="3" fontId="0" fillId="0" borderId="0" xfId="0" applyNumberFormat="1"/>
    <xf numFmtId="0" fontId="0" fillId="7" borderId="34" xfId="0" applyFill="1" applyBorder="1"/>
    <xf numFmtId="0" fontId="0" fillId="7" borderId="35" xfId="0" applyFill="1" applyBorder="1"/>
    <xf numFmtId="0" fontId="0" fillId="7" borderId="36" xfId="0" applyFill="1" applyBorder="1"/>
    <xf numFmtId="0" fontId="0" fillId="11" borderId="2" xfId="0" applyFill="1" applyBorder="1"/>
    <xf numFmtId="0" fontId="14" fillId="0" borderId="0" xfId="5" applyFont="1" applyAlignment="1">
      <alignment horizontal="center" vertical="center" wrapText="1"/>
    </xf>
    <xf numFmtId="0" fontId="0" fillId="10" borderId="34" xfId="0" applyFill="1" applyBorder="1" applyAlignment="1">
      <alignment horizontal="center" wrapText="1"/>
    </xf>
    <xf numFmtId="0" fontId="0" fillId="10" borderId="36" xfId="0" applyFill="1" applyBorder="1" applyAlignment="1">
      <alignment horizontal="center" wrapText="1"/>
    </xf>
    <xf numFmtId="0" fontId="0" fillId="10" borderId="37" xfId="0" applyFill="1" applyBorder="1" applyAlignment="1">
      <alignment horizontal="center" wrapText="1"/>
    </xf>
    <xf numFmtId="0" fontId="0" fillId="10" borderId="39" xfId="0" applyFill="1" applyBorder="1" applyAlignment="1">
      <alignment horizontal="center" wrapText="1"/>
    </xf>
    <xf numFmtId="0" fontId="0" fillId="0" borderId="2" xfId="0" applyBorder="1" applyAlignment="1">
      <alignment horizontal="center" vertical="center"/>
    </xf>
    <xf numFmtId="0" fontId="21" fillId="9" borderId="10" xfId="0" applyFont="1" applyFill="1" applyBorder="1" applyAlignment="1">
      <alignment horizontal="center" wrapText="1"/>
    </xf>
    <xf numFmtId="0" fontId="21" fillId="9" borderId="28" xfId="0" applyFont="1" applyFill="1" applyBorder="1" applyAlignment="1">
      <alignment horizontal="center" wrapText="1"/>
    </xf>
    <xf numFmtId="0" fontId="21" fillId="9" borderId="11" xfId="0" applyFont="1" applyFill="1" applyBorder="1" applyAlignment="1">
      <alignment horizontal="center" wrapText="1"/>
    </xf>
    <xf numFmtId="0" fontId="21" fillId="9" borderId="2" xfId="0" applyFont="1" applyFill="1" applyBorder="1" applyAlignment="1">
      <alignment horizontal="center" vertical="center"/>
    </xf>
    <xf numFmtId="0" fontId="22" fillId="4" borderId="40" xfId="0" applyFont="1" applyFill="1" applyBorder="1" applyAlignment="1">
      <alignment horizontal="left" vertical="center" wrapText="1"/>
    </xf>
    <xf numFmtId="0" fontId="22" fillId="4" borderId="0" xfId="0" applyFont="1" applyFill="1" applyAlignment="1">
      <alignment horizontal="left" vertical="center" wrapText="1"/>
    </xf>
    <xf numFmtId="0" fontId="22" fillId="4" borderId="41" xfId="0" applyFont="1" applyFill="1" applyBorder="1" applyAlignment="1">
      <alignment horizontal="left" vertical="center" wrapText="1"/>
    </xf>
    <xf numFmtId="0" fontId="22" fillId="4" borderId="37" xfId="0" applyFont="1" applyFill="1" applyBorder="1" applyAlignment="1">
      <alignment horizontal="left" vertical="top" wrapText="1"/>
    </xf>
    <xf numFmtId="0" fontId="22" fillId="4" borderId="38" xfId="0" applyFont="1" applyFill="1" applyBorder="1" applyAlignment="1">
      <alignment horizontal="left" vertical="top" wrapText="1"/>
    </xf>
    <xf numFmtId="0" fontId="22" fillId="4" borderId="39" xfId="0" applyFont="1" applyFill="1" applyBorder="1" applyAlignment="1">
      <alignment horizontal="left" vertical="top" wrapText="1"/>
    </xf>
    <xf numFmtId="0" fontId="23" fillId="4" borderId="34" xfId="0" applyFont="1" applyFill="1" applyBorder="1" applyAlignment="1">
      <alignment horizontal="left" wrapText="1"/>
    </xf>
    <xf numFmtId="0" fontId="23" fillId="4" borderId="35" xfId="0" applyFont="1" applyFill="1" applyBorder="1" applyAlignment="1">
      <alignment horizontal="left" wrapText="1"/>
    </xf>
    <xf numFmtId="0" fontId="23" fillId="4" borderId="36" xfId="0" applyFont="1" applyFill="1" applyBorder="1" applyAlignment="1">
      <alignment horizontal="left" wrapText="1"/>
    </xf>
    <xf numFmtId="0" fontId="11" fillId="3" borderId="2" xfId="0" applyFont="1" applyFill="1" applyBorder="1" applyAlignment="1">
      <alignment horizontal="center" vertical="center" wrapText="1"/>
    </xf>
    <xf numFmtId="0" fontId="11" fillId="3" borderId="12" xfId="0" applyFont="1" applyFill="1" applyBorder="1" applyAlignment="1">
      <alignment horizontal="center"/>
    </xf>
    <xf numFmtId="0" fontId="11" fillId="3" borderId="24" xfId="0" applyFont="1" applyFill="1" applyBorder="1" applyAlignment="1">
      <alignment horizontal="center"/>
    </xf>
    <xf numFmtId="0" fontId="11" fillId="3" borderId="13" xfId="0" applyFont="1" applyFill="1" applyBorder="1" applyAlignment="1">
      <alignment horizontal="center"/>
    </xf>
    <xf numFmtId="0" fontId="11" fillId="3" borderId="12"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3" fontId="3" fillId="0" borderId="12" xfId="4" applyNumberFormat="1" applyFont="1" applyBorder="1" applyAlignment="1">
      <alignment horizontal="right"/>
    </xf>
    <xf numFmtId="3" fontId="3" fillId="0" borderId="13" xfId="4" applyNumberFormat="1" applyFont="1" applyBorder="1" applyAlignment="1">
      <alignment horizontal="right"/>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11" fillId="3" borderId="2" xfId="0" applyFont="1" applyFill="1" applyBorder="1" applyAlignment="1">
      <alignment horizontal="center"/>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4" fillId="0" borderId="25" xfId="0" applyFont="1" applyBorder="1" applyAlignment="1">
      <alignment horizontal="left" wrapText="1"/>
    </xf>
    <xf numFmtId="0" fontId="4" fillId="0" borderId="26" xfId="0" applyFont="1" applyBorder="1" applyAlignment="1">
      <alignment horizontal="left" wrapText="1"/>
    </xf>
    <xf numFmtId="0" fontId="4" fillId="0" borderId="27" xfId="0" applyFont="1" applyBorder="1" applyAlignment="1">
      <alignment horizontal="left" wrapText="1"/>
    </xf>
  </cellXfs>
  <cellStyles count="6">
    <cellStyle name="Comma" xfId="4" builtinId="3"/>
    <cellStyle name="Heading 1" xfId="2" builtinId="16"/>
    <cellStyle name="Normal" xfId="0" builtinId="0"/>
    <cellStyle name="Normal_Checks" xfId="3"/>
    <cellStyle name="Normal_Checks_1" xfId="5"/>
    <cellStyle name="Percent" xfId="1" builtinId="5"/>
  </cellStyles>
  <dxfs count="3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2" formatCode="0.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ill>
        <patternFill patternType="solid">
          <fgColor indexed="64"/>
          <bgColor theme="7" tint="0.79998168889431442"/>
        </patternFill>
      </fill>
    </dxf>
    <dxf>
      <numFmt numFmtId="1" formatCode="0"/>
    </dxf>
    <dxf>
      <numFmt numFmtId="1" formatCode="0"/>
    </dxf>
    <dxf>
      <numFmt numFmtId="19" formatCode="m/d/yyyy"/>
    </dxf>
    <dxf>
      <numFmt numFmtId="1" formatCode="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12</xdr:col>
      <xdr:colOff>167641</xdr:colOff>
      <xdr:row>0</xdr:row>
      <xdr:rowOff>19050</xdr:rowOff>
    </xdr:from>
    <xdr:ext cx="2843708" cy="674370"/>
    <xdr:pic>
      <xdr:nvPicPr>
        <xdr:cNvPr id="2" name="Picture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45016" y="19050"/>
          <a:ext cx="2843708" cy="67437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5716</xdr:colOff>
      <xdr:row>0</xdr:row>
      <xdr:rowOff>47625</xdr:rowOff>
    </xdr:from>
    <xdr:ext cx="2843708" cy="674370"/>
    <xdr:pic>
      <xdr:nvPicPr>
        <xdr:cNvPr id="2" name="Picture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5966" y="47625"/>
          <a:ext cx="2843708" cy="67437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4</xdr:col>
      <xdr:colOff>895350</xdr:colOff>
      <xdr:row>0</xdr:row>
      <xdr:rowOff>47625</xdr:rowOff>
    </xdr:from>
    <xdr:ext cx="2843708" cy="674370"/>
    <xdr:pic>
      <xdr:nvPicPr>
        <xdr:cNvPr id="2" name="Picture 1">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7625" y="47625"/>
          <a:ext cx="2843708" cy="67437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7</xdr:col>
      <xdr:colOff>167641</xdr:colOff>
      <xdr:row>0</xdr:row>
      <xdr:rowOff>19050</xdr:rowOff>
    </xdr:from>
    <xdr:ext cx="2843708" cy="674370"/>
    <xdr:pic>
      <xdr:nvPicPr>
        <xdr:cNvPr id="2" name="Picture 1">
          <a:extLst>
            <a:ext uri="{FF2B5EF4-FFF2-40B4-BE49-F238E27FC236}">
              <a16:creationId xmlns:a16="http://schemas.microsoft.com/office/drawing/2014/main" xmlns=""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8866" y="19050"/>
          <a:ext cx="2843708" cy="67437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7</xdr:col>
      <xdr:colOff>3520441</xdr:colOff>
      <xdr:row>0</xdr:row>
      <xdr:rowOff>57150</xdr:rowOff>
    </xdr:from>
    <xdr:ext cx="2843708" cy="674370"/>
    <xdr:pic>
      <xdr:nvPicPr>
        <xdr:cNvPr id="2" name="Picture 1">
          <a:extLst>
            <a:ext uri="{FF2B5EF4-FFF2-40B4-BE49-F238E27FC236}">
              <a16:creationId xmlns:a16="http://schemas.microsoft.com/office/drawing/2014/main" xmlns=""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7048" y="57150"/>
          <a:ext cx="2843708" cy="674370"/>
        </a:xfrm>
        <a:prstGeom prst="rect">
          <a:avLst/>
        </a:prstGeom>
      </xdr:spPr>
    </xdr:pic>
    <xdr:clientData/>
  </xdr:oneCellAnchor>
</xdr:wsDr>
</file>

<file path=xl/tables/table1.xml><?xml version="1.0" encoding="utf-8"?>
<table xmlns="http://schemas.openxmlformats.org/spreadsheetml/2006/main" id="1" name="DATA" displayName="DATA" ref="B1:GK1800" totalsRowShown="0">
  <autoFilter ref="B1:GK1800"/>
  <tableColumns count="192">
    <tableColumn id="1" name="ID" dataDxfId="331" totalsRowDxfId="330"/>
    <tableColumn id="2" name="OVWID"/>
    <tableColumn id="183" name="PROGRAM"/>
    <tableColumn id="182" name="FORM"/>
    <tableColumn id="181" name="PERIOD"/>
    <tableColumn id="3" name="DATE_OF_REPORT" dataDxfId="329"/>
    <tableColumn id="4" name="CURRENT_REPORT_YEAR" dataDxfId="328" totalsRowDxfId="327"/>
    <tableColumn id="5" name="SUBGRANTEE_NAME"/>
    <tableColumn id="6" name="SUBGRANT_NUM_1"/>
    <tableColumn id="7" name="SUBGRANT_NUM_2"/>
    <tableColumn id="8" name="SUBGRANT_NUM_3"/>
    <tableColumn id="9" name="SUBGRANT_NUM_4"/>
    <tableColumn id="10" name="SUBGRANT_NUM_5"/>
    <tableColumn id="11" name="SUBGRANT_NUM_6"/>
    <tableColumn id="12" name="TYPE_OF_ORGANIZATION"/>
    <tableColumn id="13" name="TYPE_FUNDED_ORGANIZATION_OTHER_DESC"/>
    <tableColumn id="14" name="IS_FBO"/>
    <tableColumn id="15" name="IS_STATE_TERRITORY"/>
    <tableColumn id="16" name="POC_FIRST_NAME"/>
    <tableColumn id="17" name="POC_MIDDLE_INITIAL"/>
    <tableColumn id="18" name="POC_LAST_NAME"/>
    <tableColumn id="19" name="POC_ORGANIZATION"/>
    <tableColumn id="20" name="POC_ADDRESS"/>
    <tableColumn id="21" name="POC_CITY"/>
    <tableColumn id="22" name="POC_STATE" dataDxfId="326"/>
    <tableColumn id="23" name="POC_ZIP_CODE"/>
    <tableColumn id="24" name="POC_TELEPHONE"/>
    <tableColumn id="25" name="POC_FACSIMILE"/>
    <tableColumn id="26" name="POC_EMAIL"/>
    <tableColumn id="27" name="ADDRESSES_TRIBAL_NATIONS"/>
    <tableColumn id="28" name="IDENTIFY_TRIBAL_NATIONS"/>
    <tableColumn id="106" name="SECONDARY_SERVED" dataDxfId="325" totalsRowDxfId="324"/>
    <tableColumn id="192" name="NARR2_RAN_1" dataDxfId="323" totalsRowDxfId="322"/>
    <tableColumn id="191" name="NARR2_RAN_2" dataDxfId="321" totalsRowDxfId="320"/>
    <tableColumn id="190" name="NARR3_FUNDALLOW_1" dataDxfId="319" totalsRowDxfId="318"/>
    <tableColumn id="189" name="NARR3_FUNDALLOW_2" dataDxfId="317" totalsRowDxfId="316"/>
    <tableColumn id="188" name="NARR4_EFFECTIVENESS_1" dataDxfId="315" totalsRowDxfId="314"/>
    <tableColumn id="187" name="NARR4_EFFECTIVENESS_2" dataDxfId="313" totalsRowDxfId="312"/>
    <tableColumn id="186" name="NARR5_DATA_1" dataDxfId="311" totalsRowDxfId="310"/>
    <tableColumn id="185" name="NARR5_DATA_2" dataDxfId="309" totalsRowDxfId="308"/>
    <tableColumn id="184" name="VS_NARRATIVE" dataDxfId="307" totalsRowDxfId="306"/>
    <tableColumn id="43" name="STAT_PURP_HOTLINE" dataDxfId="305" totalsRowDxfId="304"/>
    <tableColumn id="44" name="STAT_PURP_ACCOMP" dataDxfId="303" totalsRowDxfId="302"/>
    <tableColumn id="45" name="STAT_PURP_CRISIS_INTERV" dataDxfId="301" totalsRowDxfId="300"/>
    <tableColumn id="46" name="STAT_PURP_INFORM_REFERAL" dataDxfId="299" totalsRowDxfId="298"/>
    <tableColumn id="47" name="STAT_PURP_COMM_BASED" dataDxfId="297" totalsRowDxfId="296"/>
    <tableColumn id="48" name="STAT_PURP_DEV_DIST" dataDxfId="295" totalsRowDxfId="294"/>
    <tableColumn id="50" name="funds_products" dataDxfId="293" totalsRowDxfId="292"/>
    <tableColumn id="29" name="PROD_FUNDSUSED_1and0" dataDxfId="291" totalsRowDxfId="290"/>
    <tableColumn id="51" name="PROD_NUM_DEV_BROCHURES_1" dataDxfId="289" totalsRowDxfId="288"/>
    <tableColumn id="52" name="PROD_TITLE_BROCHURES_1" dataDxfId="287" totalsRowDxfId="286"/>
    <tableColumn id="53" name="PROD_AUD_BROCHURES_1" dataDxfId="285" totalsRowDxfId="284"/>
    <tableColumn id="54" name="PROD_NUM_USED_BROCHURES_1" dataDxfId="283" totalsRowDxfId="282"/>
    <tableColumn id="55" name="PROD_LANGS_BROCHURES_1" dataDxfId="281" totalsRowDxfId="280"/>
    <tableColumn id="56" name="PROD_NUM_DEV_BROCHURES_2" dataDxfId="279" totalsRowDxfId="278"/>
    <tableColumn id="57" name="PROD_TITLE_BROCHURES_2" dataDxfId="277" totalsRowDxfId="276"/>
    <tableColumn id="58" name="PROD_AUD_BROCHURES_2" dataDxfId="275" totalsRowDxfId="274"/>
    <tableColumn id="59" name="PROD_NUM_USED_BROCHURES_2" dataDxfId="273" totalsRowDxfId="272"/>
    <tableColumn id="60" name="PROD_LANGS_BROCHURES_2" dataDxfId="271" totalsRowDxfId="270"/>
    <tableColumn id="61" name="PROD_NUM_DEV_BROCHURES_3" dataDxfId="269" totalsRowDxfId="268"/>
    <tableColumn id="62" name="PROD_TITLE_BROCHURES_3" dataDxfId="267" totalsRowDxfId="266"/>
    <tableColumn id="63" name="PROD_AUD_BROCHURES_3" dataDxfId="265" totalsRowDxfId="264"/>
    <tableColumn id="64" name="PROD_NUM_USED_BROCHURES_3" dataDxfId="263" totalsRowDxfId="262"/>
    <tableColumn id="65" name="PROD_LANGS_BROCHURES_3" dataDxfId="261" totalsRowDxfId="260"/>
    <tableColumn id="66" name="PROD_NUM_DEV_PROMO_PROD_1" dataDxfId="259" totalsRowDxfId="258"/>
    <tableColumn id="67" name="PROD_TITLE_PROMO_PROD_1" dataDxfId="257" totalsRowDxfId="256"/>
    <tableColumn id="68" name="PROD_AUD_PROMO_PROD_1" dataDxfId="255" totalsRowDxfId="254"/>
    <tableColumn id="69" name="PROD_NUM_USED_PROMO_PROD_1" dataDxfId="253" totalsRowDxfId="252"/>
    <tableColumn id="70" name="PROD_LANGS_PROMO_PROD_1" dataDxfId="251" totalsRowDxfId="250"/>
    <tableColumn id="71" name="PROD_NUM_DEV_PROMO_PROD_2" dataDxfId="249" totalsRowDxfId="248"/>
    <tableColumn id="72" name="PROD_TITLE_PROMO_PROD_2" dataDxfId="247" totalsRowDxfId="246"/>
    <tableColumn id="73" name="PROD_AUD_PROMO_PROD_2" dataDxfId="245" totalsRowDxfId="244"/>
    <tableColumn id="74" name="PROD_NUM_USED_PROMO_PROD_2" dataDxfId="243" totalsRowDxfId="242"/>
    <tableColumn id="75" name="PROD_LANGS_PROMO_PROD_2" dataDxfId="241" totalsRowDxfId="240"/>
    <tableColumn id="76" name="PROD_NUM_DEV_PROMO_PROD_3" dataDxfId="239" totalsRowDxfId="238"/>
    <tableColumn id="77" name="PROD_TITLE_PROMO_PROD_3" dataDxfId="237" totalsRowDxfId="236"/>
    <tableColumn id="78" name="PROD_AUD_PROMO_PROD_3" dataDxfId="235" totalsRowDxfId="234"/>
    <tableColumn id="79" name="PROD_NUM_USED_PROMO_PROD_3" dataDxfId="233" totalsRowDxfId="232"/>
    <tableColumn id="80" name="PROD_LANGS_PROMO_PROD_3" dataDxfId="231" totalsRowDxfId="230"/>
    <tableColumn id="81" name="PROD_NUM_DEV_WEBSITE_1" dataDxfId="229" totalsRowDxfId="228"/>
    <tableColumn id="82" name="PROD_TITLE_WEBSITE_1" dataDxfId="227" totalsRowDxfId="226"/>
    <tableColumn id="83" name="PROD_AUD_WEBSITE_1" dataDxfId="225" totalsRowDxfId="224"/>
    <tableColumn id="84" name="PROD_NUM_USED_WEBSITE_1" dataDxfId="223" totalsRowDxfId="222"/>
    <tableColumn id="85" name="PROD_LANGS_WEBSITE_1" dataDxfId="221" totalsRowDxfId="220"/>
    <tableColumn id="86" name="PROD_NUM_DEV_WEBSITE_2" dataDxfId="219" totalsRowDxfId="218"/>
    <tableColumn id="87" name="PROD_TITLE_WEBSITE_2" dataDxfId="217" totalsRowDxfId="216"/>
    <tableColumn id="88" name="PROD_AUD_WEBSITE_2" dataDxfId="215" totalsRowDxfId="214"/>
    <tableColumn id="89" name="PROD_NUM_USED_WEBSITE_2" dataDxfId="213" totalsRowDxfId="212"/>
    <tableColumn id="90" name="PROD_LANGS_WEBSITE_2" dataDxfId="211" totalsRowDxfId="210"/>
    <tableColumn id="91" name="PROD_NUM_DEV_WEBSITE_3" dataDxfId="209" totalsRowDxfId="208"/>
    <tableColumn id="92" name="PROD_TITLE_WEBSITE_3" dataDxfId="207" totalsRowDxfId="206"/>
    <tableColumn id="93" name="PROD_AUD_WEBSITE_3" dataDxfId="205" totalsRowDxfId="204"/>
    <tableColumn id="94" name="PROD_NUM_USED_WEBSITE_3" dataDxfId="203" totalsRowDxfId="202"/>
    <tableColumn id="95" name="PROD_LANGS_WEBSITE_3" dataDxfId="201" totalsRowDxfId="200"/>
    <tableColumn id="96" name="PROD_OTHER_DESC" dataDxfId="199" totalsRowDxfId="198"/>
    <tableColumn id="97" name="PROD_NUM_DEV_OTHER_1" dataDxfId="197" totalsRowDxfId="196"/>
    <tableColumn id="98" name="PROD_TITLE_OTHER_1" dataDxfId="195" totalsRowDxfId="194"/>
    <tableColumn id="99" name="PROD_AUD_USED_OTHER_1" dataDxfId="193" totalsRowDxfId="192"/>
    <tableColumn id="100" name="PROD_NUM_USED_OTHER_1" dataDxfId="191" totalsRowDxfId="190"/>
    <tableColumn id="101" name="PROD_LANGS_OTHER_1" dataDxfId="189" totalsRowDxfId="188"/>
    <tableColumn id="30" name="funds_staff" dataDxfId="187" totalsRowDxfId="186"/>
    <tableColumn id="49" name="ST_FUNDSUSED_1and0" dataDxfId="185" totalsRowDxfId="184"/>
    <tableColumn id="31" name="STAFF_FTE_ADMIN" dataDxfId="183" totalsRowDxfId="182"/>
    <tableColumn id="32" name="STAFF_FTE_CHILD_ADVOCATE" dataDxfId="181" totalsRowDxfId="180"/>
    <tableColumn id="33" name="STAFF_FTE_COUNSELOR" dataDxfId="179" totalsRowDxfId="178"/>
    <tableColumn id="34" name="STAFF_FTE_LEGAL_ADVOCATE" dataDxfId="177" totalsRowDxfId="176"/>
    <tableColumn id="35" name="STAFF_FTE_OUTREACH_WORKER" dataDxfId="175" totalsRowDxfId="174"/>
    <tableColumn id="36" name="STAFF_FTE_PROGRAM_COORDINATOR" dataDxfId="173" totalsRowDxfId="172"/>
    <tableColumn id="37" name="STAFF_FTE_SUPPORT" dataDxfId="171" totalsRowDxfId="170"/>
    <tableColumn id="38" name="STAFF_FTE_TRANSLATOR" dataDxfId="169" totalsRowDxfId="168"/>
    <tableColumn id="39" name="STAFF_FTE_VICTIM_ADVOCATE" dataDxfId="167" totalsRowDxfId="166"/>
    <tableColumn id="40" name="STAFF_FTE_OTHER_DESC" dataDxfId="165" totalsRowDxfId="164"/>
    <tableColumn id="41" name="STAFF_FTE_OTHER" dataDxfId="163" totalsRowDxfId="162"/>
    <tableColumn id="42" name="STAFF_FTE_TOTAL" dataDxfId="161" totalsRowDxfId="160"/>
    <tableColumn id="102" name="VS_SERVD" dataDxfId="159" totalsRowDxfId="158"/>
    <tableColumn id="103" name="VS_PART_SRV" dataDxfId="157" totalsRowDxfId="156"/>
    <tableColumn id="104" name="VS_SRVD_AND_PRT_TOTAL" dataDxfId="155" totalsRowDxfId="154"/>
    <tableColumn id="105" name="VS_NOT_SRVD" dataDxfId="153" totalsRowDxfId="152"/>
    <tableColumn id="107" name="RSN_NOT_SRVD_CONFLICT" dataDxfId="151" totalsRowDxfId="150"/>
    <tableColumn id="108" name="RSN_NOT_SRVD_STATUTORY" dataDxfId="149" totalsRowDxfId="148"/>
    <tableColumn id="109" name="RSN_NOT_SRVD_HOURS" dataDxfId="147" totalsRowDxfId="146"/>
    <tableColumn id="110" name="RSN_NOT_SRVD_CULTURAL" dataDxfId="145" totalsRowDxfId="144"/>
    <tableColumn id="111" name="RSN_NOT_SRVD_LANGUAGE" dataDxfId="143" totalsRowDxfId="142"/>
    <tableColumn id="112" name="RSN_NOT_SRVD_DEAF" dataDxfId="141" totalsRowDxfId="140"/>
    <tableColumn id="113" name="RSN_NOT_SRVD_DISAB" dataDxfId="139" totalsRowDxfId="138"/>
    <tableColumn id="114" name="RSN_NOT_SRVD_CHILDCARE" dataDxfId="137" totalsRowDxfId="136"/>
    <tableColumn id="115" name="RSN_NOT_SRVD_CAPACITY" dataDxfId="135" totalsRowDxfId="134"/>
    <tableColumn id="116" name="RSN_NOT_SRVD_RULES" dataDxfId="133" totalsRowDxfId="132"/>
    <tableColumn id="117" name="RSN_NOT_SRVD_LMTD_RESRCE" dataDxfId="131" totalsRowDxfId="130"/>
    <tableColumn id="118" name="RSN_NOT_SRVD_MNTL_HLTH" dataDxfId="129" totalsRowDxfId="128"/>
    <tableColumn id="119" name="RSN_NOT_SRVD_SBST_ABSE" dataDxfId="127" totalsRowDxfId="126"/>
    <tableColumn id="120" name="RSN_NOT_SRVD_NOT_APPROP" dataDxfId="125" totalsRowDxfId="124"/>
    <tableColumn id="121" name="RSN_NOT_SRVD_TRANSPORT" dataDxfId="123" totalsRowDxfId="122"/>
    <tableColumn id="122" name="RSN_NOT_SRVD_OTHER" dataDxfId="121" totalsRowDxfId="120"/>
    <tableColumn id="123" name="RSN_NOT_SRVD_OTHER_DESC" dataDxfId="119" totalsRowDxfId="118"/>
    <tableColumn id="124" name="VS_DEMO_RACE_INDIAN" dataDxfId="117" totalsRowDxfId="116"/>
    <tableColumn id="125" name="VS_DEMO_RACE_ASIAN" dataDxfId="115" totalsRowDxfId="114"/>
    <tableColumn id="126" name="VS_DEMO_RACE_BLACK" dataDxfId="113" totalsRowDxfId="112"/>
    <tableColumn id="127" name="VS_DEMO_RACE_LATINO" dataDxfId="111" totalsRowDxfId="110"/>
    <tableColumn id="128" name="VS_DEMO_RACE_PACIFIC" dataDxfId="109" totalsRowDxfId="108"/>
    <tableColumn id="129" name="VS_DEMO_RACE_WHITE" dataDxfId="107" totalsRowDxfId="106"/>
    <tableColumn id="130" name="VS_DEMO_RACE_UNKNOWN" dataDxfId="105" totalsRowDxfId="104"/>
    <tableColumn id="131" name="VS_DEMO_RACE_TOTAL" dataDxfId="103" totalsRowDxfId="102"/>
    <tableColumn id="132" name="VS_DEMO_GNDR_FEMALE" dataDxfId="101" totalsRowDxfId="100"/>
    <tableColumn id="133" name="VS_DEMO_GNDR_MALE" dataDxfId="99" totalsRowDxfId="98"/>
    <tableColumn id="134" name="VS_DEMO_GNDR_UNKNOWN" dataDxfId="97" totalsRowDxfId="96"/>
    <tableColumn id="135" name="VS_DEMO_GNDR_TOTAL" dataDxfId="95" totalsRowDxfId="94"/>
    <tableColumn id="136" name="VS_DEMO_AGE_0_TO_6" dataDxfId="93" totalsRowDxfId="92"/>
    <tableColumn id="137" name="VS_DEMO_AGE_7_TO_12" dataDxfId="91" totalsRowDxfId="90"/>
    <tableColumn id="138" name="VS_DEMO_AGE_13_TO_17" dataDxfId="89" totalsRowDxfId="88"/>
    <tableColumn id="139" name="VS_DEMO_AGE_18_TO_24" dataDxfId="87" totalsRowDxfId="86"/>
    <tableColumn id="140" name="VS_DEMO_AGE_25_TO_59" dataDxfId="85" totalsRowDxfId="84"/>
    <tableColumn id="141" name="VS_DEMO_AGE_60_OR_OVER" dataDxfId="83" totalsRowDxfId="82"/>
    <tableColumn id="142" name="VS_DEMO_AGE_UNKNOWN" dataDxfId="81" totalsRowDxfId="80"/>
    <tableColumn id="143" name="VS_DEMO_AGE_TOTAL" dataDxfId="79" totalsRowDxfId="78"/>
    <tableColumn id="144" name="VS_DEMO_OTHR_DISABILITIES" dataDxfId="77" totalsRowDxfId="76"/>
    <tableColumn id="145" name="VS_DEMO_OTHR_DEAF" dataDxfId="75" totalsRowDxfId="74"/>
    <tableColumn id="146" name="VS_DEMO_OTHR_LMTD_ENGLISH" dataDxfId="73" totalsRowDxfId="72"/>
    <tableColumn id="147" name="VS_DEMO_OTHR_IMMIGRANTS" dataDxfId="71" totalsRowDxfId="70"/>
    <tableColumn id="148" name="VS_DEMO_OTHR_RURAL" dataDxfId="69" totalsRowDxfId="68"/>
    <tableColumn id="149" name="VS_RLTN_SPOUSE" dataDxfId="67" totalsRowDxfId="66"/>
    <tableColumn id="150" name="VS_RLTN_OTHR_FAMILY" dataDxfId="65" totalsRowDxfId="64"/>
    <tableColumn id="151" name="VS_RLTN_DATING_RLTN" dataDxfId="63" totalsRowDxfId="62"/>
    <tableColumn id="152" name="VS_RLTN_ACQUAINTANCE" dataDxfId="61" totalsRowDxfId="60"/>
    <tableColumn id="153" name="VS_RLTN_STRANGER" dataDxfId="59" totalsRowDxfId="58"/>
    <tableColumn id="154" name="VS_RLTN_UNKNOWN" dataDxfId="57" totalsRowDxfId="56"/>
    <tableColumn id="155" name="VS_RLTN_TOTAL" dataDxfId="55" totalsRowDxfId="54"/>
    <tableColumn id="156" name="VS_TYPE_CIVIL_LGL_ADVOC" dataDxfId="53" totalsRowDxfId="52"/>
    <tableColumn id="157" name="VS_TYPE_COUNSELING" dataDxfId="51" totalsRowDxfId="50"/>
    <tableColumn id="158" name="VS_TYPE_CRIM_JUST_ADVOC" dataDxfId="49" totalsRowDxfId="48"/>
    <tableColumn id="159" name="VS_TYPE_CRISIS_INTERVNTN" dataDxfId="47" totalsRowDxfId="46"/>
    <tableColumn id="160" name="VS_TYPE_EMPLOY_CNSL" dataDxfId="45" totalsRowDxfId="44"/>
    <tableColumn id="161" name="VS_TYPE_FINACIAL_CNSL" dataDxfId="43" totalsRowDxfId="42"/>
    <tableColumn id="162" name="VS_TYPE_HOSPITAL" dataDxfId="41" totalsRowDxfId="40"/>
    <tableColumn id="163" name="VS_TYPE_JOB_TRAINING" dataDxfId="39" totalsRowDxfId="38"/>
    <tableColumn id="164" name="VS_TYPE_LANG_SVCS" dataDxfId="37" totalsRowDxfId="36"/>
    <tableColumn id="165" name="VS_TYPE_MATERIAL_ASST" dataDxfId="35" totalsRowDxfId="34"/>
    <tableColumn id="166" name="VS_TYPE_TRANSPORTATION" dataDxfId="33" totalsRowDxfId="32"/>
    <tableColumn id="167" name="VS_TYPE_VICTIM_ADVOCACY" dataDxfId="31" totalsRowDxfId="30"/>
    <tableColumn id="169" name="VS_TYPE_OTHER" dataDxfId="29" totalsRowDxfId="28"/>
    <tableColumn id="168" name="VS_TYPE_OTHER_DESC" dataDxfId="27" totalsRowDxfId="26"/>
    <tableColumn id="170" name="HOTLINE_CALLS_VICTIMS" dataDxfId="25" totalsRowDxfId="24"/>
    <tableColumn id="171" name="HOTLINE_CALLS_TOTAL" dataDxfId="23" totalsRowDxfId="22"/>
    <tableColumn id="172" name="WALK_IN_INFO_VICTIMS" dataDxfId="21" totalsRowDxfId="20"/>
    <tableColumn id="173" name="WALK_IN_INFO_TOTAL" dataDxfId="19" totalsRowDxfId="18"/>
    <tableColumn id="174" name="WEB_INFO_VICTIMS" dataDxfId="17" totalsRowDxfId="16"/>
    <tableColumn id="175" name="WEB_INFO_TOTAL" dataDxfId="15" totalsRowDxfId="14"/>
    <tableColumn id="176" name="OUTREACH_NUM_ACTIVITIES" dataDxfId="13" totalsRowDxfId="12"/>
    <tableColumn id="177" name="PO_TEMP_REQ" dataDxfId="11" totalsRowDxfId="10"/>
    <tableColumn id="178" name="PO_FINAL_REQ" dataDxfId="9" totalsRowDxfId="8"/>
    <tableColumn id="179" name="PO_TEMP_GRANT" dataDxfId="7" totalsRowDxfId="6"/>
    <tableColumn id="180" name="PO_FINAL_GRANT" dataDxfId="5" totalsRowDxfId="4"/>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S1800"/>
  <sheetViews>
    <sheetView workbookViewId="0">
      <selection activeCell="A2" sqref="A2:XFD13"/>
    </sheetView>
  </sheetViews>
  <sheetFormatPr defaultRowHeight="15" x14ac:dyDescent="0.25"/>
  <cols>
    <col min="2" max="2" width="9.140625" style="29"/>
    <col min="7" max="7" width="10.5703125" style="30" customWidth="1"/>
    <col min="8" max="8" width="10.28515625" style="29" customWidth="1"/>
    <col min="9" max="9" width="18.140625" customWidth="1"/>
    <col min="10" max="18" width="14.7109375" customWidth="1"/>
    <col min="19" max="19" width="13.42578125" customWidth="1"/>
    <col min="20" max="20" width="15.28515625" customWidth="1"/>
    <col min="21" max="21" width="10" customWidth="1"/>
    <col min="22" max="22" width="13.7109375" customWidth="1"/>
    <col min="23" max="23" width="15.140625" customWidth="1"/>
    <col min="25" max="25" width="14.85546875" customWidth="1"/>
    <col min="26" max="26" width="14.42578125" customWidth="1"/>
    <col min="27" max="27" width="13" customWidth="1"/>
    <col min="28" max="28" width="9.7109375" customWidth="1"/>
    <col min="29" max="29" width="10.85546875" customWidth="1"/>
    <col min="30" max="30" width="9" customWidth="1"/>
    <col min="31" max="31" width="15.28515625" customWidth="1"/>
    <col min="32" max="32" width="9.42578125" customWidth="1"/>
    <col min="33" max="42" width="18.7109375" style="29" customWidth="1"/>
    <col min="43" max="43" width="16.140625" style="31" customWidth="1"/>
    <col min="44" max="44" width="9.7109375" style="31" customWidth="1"/>
    <col min="45" max="45" width="13.7109375" style="31" customWidth="1"/>
    <col min="46" max="46" width="14" style="31" customWidth="1"/>
    <col min="47" max="47" width="13.85546875" style="31" customWidth="1"/>
    <col min="48" max="48" width="14.42578125" style="31" customWidth="1"/>
    <col min="55" max="55" width="15.5703125" style="31" customWidth="1"/>
    <col min="56" max="56" width="15.28515625" style="31" customWidth="1"/>
    <col min="57" max="57" width="10.7109375" style="31" customWidth="1"/>
    <col min="58" max="58" width="14.28515625" style="31" customWidth="1"/>
    <col min="59" max="59" width="12.28515625" style="31" customWidth="1"/>
    <col min="60" max="60" width="14.7109375" style="31" customWidth="1"/>
    <col min="61" max="61" width="11.85546875" style="31" customWidth="1"/>
    <col min="62" max="62" width="13.42578125" style="31" customWidth="1"/>
    <col min="63" max="63" width="15" customWidth="1"/>
    <col min="64" max="64" width="11.140625" style="31" customWidth="1"/>
    <col min="65" max="65" width="11.7109375" style="31" customWidth="1"/>
    <col min="66" max="74" width="14.28515625" style="29" customWidth="1"/>
    <col min="75" max="85" width="15.28515625" style="29" customWidth="1"/>
    <col min="86" max="86" width="20.5703125" customWidth="1"/>
    <col min="87" max="87" width="19.140625" style="29" customWidth="1"/>
    <col min="88" max="88" width="14.5703125" style="29" customWidth="1"/>
    <col min="89" max="89" width="12.42578125" style="29" customWidth="1"/>
    <col min="90" max="90" width="13.7109375" style="29" customWidth="1"/>
    <col min="91" max="91" width="9.28515625" style="29" customWidth="1"/>
    <col min="92" max="92" width="16" style="29" customWidth="1"/>
    <col min="93" max="93" width="11.140625" style="29" customWidth="1"/>
    <col min="94" max="94" width="11.85546875" style="29" customWidth="1"/>
    <col min="95" max="95" width="13.85546875" style="29" customWidth="1"/>
    <col min="96" max="96" width="10.7109375" style="29" customWidth="1"/>
    <col min="97" max="97" width="15.42578125" style="29" customWidth="1"/>
    <col min="98" max="98" width="10.42578125" style="29" customWidth="1"/>
    <col min="99" max="99" width="15.28515625" style="29" customWidth="1"/>
    <col min="100" max="100" width="13.140625" style="29" customWidth="1"/>
    <col min="101" max="101" width="9.7109375" style="29" customWidth="1"/>
    <col min="102" max="103" width="14.28515625" customWidth="1"/>
    <col min="104" max="104" width="18.28515625" customWidth="1"/>
    <col min="105" max="105" width="12.85546875" style="29" customWidth="1"/>
    <col min="106" max="106" width="13.28515625" style="29" customWidth="1"/>
    <col min="107" max="107" width="13.7109375" style="29" customWidth="1"/>
    <col min="108" max="108" width="12" style="29" customWidth="1"/>
    <col min="109" max="109" width="20.42578125" customWidth="1"/>
    <col min="110" max="110" width="19" style="29" customWidth="1"/>
    <col min="111" max="111" width="11.5703125" style="31" customWidth="1"/>
    <col min="112" max="112" width="13.5703125" style="31" customWidth="1"/>
    <col min="113" max="113" width="14.7109375" style="31" customWidth="1"/>
    <col min="114" max="114" width="11" style="31" customWidth="1"/>
    <col min="115" max="115" width="11.7109375" style="31" customWidth="1"/>
    <col min="168" max="168" width="12.7109375" style="29" customWidth="1"/>
    <col min="169" max="169" width="19.28515625" style="29" customWidth="1"/>
    <col min="170" max="170" width="15.42578125" style="29" customWidth="1"/>
    <col min="171" max="171" width="16.28515625" style="29" customWidth="1"/>
    <col min="172" max="172" width="20.7109375" style="29" customWidth="1"/>
    <col min="173" max="173" width="14.7109375" style="29" customWidth="1"/>
    <col min="174" max="174" width="14.28515625" style="29" customWidth="1"/>
    <col min="175" max="175" width="12.85546875" style="29" customWidth="1"/>
    <col min="176" max="176" width="14.85546875" style="29" customWidth="1"/>
    <col min="177" max="177" width="16" style="29" customWidth="1"/>
    <col min="179" max="179" width="20.28515625" style="29" customWidth="1"/>
    <col min="180" max="180" width="14.5703125" style="29" customWidth="1"/>
    <col min="181" max="181" width="11.28515625" style="29" customWidth="1"/>
    <col min="182" max="182" width="15.140625" customWidth="1"/>
    <col min="184" max="184" width="11.85546875" style="29" customWidth="1"/>
    <col min="185" max="186" width="17.7109375" style="29" customWidth="1"/>
    <col min="187" max="187" width="20.7109375" style="29" customWidth="1"/>
    <col min="188" max="188" width="22.7109375" style="29" customWidth="1"/>
    <col min="189" max="189" width="21.7109375" style="29" customWidth="1"/>
    <col min="190" max="190" width="21" style="29" customWidth="1"/>
    <col min="191" max="191" width="17" style="29" customWidth="1"/>
    <col min="192" max="192" width="21.140625" style="29" customWidth="1"/>
    <col min="193" max="193" width="19.28515625" style="29" customWidth="1"/>
    <col min="194" max="194" width="21.42578125" style="29" customWidth="1"/>
    <col min="195" max="195" width="22.28515625" style="29" customWidth="1"/>
    <col min="196" max="196" width="17.85546875" style="29" customWidth="1"/>
    <col min="197" max="197" width="15.42578125" style="29" customWidth="1"/>
    <col min="198" max="198" width="19.28515625" customWidth="1"/>
    <col min="199" max="199" width="17.7109375" style="29" customWidth="1"/>
    <col min="200" max="200" width="19" style="29" customWidth="1"/>
    <col min="201" max="201" width="16.5703125" style="29" customWidth="1"/>
    <col min="202" max="202" width="19.140625" style="29" customWidth="1"/>
    <col min="203" max="203" width="16.140625" style="29" customWidth="1"/>
    <col min="204" max="204" width="20.28515625" style="29" customWidth="1"/>
    <col min="205" max="205" width="23.28515625" style="29" customWidth="1"/>
    <col min="206" max="206" width="19" style="29" customWidth="1"/>
    <col min="207" max="207" width="23.7109375" style="29" customWidth="1"/>
    <col min="208" max="208" width="21.140625" style="29" customWidth="1"/>
    <col min="209" max="209" width="16.7109375" style="29" customWidth="1"/>
    <col min="210" max="210" width="25.85546875" style="29" customWidth="1"/>
    <col min="211" max="211" width="26.7109375" style="29" customWidth="1"/>
    <col min="212" max="212" width="17.7109375" style="29" customWidth="1"/>
    <col min="213" max="213" width="21.140625" style="29" customWidth="1"/>
    <col min="214" max="214" width="18.7109375" style="29" customWidth="1"/>
    <col min="215" max="215" width="19.140625" style="29" customWidth="1"/>
    <col min="216" max="216" width="19.7109375" style="29" customWidth="1"/>
    <col min="217" max="217" width="15.7109375" style="29" customWidth="1"/>
    <col min="218" max="218" width="13.7109375" style="29" customWidth="1"/>
    <col min="219" max="219" width="17.7109375" customWidth="1"/>
    <col min="220" max="220" width="16.7109375" style="29" customWidth="1"/>
    <col min="221" max="222" width="14.140625" style="29" customWidth="1"/>
    <col min="223" max="223" width="13.7109375" style="29" customWidth="1"/>
    <col min="224" max="224" width="15.28515625" style="29" customWidth="1"/>
    <col min="225" max="225" width="16.5703125" style="29" customWidth="1"/>
    <col min="226" max="226" width="17.7109375" style="29" customWidth="1"/>
    <col min="227" max="227" width="18.140625" style="29" customWidth="1"/>
    <col min="228" max="228" width="20.140625" style="29" customWidth="1"/>
    <col min="229" max="229" width="14.5703125" style="29" customWidth="1"/>
    <col min="230" max="230" width="15.140625" style="29" customWidth="1"/>
    <col min="231" max="231" width="17.140625" style="29" customWidth="1"/>
    <col min="232" max="233" width="12.7109375" style="29" customWidth="1"/>
    <col min="234" max="234" width="17.5703125" style="29" customWidth="1"/>
    <col min="235" max="235" width="14" style="29" customWidth="1"/>
    <col min="236" max="236" width="14.42578125" style="29" customWidth="1"/>
    <col min="237" max="237" width="18.28515625" customWidth="1"/>
    <col min="238" max="238" width="22" style="29" customWidth="1"/>
    <col min="239" max="239" width="13.140625" style="29" customWidth="1"/>
    <col min="240" max="240" width="19" style="29" customWidth="1"/>
    <col min="241" max="241" width="19.140625" style="29" customWidth="1"/>
    <col min="242" max="242" width="14.42578125" style="29" customWidth="1"/>
    <col min="243" max="243" width="18.28515625" customWidth="1"/>
    <col min="244" max="244" width="20.85546875" customWidth="1"/>
    <col min="245" max="245" width="19.42578125" style="29" customWidth="1"/>
    <col min="246" max="246" width="14.28515625" style="29" customWidth="1"/>
    <col min="247" max="247" width="15.7109375" style="29" customWidth="1"/>
    <col min="248" max="248" width="15.85546875" style="29" customWidth="1"/>
    <col min="249" max="249" width="14.7109375" style="29" customWidth="1"/>
    <col min="250" max="250" width="18.28515625" style="29" customWidth="1"/>
    <col min="251" max="251" width="20.140625" style="29" customWidth="1"/>
    <col min="252" max="252" width="15.28515625" style="29" customWidth="1"/>
    <col min="253" max="253" width="19.140625" style="29" customWidth="1"/>
  </cols>
  <sheetData>
    <row r="1" spans="1:253" x14ac:dyDescent="0.25">
      <c r="A1" s="111" t="s">
        <v>307</v>
      </c>
      <c r="B1" t="s">
        <v>0</v>
      </c>
      <c r="C1" t="s">
        <v>1</v>
      </c>
      <c r="D1" t="s">
        <v>304</v>
      </c>
      <c r="E1" t="s">
        <v>305</v>
      </c>
      <c r="F1" t="s">
        <v>306</v>
      </c>
      <c r="G1" t="s">
        <v>75</v>
      </c>
      <c r="H1" t="s">
        <v>76</v>
      </c>
      <c r="I1" t="s">
        <v>77</v>
      </c>
      <c r="J1" t="s">
        <v>78</v>
      </c>
      <c r="K1" t="s">
        <v>79</v>
      </c>
      <c r="L1" t="s">
        <v>80</v>
      </c>
      <c r="M1" t="s">
        <v>81</v>
      </c>
      <c r="N1" t="s">
        <v>82</v>
      </c>
      <c r="O1" t="s">
        <v>83</v>
      </c>
      <c r="P1" t="s">
        <v>84</v>
      </c>
      <c r="Q1" t="s">
        <v>85</v>
      </c>
      <c r="R1" t="s">
        <v>86</v>
      </c>
      <c r="S1" t="s">
        <v>87</v>
      </c>
      <c r="T1" t="s">
        <v>88</v>
      </c>
      <c r="U1" t="s">
        <v>89</v>
      </c>
      <c r="V1" t="s">
        <v>90</v>
      </c>
      <c r="W1" t="s">
        <v>91</v>
      </c>
      <c r="X1" t="s">
        <v>92</v>
      </c>
      <c r="Y1" t="s">
        <v>93</v>
      </c>
      <c r="Z1" t="s">
        <v>94</v>
      </c>
      <c r="AA1" t="s">
        <v>95</v>
      </c>
      <c r="AB1" t="s">
        <v>96</v>
      </c>
      <c r="AC1" t="s">
        <v>97</v>
      </c>
      <c r="AD1" t="s">
        <v>98</v>
      </c>
      <c r="AE1" t="s">
        <v>99</v>
      </c>
      <c r="AF1" t="s">
        <v>100</v>
      </c>
      <c r="AG1" t="s">
        <v>176</v>
      </c>
      <c r="AH1" t="s">
        <v>295</v>
      </c>
      <c r="AI1" t="s">
        <v>296</v>
      </c>
      <c r="AJ1" t="s">
        <v>297</v>
      </c>
      <c r="AK1" t="s">
        <v>298</v>
      </c>
      <c r="AL1" t="s">
        <v>299</v>
      </c>
      <c r="AM1" t="s">
        <v>300</v>
      </c>
      <c r="AN1" t="s">
        <v>301</v>
      </c>
      <c r="AO1" t="s">
        <v>302</v>
      </c>
      <c r="AP1" t="s">
        <v>303</v>
      </c>
      <c r="AQ1" t="s">
        <v>166</v>
      </c>
      <c r="AR1" t="s">
        <v>167</v>
      </c>
      <c r="AS1" t="s">
        <v>168</v>
      </c>
      <c r="AT1" t="s">
        <v>169</v>
      </c>
      <c r="AU1" t="s">
        <v>170</v>
      </c>
      <c r="AV1" t="s">
        <v>171</v>
      </c>
      <c r="AW1" t="s">
        <v>114</v>
      </c>
      <c r="AX1" t="s">
        <v>308</v>
      </c>
      <c r="AY1" t="s">
        <v>115</v>
      </c>
      <c r="AZ1" t="s">
        <v>116</v>
      </c>
      <c r="BA1" t="s">
        <v>117</v>
      </c>
      <c r="BB1" t="s">
        <v>118</v>
      </c>
      <c r="BC1" t="s">
        <v>119</v>
      </c>
      <c r="BD1" t="s">
        <v>120</v>
      </c>
      <c r="BE1" t="s">
        <v>121</v>
      </c>
      <c r="BF1" t="s">
        <v>122</v>
      </c>
      <c r="BG1" t="s">
        <v>123</v>
      </c>
      <c r="BH1" t="s">
        <v>124</v>
      </c>
      <c r="BI1" t="s">
        <v>125</v>
      </c>
      <c r="BJ1" t="s">
        <v>126</v>
      </c>
      <c r="BK1" t="s">
        <v>127</v>
      </c>
      <c r="BL1" t="s">
        <v>128</v>
      </c>
      <c r="BM1" t="s">
        <v>129</v>
      </c>
      <c r="BN1" t="s">
        <v>130</v>
      </c>
      <c r="BO1" t="s">
        <v>131</v>
      </c>
      <c r="BP1" t="s">
        <v>132</v>
      </c>
      <c r="BQ1" t="s">
        <v>133</v>
      </c>
      <c r="BR1" t="s">
        <v>134</v>
      </c>
      <c r="BS1" t="s">
        <v>135</v>
      </c>
      <c r="BT1" t="s">
        <v>136</v>
      </c>
      <c r="BU1" t="s">
        <v>137</v>
      </c>
      <c r="BV1" t="s">
        <v>138</v>
      </c>
      <c r="BW1" t="s">
        <v>139</v>
      </c>
      <c r="BX1" t="s">
        <v>140</v>
      </c>
      <c r="BY1" t="s">
        <v>141</v>
      </c>
      <c r="BZ1" t="s">
        <v>142</v>
      </c>
      <c r="CA1" t="s">
        <v>143</v>
      </c>
      <c r="CB1" t="s">
        <v>144</v>
      </c>
      <c r="CC1" t="s">
        <v>145</v>
      </c>
      <c r="CD1" t="s">
        <v>146</v>
      </c>
      <c r="CE1" t="s">
        <v>147</v>
      </c>
      <c r="CF1" t="s">
        <v>148</v>
      </c>
      <c r="CG1" t="s">
        <v>149</v>
      </c>
      <c r="CH1" t="s">
        <v>150</v>
      </c>
      <c r="CI1" t="s">
        <v>151</v>
      </c>
      <c r="CJ1" t="s">
        <v>152</v>
      </c>
      <c r="CK1" t="s">
        <v>153</v>
      </c>
      <c r="CL1" t="s">
        <v>154</v>
      </c>
      <c r="CM1" t="s">
        <v>155</v>
      </c>
      <c r="CN1" t="s">
        <v>156</v>
      </c>
      <c r="CO1" t="s">
        <v>157</v>
      </c>
      <c r="CP1" t="s">
        <v>158</v>
      </c>
      <c r="CQ1" t="s">
        <v>159</v>
      </c>
      <c r="CR1" t="s">
        <v>160</v>
      </c>
      <c r="CS1" t="s">
        <v>161</v>
      </c>
      <c r="CT1" t="s">
        <v>162</v>
      </c>
      <c r="CU1" t="s">
        <v>163</v>
      </c>
      <c r="CV1" t="s">
        <v>164</v>
      </c>
      <c r="CW1" t="s">
        <v>165</v>
      </c>
      <c r="CX1" t="s">
        <v>101</v>
      </c>
      <c r="CY1" t="s">
        <v>309</v>
      </c>
      <c r="CZ1" t="s">
        <v>102</v>
      </c>
      <c r="DA1" t="s">
        <v>103</v>
      </c>
      <c r="DB1" t="s">
        <v>104</v>
      </c>
      <c r="DC1" t="s">
        <v>105</v>
      </c>
      <c r="DD1" t="s">
        <v>106</v>
      </c>
      <c r="DE1" t="s">
        <v>107</v>
      </c>
      <c r="DF1" t="s">
        <v>108</v>
      </c>
      <c r="DG1" t="s">
        <v>109</v>
      </c>
      <c r="DH1" t="s">
        <v>110</v>
      </c>
      <c r="DI1" t="s">
        <v>111</v>
      </c>
      <c r="DJ1" t="s">
        <v>112</v>
      </c>
      <c r="DK1" t="s">
        <v>113</v>
      </c>
      <c r="DL1" t="s">
        <v>172</v>
      </c>
      <c r="DM1" t="s">
        <v>173</v>
      </c>
      <c r="DN1" t="s">
        <v>174</v>
      </c>
      <c r="DO1" t="s">
        <v>175</v>
      </c>
      <c r="DP1" t="s">
        <v>177</v>
      </c>
      <c r="DQ1" t="s">
        <v>178</v>
      </c>
      <c r="DR1" t="s">
        <v>179</v>
      </c>
      <c r="DS1" t="s">
        <v>180</v>
      </c>
      <c r="DT1" t="s">
        <v>181</v>
      </c>
      <c r="DU1" t="s">
        <v>182</v>
      </c>
      <c r="DV1" t="s">
        <v>183</v>
      </c>
      <c r="DW1" t="s">
        <v>184</v>
      </c>
      <c r="DX1" t="s">
        <v>185</v>
      </c>
      <c r="DY1" t="s">
        <v>186</v>
      </c>
      <c r="DZ1" t="s">
        <v>187</v>
      </c>
      <c r="EA1" t="s">
        <v>188</v>
      </c>
      <c r="EB1" t="s">
        <v>189</v>
      </c>
      <c r="EC1" t="s">
        <v>190</v>
      </c>
      <c r="ED1" t="s">
        <v>191</v>
      </c>
      <c r="EE1" t="s">
        <v>192</v>
      </c>
      <c r="EF1" t="s">
        <v>193</v>
      </c>
      <c r="EG1" t="s">
        <v>194</v>
      </c>
      <c r="EH1" t="s">
        <v>195</v>
      </c>
      <c r="EI1" t="s">
        <v>196</v>
      </c>
      <c r="EJ1" t="s">
        <v>197</v>
      </c>
      <c r="EK1" t="s">
        <v>198</v>
      </c>
      <c r="EL1" t="s">
        <v>199</v>
      </c>
      <c r="EM1" t="s">
        <v>200</v>
      </c>
      <c r="EN1" t="s">
        <v>201</v>
      </c>
      <c r="EO1" t="s">
        <v>202</v>
      </c>
      <c r="EP1" t="s">
        <v>203</v>
      </c>
      <c r="EQ1" t="s">
        <v>204</v>
      </c>
      <c r="ER1" t="s">
        <v>205</v>
      </c>
      <c r="ES1" t="s">
        <v>206</v>
      </c>
      <c r="ET1" t="s">
        <v>207</v>
      </c>
      <c r="EU1" t="s">
        <v>208</v>
      </c>
      <c r="EV1" t="s">
        <v>209</v>
      </c>
      <c r="EW1" t="s">
        <v>210</v>
      </c>
      <c r="EX1" t="s">
        <v>211</v>
      </c>
      <c r="EY1" t="s">
        <v>212</v>
      </c>
      <c r="EZ1" t="s">
        <v>213</v>
      </c>
      <c r="FA1" t="s">
        <v>214</v>
      </c>
      <c r="FB1" t="s">
        <v>215</v>
      </c>
      <c r="FC1" t="s">
        <v>216</v>
      </c>
      <c r="FD1" t="s">
        <v>217</v>
      </c>
      <c r="FE1" t="s">
        <v>218</v>
      </c>
      <c r="FF1" t="s">
        <v>219</v>
      </c>
      <c r="FG1" t="s">
        <v>220</v>
      </c>
      <c r="FH1" t="s">
        <v>221</v>
      </c>
      <c r="FI1" t="s">
        <v>222</v>
      </c>
      <c r="FJ1" t="s">
        <v>223</v>
      </c>
      <c r="FK1" t="s">
        <v>224</v>
      </c>
      <c r="FL1" t="s">
        <v>225</v>
      </c>
      <c r="FM1" t="s">
        <v>226</v>
      </c>
      <c r="FN1" t="s">
        <v>227</v>
      </c>
      <c r="FO1" t="s">
        <v>228</v>
      </c>
      <c r="FP1" t="s">
        <v>229</v>
      </c>
      <c r="FQ1" t="s">
        <v>230</v>
      </c>
      <c r="FR1" t="s">
        <v>231</v>
      </c>
      <c r="FS1" t="s">
        <v>232</v>
      </c>
      <c r="FT1" t="s">
        <v>233</v>
      </c>
      <c r="FU1" t="s">
        <v>234</v>
      </c>
      <c r="FV1" t="s">
        <v>235</v>
      </c>
      <c r="FW1" t="s">
        <v>236</v>
      </c>
      <c r="FX1" t="s">
        <v>237</v>
      </c>
      <c r="FY1" t="s">
        <v>239</v>
      </c>
      <c r="FZ1" t="s">
        <v>238</v>
      </c>
      <c r="GA1" t="s">
        <v>240</v>
      </c>
      <c r="GB1" t="s">
        <v>241</v>
      </c>
      <c r="GC1" t="s">
        <v>242</v>
      </c>
      <c r="GD1" t="s">
        <v>243</v>
      </c>
      <c r="GE1" t="s">
        <v>244</v>
      </c>
      <c r="GF1" t="s">
        <v>245</v>
      </c>
      <c r="GG1" t="s">
        <v>246</v>
      </c>
      <c r="GH1" t="s">
        <v>247</v>
      </c>
      <c r="GI1" t="s">
        <v>248</v>
      </c>
      <c r="GJ1" t="s">
        <v>249</v>
      </c>
      <c r="GK1" t="s">
        <v>250</v>
      </c>
      <c r="GL1"/>
      <c r="GM1"/>
      <c r="GN1"/>
      <c r="GO1"/>
      <c r="GQ1"/>
      <c r="GR1"/>
      <c r="GS1"/>
      <c r="GT1"/>
      <c r="GU1"/>
      <c r="GV1"/>
      <c r="GW1"/>
      <c r="GX1"/>
      <c r="GY1"/>
      <c r="GZ1"/>
      <c r="HA1"/>
      <c r="HB1"/>
      <c r="HC1"/>
      <c r="HD1"/>
      <c r="HE1"/>
      <c r="HF1"/>
      <c r="HG1"/>
      <c r="HH1"/>
      <c r="HI1"/>
      <c r="HJ1"/>
      <c r="HL1"/>
      <c r="HM1"/>
      <c r="HN1"/>
      <c r="HO1"/>
      <c r="HP1"/>
      <c r="HQ1"/>
      <c r="HR1"/>
      <c r="HS1"/>
      <c r="HT1"/>
      <c r="HU1"/>
      <c r="HV1"/>
      <c r="HW1"/>
      <c r="HX1"/>
      <c r="HY1"/>
      <c r="HZ1"/>
      <c r="IA1"/>
      <c r="IB1"/>
      <c r="ID1"/>
      <c r="IE1"/>
      <c r="IF1"/>
      <c r="IG1"/>
      <c r="IH1"/>
      <c r="IK1"/>
      <c r="IL1"/>
      <c r="IM1"/>
      <c r="IN1"/>
      <c r="IO1"/>
      <c r="IP1"/>
      <c r="IQ1"/>
      <c r="IR1"/>
      <c r="IS1"/>
    </row>
    <row r="2" spans="1:253" x14ac:dyDescent="0.25">
      <c r="A2" t="s">
        <v>494</v>
      </c>
      <c r="B2">
        <v>8330</v>
      </c>
      <c r="C2" t="s">
        <v>495</v>
      </c>
      <c r="D2" t="s">
        <v>496</v>
      </c>
      <c r="E2" t="s">
        <v>497</v>
      </c>
      <c r="F2" t="s">
        <v>498</v>
      </c>
      <c r="G2" s="112">
        <v>44951</v>
      </c>
      <c r="H2">
        <v>2022</v>
      </c>
      <c r="I2" t="s">
        <v>499</v>
      </c>
      <c r="J2">
        <v>6712</v>
      </c>
      <c r="P2" t="s">
        <v>500</v>
      </c>
      <c r="Q2" t="s">
        <v>501</v>
      </c>
      <c r="R2" t="s">
        <v>502</v>
      </c>
      <c r="S2" t="s">
        <v>503</v>
      </c>
      <c r="T2" t="s">
        <v>504</v>
      </c>
      <c r="U2" t="s">
        <v>505</v>
      </c>
      <c r="V2" t="s">
        <v>506</v>
      </c>
      <c r="W2" t="s">
        <v>507</v>
      </c>
      <c r="X2" t="s">
        <v>508</v>
      </c>
      <c r="Y2" t="s">
        <v>509</v>
      </c>
      <c r="Z2" s="113" t="s">
        <v>510</v>
      </c>
      <c r="AA2">
        <v>70427</v>
      </c>
      <c r="AB2" t="s">
        <v>511</v>
      </c>
      <c r="AC2" t="s">
        <v>512</v>
      </c>
      <c r="AD2" t="s">
        <v>513</v>
      </c>
      <c r="AE2" t="s">
        <v>502</v>
      </c>
      <c r="AG2">
        <v>10</v>
      </c>
      <c r="AH2"/>
      <c r="AI2"/>
      <c r="AJ2"/>
      <c r="AK2"/>
      <c r="AL2" t="s">
        <v>514</v>
      </c>
      <c r="AM2"/>
      <c r="AN2"/>
      <c r="AO2"/>
      <c r="AP2"/>
      <c r="AQ2">
        <v>1</v>
      </c>
      <c r="AR2">
        <v>1</v>
      </c>
      <c r="AS2">
        <v>1</v>
      </c>
      <c r="AT2">
        <v>1</v>
      </c>
      <c r="AU2">
        <v>0</v>
      </c>
      <c r="AV2">
        <v>0</v>
      </c>
      <c r="AW2" t="s">
        <v>502</v>
      </c>
      <c r="AX2">
        <v>0</v>
      </c>
      <c r="AY2">
        <v>0</v>
      </c>
      <c r="BB2">
        <v>0</v>
      </c>
      <c r="BC2"/>
      <c r="BD2">
        <v>0</v>
      </c>
      <c r="BE2"/>
      <c r="BF2"/>
      <c r="BG2">
        <v>0</v>
      </c>
      <c r="BH2"/>
      <c r="BI2">
        <v>0</v>
      </c>
      <c r="BJ2"/>
      <c r="BL2">
        <v>0</v>
      </c>
      <c r="BM2"/>
      <c r="BN2">
        <v>0</v>
      </c>
      <c r="BO2"/>
      <c r="BP2"/>
      <c r="BQ2">
        <v>0</v>
      </c>
      <c r="BR2"/>
      <c r="BS2">
        <v>0</v>
      </c>
      <c r="BT2"/>
      <c r="BU2"/>
      <c r="BV2">
        <v>0</v>
      </c>
      <c r="BW2"/>
      <c r="BX2">
        <v>0</v>
      </c>
      <c r="BY2"/>
      <c r="BZ2"/>
      <c r="CA2">
        <v>0</v>
      </c>
      <c r="CB2"/>
      <c r="CC2">
        <v>0</v>
      </c>
      <c r="CD2"/>
      <c r="CE2"/>
      <c r="CF2">
        <v>0</v>
      </c>
      <c r="CG2"/>
      <c r="CH2">
        <v>0</v>
      </c>
      <c r="CI2"/>
      <c r="CJ2"/>
      <c r="CK2">
        <v>0</v>
      </c>
      <c r="CL2"/>
      <c r="CM2">
        <v>0</v>
      </c>
      <c r="CN2"/>
      <c r="CO2"/>
      <c r="CP2">
        <v>0</v>
      </c>
      <c r="CQ2"/>
      <c r="CR2"/>
      <c r="CS2">
        <v>0</v>
      </c>
      <c r="CT2"/>
      <c r="CU2"/>
      <c r="CV2">
        <v>0</v>
      </c>
      <c r="CW2"/>
      <c r="CX2" t="s">
        <v>503</v>
      </c>
      <c r="CY2">
        <v>1</v>
      </c>
      <c r="CZ2">
        <v>0.1</v>
      </c>
      <c r="DA2">
        <v>0</v>
      </c>
      <c r="DB2">
        <v>0.17</v>
      </c>
      <c r="DC2">
        <v>0</v>
      </c>
      <c r="DD2">
        <v>0</v>
      </c>
      <c r="DE2">
        <v>0.34</v>
      </c>
      <c r="DF2">
        <v>0.1</v>
      </c>
      <c r="DG2">
        <v>0</v>
      </c>
      <c r="DH2">
        <v>0</v>
      </c>
      <c r="DI2"/>
      <c r="DJ2">
        <v>0</v>
      </c>
      <c r="DK2">
        <v>0.71</v>
      </c>
      <c r="DL2">
        <v>31</v>
      </c>
      <c r="DM2">
        <v>0</v>
      </c>
      <c r="DN2">
        <v>31</v>
      </c>
      <c r="DO2">
        <v>0</v>
      </c>
      <c r="DP2">
        <v>0</v>
      </c>
      <c r="DQ2">
        <v>0</v>
      </c>
      <c r="DR2">
        <v>0</v>
      </c>
      <c r="DS2">
        <v>0</v>
      </c>
      <c r="DT2">
        <v>0</v>
      </c>
      <c r="DU2">
        <v>0</v>
      </c>
      <c r="DV2">
        <v>0</v>
      </c>
      <c r="DW2">
        <v>0</v>
      </c>
      <c r="DX2">
        <v>0</v>
      </c>
      <c r="DY2">
        <v>0</v>
      </c>
      <c r="DZ2">
        <v>0</v>
      </c>
      <c r="EA2">
        <v>0</v>
      </c>
      <c r="EB2">
        <v>0</v>
      </c>
      <c r="EC2">
        <v>0</v>
      </c>
      <c r="ED2">
        <v>0</v>
      </c>
      <c r="EE2">
        <v>0</v>
      </c>
      <c r="EG2">
        <v>0</v>
      </c>
      <c r="EH2">
        <v>0</v>
      </c>
      <c r="EI2">
        <v>6</v>
      </c>
      <c r="EJ2">
        <v>1</v>
      </c>
      <c r="EK2">
        <v>0</v>
      </c>
      <c r="EL2">
        <v>24</v>
      </c>
      <c r="EM2">
        <v>0</v>
      </c>
      <c r="EN2">
        <v>31</v>
      </c>
      <c r="EO2">
        <v>30</v>
      </c>
      <c r="EP2">
        <v>1</v>
      </c>
      <c r="EQ2">
        <v>0</v>
      </c>
      <c r="ER2">
        <v>31</v>
      </c>
      <c r="ES2">
        <v>0</v>
      </c>
      <c r="ET2">
        <v>6</v>
      </c>
      <c r="EU2">
        <v>3</v>
      </c>
      <c r="EV2">
        <v>4</v>
      </c>
      <c r="EW2">
        <v>18</v>
      </c>
      <c r="EX2">
        <v>0</v>
      </c>
      <c r="EY2">
        <v>0</v>
      </c>
      <c r="EZ2">
        <v>31</v>
      </c>
      <c r="FA2">
        <v>0</v>
      </c>
      <c r="FB2">
        <v>0</v>
      </c>
      <c r="FC2">
        <v>0</v>
      </c>
      <c r="FD2">
        <v>3</v>
      </c>
      <c r="FE2">
        <v>31</v>
      </c>
      <c r="FF2">
        <v>4</v>
      </c>
      <c r="FG2">
        <v>17</v>
      </c>
      <c r="FH2">
        <v>5</v>
      </c>
      <c r="FI2">
        <v>2</v>
      </c>
      <c r="FJ2">
        <v>1</v>
      </c>
      <c r="FK2">
        <v>2</v>
      </c>
      <c r="FL2">
        <v>31</v>
      </c>
      <c r="FM2">
        <v>2</v>
      </c>
      <c r="FN2">
        <v>30</v>
      </c>
      <c r="FO2">
        <v>5</v>
      </c>
      <c r="FP2">
        <v>28</v>
      </c>
      <c r="FQ2">
        <v>0</v>
      </c>
      <c r="FR2">
        <v>0</v>
      </c>
      <c r="FS2">
        <v>6</v>
      </c>
      <c r="FT2">
        <v>0</v>
      </c>
      <c r="FU2">
        <v>0</v>
      </c>
      <c r="FV2">
        <v>0</v>
      </c>
      <c r="FW2">
        <v>0</v>
      </c>
      <c r="FX2">
        <v>31</v>
      </c>
      <c r="FY2">
        <v>0</v>
      </c>
      <c r="GA2">
        <v>79</v>
      </c>
      <c r="GB2">
        <v>220</v>
      </c>
      <c r="GC2">
        <v>11</v>
      </c>
      <c r="GD2">
        <v>32</v>
      </c>
      <c r="GE2">
        <v>0</v>
      </c>
      <c r="GF2">
        <v>0</v>
      </c>
      <c r="GG2">
        <v>15</v>
      </c>
      <c r="GH2">
        <v>0</v>
      </c>
      <c r="GI2">
        <v>0</v>
      </c>
      <c r="GJ2">
        <v>0</v>
      </c>
      <c r="GK2">
        <v>0</v>
      </c>
      <c r="GL2"/>
      <c r="GM2"/>
      <c r="GN2"/>
      <c r="GO2"/>
      <c r="GQ2"/>
      <c r="GR2"/>
      <c r="GS2"/>
      <c r="GT2"/>
      <c r="GU2"/>
      <c r="GV2"/>
      <c r="GW2"/>
      <c r="GX2"/>
      <c r="GY2"/>
      <c r="GZ2"/>
      <c r="HA2"/>
      <c r="HB2"/>
      <c r="HC2"/>
      <c r="HD2"/>
      <c r="HE2"/>
      <c r="HF2"/>
      <c r="HG2"/>
      <c r="HH2"/>
      <c r="HI2"/>
      <c r="HJ2"/>
      <c r="HL2"/>
      <c r="HM2"/>
      <c r="HN2"/>
      <c r="HO2"/>
      <c r="HP2"/>
      <c r="HQ2"/>
      <c r="HR2"/>
      <c r="HS2"/>
      <c r="HT2"/>
      <c r="HU2"/>
      <c r="HV2"/>
      <c r="HW2"/>
      <c r="HX2"/>
      <c r="HY2"/>
      <c r="HZ2"/>
      <c r="IA2"/>
      <c r="IB2"/>
      <c r="ID2"/>
      <c r="IE2"/>
      <c r="IF2"/>
      <c r="IG2"/>
      <c r="IH2"/>
      <c r="IK2"/>
      <c r="IL2"/>
      <c r="IM2"/>
      <c r="IN2"/>
      <c r="IO2"/>
      <c r="IP2"/>
      <c r="IQ2"/>
      <c r="IR2"/>
      <c r="IS2"/>
    </row>
    <row r="3" spans="1:253" x14ac:dyDescent="0.25">
      <c r="A3" t="s">
        <v>515</v>
      </c>
      <c r="B3">
        <v>8334</v>
      </c>
      <c r="C3" t="s">
        <v>516</v>
      </c>
      <c r="D3" t="s">
        <v>496</v>
      </c>
      <c r="E3" t="s">
        <v>497</v>
      </c>
      <c r="F3" t="s">
        <v>498</v>
      </c>
      <c r="G3" s="112">
        <v>44584</v>
      </c>
      <c r="H3">
        <v>2022</v>
      </c>
      <c r="I3" t="s">
        <v>517</v>
      </c>
      <c r="J3">
        <v>6624</v>
      </c>
      <c r="P3" t="s">
        <v>518</v>
      </c>
      <c r="Q3" t="s">
        <v>519</v>
      </c>
      <c r="R3" t="s">
        <v>502</v>
      </c>
      <c r="S3" t="s">
        <v>503</v>
      </c>
      <c r="T3" t="s">
        <v>520</v>
      </c>
      <c r="V3" t="s">
        <v>521</v>
      </c>
      <c r="W3" t="s">
        <v>522</v>
      </c>
      <c r="X3" t="s">
        <v>523</v>
      </c>
      <c r="Y3" t="s">
        <v>524</v>
      </c>
      <c r="Z3" s="113" t="s">
        <v>510</v>
      </c>
      <c r="AA3">
        <v>70113</v>
      </c>
      <c r="AB3" t="s">
        <v>525</v>
      </c>
      <c r="AC3" t="s">
        <v>526</v>
      </c>
      <c r="AD3" t="s">
        <v>527</v>
      </c>
      <c r="AE3" t="s">
        <v>502</v>
      </c>
      <c r="AG3">
        <v>3</v>
      </c>
      <c r="AH3"/>
      <c r="AI3"/>
      <c r="AJ3"/>
      <c r="AK3"/>
      <c r="AL3" t="s">
        <v>528</v>
      </c>
      <c r="AM3"/>
      <c r="AN3"/>
      <c r="AO3"/>
      <c r="AP3" t="s">
        <v>529</v>
      </c>
      <c r="AQ3">
        <v>0</v>
      </c>
      <c r="AR3">
        <v>1</v>
      </c>
      <c r="AS3">
        <v>1</v>
      </c>
      <c r="AT3">
        <v>1</v>
      </c>
      <c r="AU3">
        <v>0</v>
      </c>
      <c r="AV3">
        <v>0</v>
      </c>
      <c r="AW3" t="s">
        <v>502</v>
      </c>
      <c r="AX3">
        <v>0</v>
      </c>
      <c r="AY3">
        <v>0</v>
      </c>
      <c r="BB3">
        <v>0</v>
      </c>
      <c r="BC3"/>
      <c r="BD3">
        <v>0</v>
      </c>
      <c r="BE3"/>
      <c r="BF3"/>
      <c r="BG3">
        <v>0</v>
      </c>
      <c r="BH3"/>
      <c r="BI3">
        <v>0</v>
      </c>
      <c r="BJ3"/>
      <c r="BL3">
        <v>0</v>
      </c>
      <c r="BM3"/>
      <c r="BN3">
        <v>0</v>
      </c>
      <c r="BO3"/>
      <c r="BP3"/>
      <c r="BQ3">
        <v>0</v>
      </c>
      <c r="BR3"/>
      <c r="BS3">
        <v>0</v>
      </c>
      <c r="BT3"/>
      <c r="BU3"/>
      <c r="BV3">
        <v>0</v>
      </c>
      <c r="BW3"/>
      <c r="BX3">
        <v>0</v>
      </c>
      <c r="BY3"/>
      <c r="BZ3"/>
      <c r="CA3">
        <v>0</v>
      </c>
      <c r="CB3"/>
      <c r="CC3">
        <v>0</v>
      </c>
      <c r="CD3"/>
      <c r="CE3"/>
      <c r="CF3">
        <v>0</v>
      </c>
      <c r="CG3"/>
      <c r="CH3">
        <v>0</v>
      </c>
      <c r="CI3"/>
      <c r="CJ3"/>
      <c r="CK3">
        <v>0</v>
      </c>
      <c r="CL3"/>
      <c r="CM3">
        <v>0</v>
      </c>
      <c r="CN3"/>
      <c r="CO3"/>
      <c r="CP3">
        <v>0</v>
      </c>
      <c r="CQ3"/>
      <c r="CR3"/>
      <c r="CS3">
        <v>0</v>
      </c>
      <c r="CT3"/>
      <c r="CU3"/>
      <c r="CV3">
        <v>0</v>
      </c>
      <c r="CW3"/>
      <c r="CX3" t="s">
        <v>503</v>
      </c>
      <c r="CY3">
        <v>1</v>
      </c>
      <c r="CZ3">
        <v>0</v>
      </c>
      <c r="DA3">
        <v>0</v>
      </c>
      <c r="DB3">
        <v>0</v>
      </c>
      <c r="DC3">
        <v>0</v>
      </c>
      <c r="DD3">
        <v>0.2</v>
      </c>
      <c r="DE3">
        <v>0.8</v>
      </c>
      <c r="DF3">
        <v>0.1</v>
      </c>
      <c r="DG3">
        <v>0</v>
      </c>
      <c r="DH3">
        <v>0</v>
      </c>
      <c r="DI3"/>
      <c r="DJ3">
        <v>0</v>
      </c>
      <c r="DK3">
        <v>1.1000000000000001</v>
      </c>
      <c r="DL3">
        <v>75</v>
      </c>
      <c r="DM3">
        <v>0</v>
      </c>
      <c r="DN3">
        <v>75</v>
      </c>
      <c r="DO3">
        <v>0</v>
      </c>
      <c r="DP3">
        <v>0</v>
      </c>
      <c r="DQ3">
        <v>0</v>
      </c>
      <c r="DR3">
        <v>0</v>
      </c>
      <c r="DS3">
        <v>0</v>
      </c>
      <c r="DT3">
        <v>0</v>
      </c>
      <c r="DU3">
        <v>0</v>
      </c>
      <c r="DV3">
        <v>0</v>
      </c>
      <c r="DW3">
        <v>0</v>
      </c>
      <c r="DX3">
        <v>0</v>
      </c>
      <c r="DY3">
        <v>0</v>
      </c>
      <c r="DZ3">
        <v>0</v>
      </c>
      <c r="EA3">
        <v>0</v>
      </c>
      <c r="EB3">
        <v>0</v>
      </c>
      <c r="EC3">
        <v>0</v>
      </c>
      <c r="ED3">
        <v>0</v>
      </c>
      <c r="EE3">
        <v>0</v>
      </c>
      <c r="EG3">
        <v>0</v>
      </c>
      <c r="EH3">
        <v>3</v>
      </c>
      <c r="EI3">
        <v>37</v>
      </c>
      <c r="EJ3">
        <v>7</v>
      </c>
      <c r="EK3">
        <v>1</v>
      </c>
      <c r="EL3">
        <v>25</v>
      </c>
      <c r="EM3">
        <v>2</v>
      </c>
      <c r="EN3">
        <v>75</v>
      </c>
      <c r="EO3">
        <v>70</v>
      </c>
      <c r="EP3">
        <v>3</v>
      </c>
      <c r="EQ3">
        <v>2</v>
      </c>
      <c r="ER3">
        <v>75</v>
      </c>
      <c r="ES3">
        <v>0</v>
      </c>
      <c r="ET3">
        <v>0</v>
      </c>
      <c r="EU3">
        <v>0</v>
      </c>
      <c r="EV3">
        <v>29</v>
      </c>
      <c r="EW3">
        <v>46</v>
      </c>
      <c r="EX3">
        <v>0</v>
      </c>
      <c r="EY3">
        <v>0</v>
      </c>
      <c r="EZ3">
        <v>75</v>
      </c>
      <c r="FA3">
        <v>33</v>
      </c>
      <c r="FB3">
        <v>5</v>
      </c>
      <c r="FC3">
        <v>4</v>
      </c>
      <c r="FD3">
        <v>2</v>
      </c>
      <c r="FE3">
        <v>3</v>
      </c>
      <c r="FF3">
        <v>16</v>
      </c>
      <c r="FG3">
        <v>2</v>
      </c>
      <c r="FH3">
        <v>25</v>
      </c>
      <c r="FI3">
        <v>16</v>
      </c>
      <c r="FJ3">
        <v>9</v>
      </c>
      <c r="FK3">
        <v>7</v>
      </c>
      <c r="FL3">
        <v>75</v>
      </c>
      <c r="FM3">
        <v>1</v>
      </c>
      <c r="FN3">
        <v>8</v>
      </c>
      <c r="FO3">
        <v>2</v>
      </c>
      <c r="FP3">
        <v>0</v>
      </c>
      <c r="FQ3">
        <v>0</v>
      </c>
      <c r="FR3">
        <v>0</v>
      </c>
      <c r="FS3">
        <v>2</v>
      </c>
      <c r="FT3">
        <v>0</v>
      </c>
      <c r="FU3">
        <v>0</v>
      </c>
      <c r="FV3">
        <v>0</v>
      </c>
      <c r="FW3">
        <v>0</v>
      </c>
      <c r="FX3">
        <v>75</v>
      </c>
      <c r="FY3">
        <v>0</v>
      </c>
      <c r="GA3">
        <v>0</v>
      </c>
      <c r="GB3">
        <v>0</v>
      </c>
      <c r="GC3">
        <v>0</v>
      </c>
      <c r="GD3">
        <v>0</v>
      </c>
      <c r="GE3">
        <v>0</v>
      </c>
      <c r="GF3">
        <v>0</v>
      </c>
      <c r="GG3">
        <v>0</v>
      </c>
      <c r="GH3">
        <v>0</v>
      </c>
      <c r="GI3">
        <v>0</v>
      </c>
      <c r="GJ3">
        <v>0</v>
      </c>
      <c r="GK3">
        <v>0</v>
      </c>
      <c r="GL3"/>
      <c r="GM3"/>
      <c r="GN3"/>
      <c r="GO3"/>
      <c r="GQ3"/>
      <c r="GR3"/>
      <c r="GS3"/>
      <c r="GT3"/>
      <c r="GU3"/>
      <c r="GV3"/>
      <c r="GW3"/>
      <c r="GX3"/>
      <c r="GY3"/>
      <c r="GZ3"/>
      <c r="HA3"/>
      <c r="HB3"/>
      <c r="HC3"/>
      <c r="HD3"/>
      <c r="HE3"/>
      <c r="HF3"/>
      <c r="HG3"/>
      <c r="HH3"/>
      <c r="HI3"/>
      <c r="HJ3"/>
      <c r="HL3"/>
      <c r="HM3"/>
      <c r="HN3"/>
      <c r="HO3"/>
      <c r="HP3"/>
      <c r="HQ3"/>
      <c r="HR3"/>
      <c r="HS3"/>
      <c r="HT3"/>
      <c r="HU3"/>
      <c r="HV3"/>
      <c r="HW3"/>
      <c r="HX3"/>
      <c r="HY3"/>
      <c r="HZ3"/>
      <c r="IA3"/>
      <c r="IB3"/>
      <c r="ID3"/>
      <c r="IE3"/>
      <c r="IF3"/>
      <c r="IG3"/>
      <c r="IH3"/>
      <c r="IK3"/>
      <c r="IL3"/>
      <c r="IM3"/>
      <c r="IN3"/>
      <c r="IO3"/>
      <c r="IP3"/>
      <c r="IQ3"/>
      <c r="IR3"/>
      <c r="IS3"/>
    </row>
    <row r="4" spans="1:253" x14ac:dyDescent="0.25">
      <c r="A4" t="s">
        <v>530</v>
      </c>
      <c r="B4">
        <v>8335</v>
      </c>
      <c r="C4" t="s">
        <v>531</v>
      </c>
      <c r="D4" t="s">
        <v>496</v>
      </c>
      <c r="E4" t="s">
        <v>497</v>
      </c>
      <c r="F4" t="s">
        <v>498</v>
      </c>
      <c r="G4" s="112">
        <v>44935</v>
      </c>
      <c r="H4">
        <v>2022</v>
      </c>
      <c r="I4" t="s">
        <v>532</v>
      </c>
      <c r="J4">
        <v>6629</v>
      </c>
      <c r="P4" t="s">
        <v>518</v>
      </c>
      <c r="Q4" t="s">
        <v>519</v>
      </c>
      <c r="R4" t="s">
        <v>502</v>
      </c>
      <c r="S4" t="s">
        <v>503</v>
      </c>
      <c r="T4" t="s">
        <v>533</v>
      </c>
      <c r="U4" t="s">
        <v>534</v>
      </c>
      <c r="V4" t="s">
        <v>535</v>
      </c>
      <c r="W4" t="s">
        <v>536</v>
      </c>
      <c r="X4" t="s">
        <v>537</v>
      </c>
      <c r="Y4" t="s">
        <v>538</v>
      </c>
      <c r="Z4" s="113" t="s">
        <v>510</v>
      </c>
      <c r="AA4">
        <v>70601</v>
      </c>
      <c r="AB4" t="s">
        <v>539</v>
      </c>
      <c r="AC4" t="s">
        <v>540</v>
      </c>
      <c r="AD4" t="s">
        <v>541</v>
      </c>
      <c r="AE4" t="s">
        <v>502</v>
      </c>
      <c r="AG4">
        <v>12</v>
      </c>
      <c r="AH4"/>
      <c r="AI4"/>
      <c r="AJ4"/>
      <c r="AK4"/>
      <c r="AL4"/>
      <c r="AM4"/>
      <c r="AN4"/>
      <c r="AO4"/>
      <c r="AP4"/>
      <c r="AQ4">
        <v>1</v>
      </c>
      <c r="AR4">
        <v>1</v>
      </c>
      <c r="AS4">
        <v>1</v>
      </c>
      <c r="AT4">
        <v>1</v>
      </c>
      <c r="AU4">
        <v>1</v>
      </c>
      <c r="AV4">
        <v>1</v>
      </c>
      <c r="AW4" t="s">
        <v>502</v>
      </c>
      <c r="AX4">
        <v>0</v>
      </c>
      <c r="AY4">
        <v>0</v>
      </c>
      <c r="BB4">
        <v>0</v>
      </c>
      <c r="BC4"/>
      <c r="BD4">
        <v>0</v>
      </c>
      <c r="BE4"/>
      <c r="BF4"/>
      <c r="BG4">
        <v>0</v>
      </c>
      <c r="BH4"/>
      <c r="BI4">
        <v>0</v>
      </c>
      <c r="BJ4"/>
      <c r="BL4">
        <v>0</v>
      </c>
      <c r="BM4"/>
      <c r="BN4">
        <v>0</v>
      </c>
      <c r="BO4"/>
      <c r="BP4"/>
      <c r="BQ4">
        <v>0</v>
      </c>
      <c r="BR4"/>
      <c r="BS4">
        <v>0</v>
      </c>
      <c r="BT4"/>
      <c r="BU4"/>
      <c r="BV4">
        <v>0</v>
      </c>
      <c r="BW4"/>
      <c r="BX4">
        <v>0</v>
      </c>
      <c r="BY4"/>
      <c r="BZ4"/>
      <c r="CA4">
        <v>0</v>
      </c>
      <c r="CB4"/>
      <c r="CC4">
        <v>0</v>
      </c>
      <c r="CD4"/>
      <c r="CE4"/>
      <c r="CF4">
        <v>0</v>
      </c>
      <c r="CG4"/>
      <c r="CH4">
        <v>0</v>
      </c>
      <c r="CI4"/>
      <c r="CJ4"/>
      <c r="CK4">
        <v>0</v>
      </c>
      <c r="CL4"/>
      <c r="CM4">
        <v>0</v>
      </c>
      <c r="CN4"/>
      <c r="CO4"/>
      <c r="CP4">
        <v>0</v>
      </c>
      <c r="CQ4"/>
      <c r="CR4"/>
      <c r="CS4">
        <v>0</v>
      </c>
      <c r="CT4"/>
      <c r="CU4"/>
      <c r="CV4">
        <v>0</v>
      </c>
      <c r="CW4"/>
      <c r="CX4" t="s">
        <v>503</v>
      </c>
      <c r="CY4">
        <v>1</v>
      </c>
      <c r="CZ4">
        <v>0</v>
      </c>
      <c r="DA4">
        <v>0</v>
      </c>
      <c r="DB4">
        <v>0</v>
      </c>
      <c r="DC4">
        <v>0</v>
      </c>
      <c r="DD4">
        <v>0</v>
      </c>
      <c r="DE4">
        <v>0</v>
      </c>
      <c r="DF4">
        <v>0</v>
      </c>
      <c r="DG4">
        <v>0</v>
      </c>
      <c r="DH4">
        <v>1</v>
      </c>
      <c r="DI4"/>
      <c r="DJ4">
        <v>0</v>
      </c>
      <c r="DK4">
        <v>1</v>
      </c>
      <c r="DL4">
        <v>206</v>
      </c>
      <c r="DM4">
        <v>0</v>
      </c>
      <c r="DN4">
        <v>206</v>
      </c>
      <c r="DO4">
        <v>0</v>
      </c>
      <c r="DP4">
        <v>0</v>
      </c>
      <c r="DQ4">
        <v>0</v>
      </c>
      <c r="DR4">
        <v>0</v>
      </c>
      <c r="DS4">
        <v>0</v>
      </c>
      <c r="DT4">
        <v>0</v>
      </c>
      <c r="DU4">
        <v>0</v>
      </c>
      <c r="DV4">
        <v>0</v>
      </c>
      <c r="DW4">
        <v>0</v>
      </c>
      <c r="DX4">
        <v>0</v>
      </c>
      <c r="DY4">
        <v>0</v>
      </c>
      <c r="DZ4">
        <v>0</v>
      </c>
      <c r="EA4">
        <v>0</v>
      </c>
      <c r="EB4">
        <v>0</v>
      </c>
      <c r="EC4">
        <v>0</v>
      </c>
      <c r="ED4">
        <v>0</v>
      </c>
      <c r="EE4">
        <v>0</v>
      </c>
      <c r="EG4">
        <v>0</v>
      </c>
      <c r="EH4">
        <v>0</v>
      </c>
      <c r="EI4">
        <v>59</v>
      </c>
      <c r="EJ4">
        <v>5</v>
      </c>
      <c r="EK4">
        <v>0</v>
      </c>
      <c r="EL4">
        <v>135</v>
      </c>
      <c r="EM4">
        <v>7</v>
      </c>
      <c r="EN4">
        <v>206</v>
      </c>
      <c r="EO4">
        <v>173</v>
      </c>
      <c r="EP4">
        <v>33</v>
      </c>
      <c r="EQ4">
        <v>0</v>
      </c>
      <c r="ER4">
        <v>206</v>
      </c>
      <c r="ES4">
        <v>0</v>
      </c>
      <c r="ET4">
        <v>12</v>
      </c>
      <c r="EU4">
        <v>3</v>
      </c>
      <c r="EV4">
        <v>28</v>
      </c>
      <c r="EW4">
        <v>154</v>
      </c>
      <c r="EX4">
        <v>9</v>
      </c>
      <c r="EY4">
        <v>0</v>
      </c>
      <c r="EZ4">
        <v>206</v>
      </c>
      <c r="FA4">
        <v>0</v>
      </c>
      <c r="FB4">
        <v>0</v>
      </c>
      <c r="FC4">
        <v>0</v>
      </c>
      <c r="FD4">
        <v>0</v>
      </c>
      <c r="FE4">
        <v>206</v>
      </c>
      <c r="FF4">
        <v>40</v>
      </c>
      <c r="FG4">
        <v>134</v>
      </c>
      <c r="FH4">
        <v>64</v>
      </c>
      <c r="FI4">
        <v>0</v>
      </c>
      <c r="FJ4">
        <v>39</v>
      </c>
      <c r="FK4">
        <v>4</v>
      </c>
      <c r="FL4">
        <v>281</v>
      </c>
      <c r="FM4">
        <v>1</v>
      </c>
      <c r="FN4">
        <v>206</v>
      </c>
      <c r="FO4">
        <v>0</v>
      </c>
      <c r="FP4">
        <v>206</v>
      </c>
      <c r="FQ4">
        <v>0</v>
      </c>
      <c r="FR4">
        <v>0</v>
      </c>
      <c r="FS4">
        <v>45</v>
      </c>
      <c r="FT4">
        <v>0</v>
      </c>
      <c r="FU4">
        <v>0</v>
      </c>
      <c r="FV4">
        <v>0</v>
      </c>
      <c r="FW4">
        <v>0</v>
      </c>
      <c r="FX4">
        <v>0</v>
      </c>
      <c r="FY4">
        <v>0</v>
      </c>
      <c r="FZ4" t="s">
        <v>519</v>
      </c>
      <c r="GA4">
        <v>291</v>
      </c>
      <c r="GB4">
        <v>291</v>
      </c>
      <c r="GC4">
        <v>0</v>
      </c>
      <c r="GD4">
        <v>0</v>
      </c>
      <c r="GE4">
        <v>0</v>
      </c>
      <c r="GF4">
        <v>0</v>
      </c>
      <c r="GG4">
        <v>358</v>
      </c>
      <c r="GH4">
        <v>0</v>
      </c>
      <c r="GI4">
        <v>0</v>
      </c>
      <c r="GJ4">
        <v>0</v>
      </c>
      <c r="GK4">
        <v>0</v>
      </c>
      <c r="GL4"/>
      <c r="GM4"/>
      <c r="GN4"/>
      <c r="GO4"/>
      <c r="GQ4"/>
      <c r="GR4"/>
      <c r="GS4"/>
      <c r="GT4"/>
      <c r="GU4"/>
      <c r="GV4"/>
      <c r="GW4"/>
      <c r="GX4"/>
      <c r="GY4"/>
      <c r="GZ4"/>
      <c r="HA4"/>
      <c r="HB4"/>
      <c r="HC4"/>
      <c r="HD4"/>
      <c r="HE4"/>
      <c r="HF4"/>
      <c r="HG4"/>
      <c r="HH4"/>
      <c r="HI4"/>
      <c r="HJ4"/>
      <c r="HL4"/>
      <c r="HM4"/>
      <c r="HN4"/>
      <c r="HO4"/>
      <c r="HP4"/>
      <c r="HQ4"/>
      <c r="HR4"/>
      <c r="HS4"/>
      <c r="HT4"/>
      <c r="HU4"/>
      <c r="HV4"/>
      <c r="HW4"/>
      <c r="HX4"/>
      <c r="HY4"/>
      <c r="HZ4"/>
      <c r="IA4"/>
      <c r="IB4"/>
      <c r="ID4"/>
      <c r="IE4"/>
      <c r="IF4"/>
      <c r="IG4"/>
      <c r="IH4"/>
      <c r="IK4"/>
      <c r="IL4"/>
      <c r="IM4"/>
      <c r="IN4"/>
      <c r="IO4"/>
      <c r="IP4"/>
      <c r="IQ4"/>
      <c r="IR4"/>
      <c r="IS4"/>
    </row>
    <row r="5" spans="1:253" x14ac:dyDescent="0.25">
      <c r="A5" t="s">
        <v>542</v>
      </c>
      <c r="B5">
        <v>8331</v>
      </c>
      <c r="C5" t="s">
        <v>543</v>
      </c>
      <c r="D5" t="s">
        <v>496</v>
      </c>
      <c r="E5" t="s">
        <v>497</v>
      </c>
      <c r="F5" t="s">
        <v>498</v>
      </c>
      <c r="G5" s="112">
        <v>44951</v>
      </c>
      <c r="H5">
        <v>2022</v>
      </c>
      <c r="I5" t="s">
        <v>544</v>
      </c>
      <c r="J5" t="s">
        <v>545</v>
      </c>
      <c r="P5" t="s">
        <v>500</v>
      </c>
      <c r="Q5" t="s">
        <v>546</v>
      </c>
      <c r="R5" t="s">
        <v>502</v>
      </c>
      <c r="S5" t="s">
        <v>502</v>
      </c>
      <c r="T5" t="s">
        <v>547</v>
      </c>
      <c r="V5" t="s">
        <v>548</v>
      </c>
      <c r="W5" t="s">
        <v>544</v>
      </c>
      <c r="X5" t="s">
        <v>549</v>
      </c>
      <c r="Y5" t="s">
        <v>550</v>
      </c>
      <c r="Z5" s="113" t="s">
        <v>510</v>
      </c>
      <c r="AA5">
        <v>70505</v>
      </c>
      <c r="AB5">
        <v>3340000000</v>
      </c>
      <c r="AC5">
        <v>3370000000</v>
      </c>
      <c r="AD5" t="s">
        <v>551</v>
      </c>
      <c r="AE5" t="s">
        <v>502</v>
      </c>
      <c r="AG5">
        <v>7</v>
      </c>
      <c r="AH5"/>
      <c r="AI5"/>
      <c r="AJ5"/>
      <c r="AK5"/>
      <c r="AL5"/>
      <c r="AM5"/>
      <c r="AN5"/>
      <c r="AO5"/>
      <c r="AP5" t="s">
        <v>552</v>
      </c>
      <c r="AQ5">
        <v>1</v>
      </c>
      <c r="AR5">
        <v>1</v>
      </c>
      <c r="AS5">
        <v>1</v>
      </c>
      <c r="AT5">
        <v>1</v>
      </c>
      <c r="AU5">
        <v>0</v>
      </c>
      <c r="AV5">
        <v>0</v>
      </c>
      <c r="AW5" t="s">
        <v>503</v>
      </c>
      <c r="AX5">
        <v>1</v>
      </c>
      <c r="AY5">
        <v>1</v>
      </c>
      <c r="AZ5" t="s">
        <v>553</v>
      </c>
      <c r="BA5" t="s">
        <v>554</v>
      </c>
      <c r="BB5">
        <v>5000</v>
      </c>
      <c r="BC5">
        <v>0</v>
      </c>
      <c r="BD5">
        <v>1</v>
      </c>
      <c r="BE5" t="s">
        <v>555</v>
      </c>
      <c r="BF5" t="s">
        <v>556</v>
      </c>
      <c r="BG5">
        <v>0</v>
      </c>
      <c r="BH5" t="s">
        <v>557</v>
      </c>
      <c r="BI5">
        <v>0</v>
      </c>
      <c r="BJ5"/>
      <c r="BL5">
        <v>0</v>
      </c>
      <c r="BM5"/>
      <c r="BN5">
        <v>1</v>
      </c>
      <c r="BO5" t="s">
        <v>558</v>
      </c>
      <c r="BP5" t="s">
        <v>554</v>
      </c>
      <c r="BQ5">
        <v>1000</v>
      </c>
      <c r="BR5">
        <v>0</v>
      </c>
      <c r="BS5">
        <v>0</v>
      </c>
      <c r="BT5"/>
      <c r="BU5"/>
      <c r="BV5">
        <v>0</v>
      </c>
      <c r="BW5"/>
      <c r="BX5">
        <v>0</v>
      </c>
      <c r="BY5"/>
      <c r="BZ5"/>
      <c r="CA5">
        <v>0</v>
      </c>
      <c r="CB5"/>
      <c r="CC5">
        <v>0</v>
      </c>
      <c r="CD5"/>
      <c r="CE5"/>
      <c r="CF5">
        <v>0</v>
      </c>
      <c r="CG5"/>
      <c r="CH5">
        <v>0</v>
      </c>
      <c r="CI5"/>
      <c r="CJ5"/>
      <c r="CK5">
        <v>0</v>
      </c>
      <c r="CL5"/>
      <c r="CM5">
        <v>0</v>
      </c>
      <c r="CN5"/>
      <c r="CO5"/>
      <c r="CP5">
        <v>0</v>
      </c>
      <c r="CQ5"/>
      <c r="CR5"/>
      <c r="CS5">
        <v>0</v>
      </c>
      <c r="CT5"/>
      <c r="CU5"/>
      <c r="CV5">
        <v>0</v>
      </c>
      <c r="CW5"/>
      <c r="CX5" t="s">
        <v>503</v>
      </c>
      <c r="CY5">
        <v>1</v>
      </c>
      <c r="CZ5">
        <v>0</v>
      </c>
      <c r="DA5">
        <v>0</v>
      </c>
      <c r="DB5">
        <v>0</v>
      </c>
      <c r="DC5">
        <v>0</v>
      </c>
      <c r="DD5">
        <v>0</v>
      </c>
      <c r="DE5">
        <v>0</v>
      </c>
      <c r="DF5">
        <v>0</v>
      </c>
      <c r="DG5">
        <v>0</v>
      </c>
      <c r="DH5">
        <v>0.92</v>
      </c>
      <c r="DI5" t="s">
        <v>559</v>
      </c>
      <c r="DJ5">
        <v>0.04</v>
      </c>
      <c r="DK5">
        <v>0.96</v>
      </c>
      <c r="DL5">
        <v>93</v>
      </c>
      <c r="DM5">
        <v>0</v>
      </c>
      <c r="DN5">
        <v>93</v>
      </c>
      <c r="DO5">
        <v>7</v>
      </c>
      <c r="DP5">
        <v>0</v>
      </c>
      <c r="DQ5">
        <v>0</v>
      </c>
      <c r="DR5">
        <v>0</v>
      </c>
      <c r="DS5">
        <v>0</v>
      </c>
      <c r="DT5">
        <v>0</v>
      </c>
      <c r="DU5">
        <v>0</v>
      </c>
      <c r="DV5">
        <v>0</v>
      </c>
      <c r="DW5">
        <v>0</v>
      </c>
      <c r="DX5">
        <v>0</v>
      </c>
      <c r="DY5">
        <v>0</v>
      </c>
      <c r="DZ5">
        <v>0</v>
      </c>
      <c r="EA5">
        <v>0</v>
      </c>
      <c r="EB5">
        <v>0</v>
      </c>
      <c r="EC5">
        <v>0</v>
      </c>
      <c r="ED5">
        <v>0</v>
      </c>
      <c r="EE5">
        <v>1</v>
      </c>
      <c r="EF5" t="s">
        <v>560</v>
      </c>
      <c r="EG5">
        <v>1</v>
      </c>
      <c r="EH5">
        <v>2</v>
      </c>
      <c r="EI5">
        <v>19</v>
      </c>
      <c r="EJ5">
        <v>3</v>
      </c>
      <c r="EK5">
        <v>0</v>
      </c>
      <c r="EL5">
        <v>56</v>
      </c>
      <c r="EM5">
        <v>12</v>
      </c>
      <c r="EN5">
        <v>93</v>
      </c>
      <c r="EO5">
        <v>90</v>
      </c>
      <c r="EP5">
        <v>2</v>
      </c>
      <c r="EQ5">
        <v>1</v>
      </c>
      <c r="ER5">
        <v>93</v>
      </c>
      <c r="ES5">
        <v>0</v>
      </c>
      <c r="ET5">
        <v>0</v>
      </c>
      <c r="EU5">
        <v>0</v>
      </c>
      <c r="EV5">
        <v>44</v>
      </c>
      <c r="EW5">
        <v>49</v>
      </c>
      <c r="EX5">
        <v>0</v>
      </c>
      <c r="EY5">
        <v>0</v>
      </c>
      <c r="EZ5">
        <v>93</v>
      </c>
      <c r="FA5">
        <v>27</v>
      </c>
      <c r="FB5">
        <v>0</v>
      </c>
      <c r="FC5">
        <v>2</v>
      </c>
      <c r="FD5">
        <v>0</v>
      </c>
      <c r="FE5">
        <v>24</v>
      </c>
      <c r="FF5">
        <v>19</v>
      </c>
      <c r="FG5">
        <v>13</v>
      </c>
      <c r="FH5">
        <v>35</v>
      </c>
      <c r="FI5">
        <v>0</v>
      </c>
      <c r="FJ5">
        <v>8</v>
      </c>
      <c r="FK5">
        <v>21</v>
      </c>
      <c r="FL5">
        <v>96</v>
      </c>
      <c r="FM5">
        <v>29</v>
      </c>
      <c r="FN5">
        <v>0</v>
      </c>
      <c r="FO5">
        <v>42</v>
      </c>
      <c r="FP5">
        <v>13</v>
      </c>
      <c r="FQ5">
        <v>0</v>
      </c>
      <c r="FR5">
        <v>0</v>
      </c>
      <c r="FS5">
        <v>19</v>
      </c>
      <c r="FT5">
        <v>0</v>
      </c>
      <c r="FU5">
        <v>0</v>
      </c>
      <c r="FV5">
        <v>9</v>
      </c>
      <c r="FW5">
        <v>0</v>
      </c>
      <c r="FX5">
        <v>65</v>
      </c>
      <c r="FY5">
        <v>39</v>
      </c>
      <c r="FZ5" t="s">
        <v>561</v>
      </c>
      <c r="GA5">
        <v>247</v>
      </c>
      <c r="GB5">
        <v>247</v>
      </c>
      <c r="GC5">
        <v>0</v>
      </c>
      <c r="GD5">
        <v>0</v>
      </c>
      <c r="GE5">
        <v>3</v>
      </c>
      <c r="GF5">
        <v>3</v>
      </c>
      <c r="GG5">
        <v>23</v>
      </c>
      <c r="GH5">
        <v>6</v>
      </c>
      <c r="GI5">
        <v>3</v>
      </c>
      <c r="GJ5">
        <v>5</v>
      </c>
      <c r="GK5">
        <v>3</v>
      </c>
      <c r="GL5"/>
      <c r="GM5"/>
      <c r="GN5"/>
      <c r="GO5"/>
      <c r="GQ5"/>
      <c r="GR5"/>
      <c r="GS5"/>
      <c r="GT5"/>
      <c r="GU5"/>
      <c r="GV5"/>
      <c r="GW5"/>
      <c r="GX5"/>
      <c r="GY5"/>
      <c r="GZ5"/>
      <c r="HA5"/>
      <c r="HB5"/>
      <c r="HC5"/>
      <c r="HD5"/>
      <c r="HE5"/>
      <c r="HF5"/>
      <c r="HG5"/>
      <c r="HH5"/>
      <c r="HI5"/>
      <c r="HJ5"/>
      <c r="HL5"/>
      <c r="HM5"/>
      <c r="HN5"/>
      <c r="HO5"/>
      <c r="HP5"/>
      <c r="HQ5"/>
      <c r="HR5"/>
      <c r="HS5"/>
      <c r="HT5"/>
      <c r="HU5"/>
      <c r="HV5"/>
      <c r="HW5"/>
      <c r="HX5"/>
      <c r="HY5"/>
      <c r="HZ5"/>
      <c r="IA5"/>
      <c r="IB5"/>
      <c r="ID5"/>
      <c r="IE5"/>
      <c r="IF5"/>
      <c r="IG5"/>
      <c r="IH5"/>
      <c r="IK5"/>
      <c r="IL5"/>
      <c r="IM5"/>
      <c r="IN5"/>
      <c r="IO5"/>
      <c r="IP5"/>
      <c r="IQ5"/>
      <c r="IR5"/>
      <c r="IS5"/>
    </row>
    <row r="6" spans="1:253" x14ac:dyDescent="0.25">
      <c r="A6" t="s">
        <v>562</v>
      </c>
      <c r="B6">
        <v>8332</v>
      </c>
      <c r="C6" t="s">
        <v>563</v>
      </c>
      <c r="D6" t="s">
        <v>496</v>
      </c>
      <c r="E6" t="s">
        <v>497</v>
      </c>
      <c r="F6" t="s">
        <v>498</v>
      </c>
      <c r="G6" s="112">
        <v>44959</v>
      </c>
      <c r="H6">
        <v>2022</v>
      </c>
      <c r="I6" t="s">
        <v>564</v>
      </c>
      <c r="J6" t="s">
        <v>565</v>
      </c>
      <c r="P6" t="s">
        <v>566</v>
      </c>
      <c r="Q6" t="s">
        <v>501</v>
      </c>
      <c r="R6" t="s">
        <v>502</v>
      </c>
      <c r="S6" t="s">
        <v>502</v>
      </c>
      <c r="T6" t="s">
        <v>567</v>
      </c>
      <c r="V6" t="s">
        <v>568</v>
      </c>
      <c r="W6" t="s">
        <v>564</v>
      </c>
      <c r="X6" t="s">
        <v>569</v>
      </c>
      <c r="Y6" t="s">
        <v>570</v>
      </c>
      <c r="Z6" s="113" t="s">
        <v>510</v>
      </c>
      <c r="AA6">
        <v>70808</v>
      </c>
      <c r="AB6" s="114" t="s">
        <v>571</v>
      </c>
      <c r="AD6" t="s">
        <v>572</v>
      </c>
      <c r="AE6" t="s">
        <v>502</v>
      </c>
      <c r="AG6">
        <v>20</v>
      </c>
      <c r="AH6"/>
      <c r="AI6"/>
      <c r="AJ6"/>
      <c r="AK6"/>
      <c r="AL6"/>
      <c r="AM6"/>
      <c r="AN6"/>
      <c r="AO6"/>
      <c r="AP6" t="s">
        <v>573</v>
      </c>
      <c r="AQ6">
        <v>1</v>
      </c>
      <c r="AR6">
        <v>0</v>
      </c>
      <c r="AS6">
        <v>0</v>
      </c>
      <c r="AT6">
        <v>1</v>
      </c>
      <c r="AU6">
        <v>0</v>
      </c>
      <c r="AV6">
        <v>0</v>
      </c>
      <c r="AW6" t="s">
        <v>502</v>
      </c>
      <c r="AX6">
        <v>0</v>
      </c>
      <c r="AY6">
        <v>0</v>
      </c>
      <c r="BB6">
        <v>0</v>
      </c>
      <c r="BC6"/>
      <c r="BD6">
        <v>0</v>
      </c>
      <c r="BE6"/>
      <c r="BF6"/>
      <c r="BG6">
        <v>0</v>
      </c>
      <c r="BH6"/>
      <c r="BI6">
        <v>0</v>
      </c>
      <c r="BJ6"/>
      <c r="BL6">
        <v>0</v>
      </c>
      <c r="BM6"/>
      <c r="BN6">
        <v>0</v>
      </c>
      <c r="BO6"/>
      <c r="BP6"/>
      <c r="BQ6">
        <v>0</v>
      </c>
      <c r="BR6"/>
      <c r="BS6">
        <v>0</v>
      </c>
      <c r="BT6"/>
      <c r="BU6"/>
      <c r="BV6">
        <v>0</v>
      </c>
      <c r="BW6"/>
      <c r="BX6">
        <v>0</v>
      </c>
      <c r="BY6"/>
      <c r="BZ6"/>
      <c r="CA6">
        <v>0</v>
      </c>
      <c r="CB6"/>
      <c r="CC6">
        <v>0</v>
      </c>
      <c r="CD6"/>
      <c r="CE6"/>
      <c r="CF6">
        <v>0</v>
      </c>
      <c r="CG6"/>
      <c r="CH6">
        <v>0</v>
      </c>
      <c r="CI6"/>
      <c r="CJ6"/>
      <c r="CK6">
        <v>0</v>
      </c>
      <c r="CL6"/>
      <c r="CM6">
        <v>0</v>
      </c>
      <c r="CN6"/>
      <c r="CO6"/>
      <c r="CP6">
        <v>0</v>
      </c>
      <c r="CQ6"/>
      <c r="CR6"/>
      <c r="CS6">
        <v>0</v>
      </c>
      <c r="CT6"/>
      <c r="CU6"/>
      <c r="CV6">
        <v>0</v>
      </c>
      <c r="CW6"/>
      <c r="CX6" t="s">
        <v>503</v>
      </c>
      <c r="CY6">
        <v>1</v>
      </c>
      <c r="CZ6">
        <v>0.13</v>
      </c>
      <c r="DA6">
        <v>0</v>
      </c>
      <c r="DB6">
        <v>0</v>
      </c>
      <c r="DC6">
        <v>0</v>
      </c>
      <c r="DD6">
        <v>0</v>
      </c>
      <c r="DE6">
        <v>0</v>
      </c>
      <c r="DF6">
        <v>0</v>
      </c>
      <c r="DG6">
        <v>0</v>
      </c>
      <c r="DH6">
        <v>0</v>
      </c>
      <c r="DI6"/>
      <c r="DJ6">
        <v>0</v>
      </c>
      <c r="DK6">
        <v>0.13</v>
      </c>
      <c r="DL6">
        <v>1078</v>
      </c>
      <c r="DM6">
        <v>0</v>
      </c>
      <c r="DN6">
        <v>1078</v>
      </c>
      <c r="DO6">
        <v>0</v>
      </c>
      <c r="DP6">
        <v>0</v>
      </c>
      <c r="DQ6">
        <v>0</v>
      </c>
      <c r="DR6">
        <v>0</v>
      </c>
      <c r="DS6">
        <v>0</v>
      </c>
      <c r="DT6">
        <v>0</v>
      </c>
      <c r="DU6">
        <v>0</v>
      </c>
      <c r="DV6">
        <v>0</v>
      </c>
      <c r="DW6">
        <v>0</v>
      </c>
      <c r="DX6">
        <v>0</v>
      </c>
      <c r="DY6">
        <v>0</v>
      </c>
      <c r="DZ6">
        <v>0</v>
      </c>
      <c r="EA6">
        <v>0</v>
      </c>
      <c r="EB6">
        <v>0</v>
      </c>
      <c r="EC6">
        <v>0</v>
      </c>
      <c r="ED6">
        <v>0</v>
      </c>
      <c r="EE6">
        <v>0</v>
      </c>
      <c r="EG6">
        <v>0</v>
      </c>
      <c r="EH6">
        <v>5</v>
      </c>
      <c r="EI6">
        <v>0</v>
      </c>
      <c r="EJ6">
        <v>986</v>
      </c>
      <c r="EK6">
        <v>0</v>
      </c>
      <c r="EL6">
        <v>0</v>
      </c>
      <c r="EM6">
        <v>87</v>
      </c>
      <c r="EN6">
        <v>1078</v>
      </c>
      <c r="EO6">
        <v>0</v>
      </c>
      <c r="EP6">
        <v>0</v>
      </c>
      <c r="EQ6">
        <v>1078</v>
      </c>
      <c r="ER6">
        <v>1078</v>
      </c>
      <c r="ES6">
        <v>0</v>
      </c>
      <c r="ET6">
        <v>0</v>
      </c>
      <c r="EU6">
        <v>0</v>
      </c>
      <c r="EV6">
        <v>0</v>
      </c>
      <c r="EW6">
        <v>0</v>
      </c>
      <c r="EX6">
        <v>0</v>
      </c>
      <c r="EY6">
        <v>1078</v>
      </c>
      <c r="EZ6">
        <v>1078</v>
      </c>
      <c r="FA6">
        <v>0</v>
      </c>
      <c r="FB6">
        <v>0</v>
      </c>
      <c r="FC6">
        <v>1019</v>
      </c>
      <c r="FD6">
        <v>0</v>
      </c>
      <c r="FE6">
        <v>0</v>
      </c>
      <c r="FF6">
        <v>11</v>
      </c>
      <c r="FG6">
        <v>10</v>
      </c>
      <c r="FH6">
        <v>11</v>
      </c>
      <c r="FI6">
        <v>0</v>
      </c>
      <c r="FJ6">
        <v>4</v>
      </c>
      <c r="FK6">
        <v>1042</v>
      </c>
      <c r="FL6">
        <v>1078</v>
      </c>
      <c r="FM6">
        <v>0</v>
      </c>
      <c r="FN6">
        <v>0</v>
      </c>
      <c r="FO6">
        <v>0</v>
      </c>
      <c r="FP6">
        <v>2</v>
      </c>
      <c r="FQ6">
        <v>0</v>
      </c>
      <c r="FR6">
        <v>0</v>
      </c>
      <c r="FS6">
        <v>0</v>
      </c>
      <c r="FT6">
        <v>0</v>
      </c>
      <c r="FU6">
        <v>1019</v>
      </c>
      <c r="FV6">
        <v>0</v>
      </c>
      <c r="FW6">
        <v>0</v>
      </c>
      <c r="FX6">
        <v>52</v>
      </c>
      <c r="FY6">
        <v>5</v>
      </c>
      <c r="FZ6" t="s">
        <v>32</v>
      </c>
      <c r="GA6">
        <v>60</v>
      </c>
      <c r="GB6">
        <v>102</v>
      </c>
      <c r="GC6">
        <v>0</v>
      </c>
      <c r="GD6">
        <v>0</v>
      </c>
      <c r="GE6">
        <v>0</v>
      </c>
      <c r="GF6">
        <v>0</v>
      </c>
      <c r="GG6">
        <v>0</v>
      </c>
      <c r="GH6">
        <v>0</v>
      </c>
      <c r="GI6">
        <v>0</v>
      </c>
      <c r="GJ6">
        <v>0</v>
      </c>
      <c r="GK6">
        <v>0</v>
      </c>
      <c r="GL6"/>
      <c r="GM6"/>
      <c r="GN6"/>
      <c r="GO6"/>
      <c r="GQ6"/>
      <c r="GR6"/>
      <c r="GS6"/>
      <c r="GT6"/>
      <c r="GU6"/>
      <c r="GV6"/>
      <c r="GW6"/>
      <c r="GX6"/>
      <c r="GY6"/>
      <c r="GZ6"/>
      <c r="HA6"/>
      <c r="HB6"/>
      <c r="HC6"/>
      <c r="HD6"/>
      <c r="HE6"/>
      <c r="HF6"/>
      <c r="HG6"/>
      <c r="HH6"/>
      <c r="HI6"/>
      <c r="HJ6"/>
      <c r="HL6"/>
      <c r="HM6"/>
      <c r="HN6"/>
      <c r="HO6"/>
      <c r="HP6"/>
      <c r="HQ6"/>
      <c r="HR6"/>
      <c r="HS6"/>
      <c r="HT6"/>
      <c r="HU6"/>
      <c r="HV6"/>
      <c r="HW6"/>
      <c r="HX6"/>
      <c r="HY6"/>
      <c r="HZ6"/>
      <c r="IA6"/>
      <c r="IB6"/>
      <c r="ID6"/>
      <c r="IE6"/>
      <c r="IF6"/>
      <c r="IG6"/>
      <c r="IH6"/>
      <c r="IK6"/>
      <c r="IL6"/>
      <c r="IM6"/>
      <c r="IN6"/>
      <c r="IO6"/>
      <c r="IP6"/>
      <c r="IQ6"/>
      <c r="IR6"/>
      <c r="IS6"/>
    </row>
    <row r="7" spans="1:253" x14ac:dyDescent="0.25">
      <c r="A7" t="s">
        <v>574</v>
      </c>
      <c r="B7">
        <v>8333</v>
      </c>
      <c r="C7" t="s">
        <v>575</v>
      </c>
      <c r="D7" t="s">
        <v>496</v>
      </c>
      <c r="E7" t="s">
        <v>497</v>
      </c>
      <c r="F7" t="s">
        <v>498</v>
      </c>
      <c r="G7" s="112">
        <v>44963</v>
      </c>
      <c r="H7">
        <v>2022</v>
      </c>
      <c r="I7" t="s">
        <v>576</v>
      </c>
      <c r="J7">
        <v>6550</v>
      </c>
      <c r="P7" t="s">
        <v>518</v>
      </c>
      <c r="Q7" t="s">
        <v>501</v>
      </c>
      <c r="R7" t="s">
        <v>502</v>
      </c>
      <c r="S7" t="s">
        <v>502</v>
      </c>
      <c r="T7" t="s">
        <v>577</v>
      </c>
      <c r="U7" t="s">
        <v>578</v>
      </c>
      <c r="V7" t="s">
        <v>579</v>
      </c>
      <c r="W7" t="s">
        <v>576</v>
      </c>
      <c r="X7" t="s">
        <v>580</v>
      </c>
      <c r="Y7" t="s">
        <v>524</v>
      </c>
      <c r="Z7" s="113" t="s">
        <v>510</v>
      </c>
      <c r="AA7">
        <v>70181</v>
      </c>
      <c r="AB7" t="s">
        <v>581</v>
      </c>
      <c r="AC7" t="s">
        <v>582</v>
      </c>
      <c r="AD7" t="s">
        <v>583</v>
      </c>
      <c r="AE7" t="s">
        <v>502</v>
      </c>
      <c r="AG7">
        <v>0</v>
      </c>
      <c r="AH7"/>
      <c r="AI7"/>
      <c r="AJ7"/>
      <c r="AK7"/>
      <c r="AL7"/>
      <c r="AM7"/>
      <c r="AN7"/>
      <c r="AO7"/>
      <c r="AP7"/>
      <c r="AQ7">
        <v>1</v>
      </c>
      <c r="AR7">
        <v>0</v>
      </c>
      <c r="AS7">
        <v>1</v>
      </c>
      <c r="AT7">
        <v>1</v>
      </c>
      <c r="AU7">
        <v>0</v>
      </c>
      <c r="AV7">
        <v>0</v>
      </c>
      <c r="AW7" t="s">
        <v>502</v>
      </c>
      <c r="AX7">
        <v>0</v>
      </c>
      <c r="AY7">
        <v>0</v>
      </c>
      <c r="BB7">
        <v>0</v>
      </c>
      <c r="BC7"/>
      <c r="BD7">
        <v>0</v>
      </c>
      <c r="BE7"/>
      <c r="BF7"/>
      <c r="BG7">
        <v>0</v>
      </c>
      <c r="BH7"/>
      <c r="BI7">
        <v>0</v>
      </c>
      <c r="BJ7"/>
      <c r="BL7">
        <v>0</v>
      </c>
      <c r="BM7"/>
      <c r="BN7">
        <v>0</v>
      </c>
      <c r="BO7"/>
      <c r="BP7"/>
      <c r="BQ7">
        <v>0</v>
      </c>
      <c r="BR7"/>
      <c r="BS7">
        <v>0</v>
      </c>
      <c r="BT7"/>
      <c r="BU7"/>
      <c r="BV7">
        <v>0</v>
      </c>
      <c r="BW7"/>
      <c r="BX7">
        <v>0</v>
      </c>
      <c r="BY7"/>
      <c r="BZ7"/>
      <c r="CA7">
        <v>0</v>
      </c>
      <c r="CB7"/>
      <c r="CC7">
        <v>0</v>
      </c>
      <c r="CD7"/>
      <c r="CE7"/>
      <c r="CF7">
        <v>0</v>
      </c>
      <c r="CG7"/>
      <c r="CH7">
        <v>0</v>
      </c>
      <c r="CI7"/>
      <c r="CJ7"/>
      <c r="CK7">
        <v>0</v>
      </c>
      <c r="CL7"/>
      <c r="CM7">
        <v>0</v>
      </c>
      <c r="CN7"/>
      <c r="CO7"/>
      <c r="CP7">
        <v>0</v>
      </c>
      <c r="CQ7"/>
      <c r="CR7"/>
      <c r="CS7">
        <v>0</v>
      </c>
      <c r="CT7"/>
      <c r="CU7"/>
      <c r="CV7">
        <v>0</v>
      </c>
      <c r="CW7"/>
      <c r="CX7" t="s">
        <v>503</v>
      </c>
      <c r="CY7">
        <v>1</v>
      </c>
      <c r="CZ7">
        <v>0.28000000000000003</v>
      </c>
      <c r="DA7">
        <v>0</v>
      </c>
      <c r="DB7">
        <v>0</v>
      </c>
      <c r="DC7">
        <v>0</v>
      </c>
      <c r="DD7">
        <v>0</v>
      </c>
      <c r="DE7">
        <v>0</v>
      </c>
      <c r="DF7">
        <v>0</v>
      </c>
      <c r="DG7">
        <v>0</v>
      </c>
      <c r="DH7">
        <v>1</v>
      </c>
      <c r="DI7" t="s">
        <v>584</v>
      </c>
      <c r="DJ7">
        <v>0.55000000000000004</v>
      </c>
      <c r="DK7">
        <v>1.83</v>
      </c>
      <c r="DL7">
        <v>32</v>
      </c>
      <c r="DM7">
        <v>0</v>
      </c>
      <c r="DN7">
        <v>32</v>
      </c>
      <c r="DO7">
        <v>0</v>
      </c>
      <c r="DP7">
        <v>0</v>
      </c>
      <c r="DQ7">
        <v>0</v>
      </c>
      <c r="DR7">
        <v>0</v>
      </c>
      <c r="DS7">
        <v>0</v>
      </c>
      <c r="DT7">
        <v>0</v>
      </c>
      <c r="DU7">
        <v>0</v>
      </c>
      <c r="DV7">
        <v>0</v>
      </c>
      <c r="DW7">
        <v>0</v>
      </c>
      <c r="DX7">
        <v>0</v>
      </c>
      <c r="DY7">
        <v>0</v>
      </c>
      <c r="DZ7">
        <v>0</v>
      </c>
      <c r="EA7">
        <v>0</v>
      </c>
      <c r="EB7">
        <v>0</v>
      </c>
      <c r="EC7">
        <v>0</v>
      </c>
      <c r="ED7">
        <v>0</v>
      </c>
      <c r="EE7">
        <v>0</v>
      </c>
      <c r="EG7">
        <v>0</v>
      </c>
      <c r="EH7">
        <v>0</v>
      </c>
      <c r="EI7">
        <v>4</v>
      </c>
      <c r="EJ7">
        <v>0</v>
      </c>
      <c r="EK7">
        <v>0</v>
      </c>
      <c r="EL7">
        <v>26</v>
      </c>
      <c r="EM7">
        <v>2</v>
      </c>
      <c r="EN7">
        <v>32</v>
      </c>
      <c r="EO7">
        <v>27</v>
      </c>
      <c r="EP7">
        <v>5</v>
      </c>
      <c r="EQ7">
        <v>0</v>
      </c>
      <c r="ER7">
        <v>32</v>
      </c>
      <c r="ES7">
        <v>1</v>
      </c>
      <c r="ET7">
        <v>1</v>
      </c>
      <c r="EU7">
        <v>0</v>
      </c>
      <c r="EV7">
        <v>14</v>
      </c>
      <c r="EW7">
        <v>16</v>
      </c>
      <c r="EX7">
        <v>0</v>
      </c>
      <c r="EY7">
        <v>0</v>
      </c>
      <c r="EZ7">
        <v>32</v>
      </c>
      <c r="FA7">
        <v>13</v>
      </c>
      <c r="FB7">
        <v>0</v>
      </c>
      <c r="FC7">
        <v>0</v>
      </c>
      <c r="FD7">
        <v>0</v>
      </c>
      <c r="FE7">
        <v>16</v>
      </c>
      <c r="FF7">
        <v>3</v>
      </c>
      <c r="FG7">
        <v>16</v>
      </c>
      <c r="FH7">
        <v>26</v>
      </c>
      <c r="FI7">
        <v>2</v>
      </c>
      <c r="FJ7">
        <v>18</v>
      </c>
      <c r="FK7">
        <v>0</v>
      </c>
      <c r="FL7">
        <v>65</v>
      </c>
      <c r="FM7">
        <v>1</v>
      </c>
      <c r="FN7">
        <v>7</v>
      </c>
      <c r="FO7">
        <v>3</v>
      </c>
      <c r="FP7">
        <v>3</v>
      </c>
      <c r="FQ7">
        <v>0</v>
      </c>
      <c r="FR7">
        <v>0</v>
      </c>
      <c r="FS7">
        <v>0</v>
      </c>
      <c r="FT7">
        <v>0</v>
      </c>
      <c r="FU7">
        <v>0</v>
      </c>
      <c r="FV7">
        <v>0</v>
      </c>
      <c r="FW7">
        <v>2</v>
      </c>
      <c r="FX7">
        <v>14</v>
      </c>
      <c r="FY7">
        <v>2</v>
      </c>
      <c r="FZ7" t="s">
        <v>32</v>
      </c>
      <c r="GA7">
        <v>0</v>
      </c>
      <c r="GB7">
        <v>0</v>
      </c>
      <c r="GC7">
        <v>0</v>
      </c>
      <c r="GD7">
        <v>0</v>
      </c>
      <c r="GE7">
        <v>0</v>
      </c>
      <c r="GF7">
        <v>0</v>
      </c>
      <c r="GG7">
        <v>0</v>
      </c>
      <c r="GH7">
        <v>0</v>
      </c>
      <c r="GI7">
        <v>0</v>
      </c>
      <c r="GJ7">
        <v>0</v>
      </c>
      <c r="GK7">
        <v>0</v>
      </c>
      <c r="GL7"/>
      <c r="GM7"/>
      <c r="GN7"/>
      <c r="GO7"/>
      <c r="GQ7"/>
      <c r="GR7"/>
      <c r="GS7"/>
      <c r="GT7"/>
      <c r="GU7"/>
      <c r="GV7"/>
      <c r="GW7"/>
      <c r="GX7"/>
      <c r="GY7"/>
      <c r="GZ7"/>
      <c r="HA7"/>
      <c r="HB7"/>
      <c r="HC7"/>
      <c r="HD7"/>
      <c r="HE7"/>
      <c r="HF7"/>
      <c r="HG7"/>
      <c r="HH7"/>
      <c r="HI7"/>
      <c r="HJ7"/>
      <c r="HL7"/>
      <c r="HM7"/>
      <c r="HN7"/>
      <c r="HO7"/>
      <c r="HP7"/>
      <c r="HQ7"/>
      <c r="HR7"/>
      <c r="HS7"/>
      <c r="HT7"/>
      <c r="HU7"/>
      <c r="HV7"/>
      <c r="HW7"/>
      <c r="HX7"/>
      <c r="HY7"/>
      <c r="HZ7"/>
      <c r="IA7"/>
      <c r="IB7"/>
      <c r="ID7"/>
      <c r="IE7"/>
      <c r="IF7"/>
      <c r="IG7"/>
      <c r="IH7"/>
      <c r="IK7"/>
      <c r="IL7"/>
      <c r="IM7"/>
      <c r="IN7"/>
      <c r="IO7"/>
      <c r="IP7"/>
      <c r="IQ7"/>
      <c r="IR7"/>
      <c r="IS7"/>
    </row>
    <row r="8" spans="1:253" x14ac:dyDescent="0.25">
      <c r="A8" t="s">
        <v>585</v>
      </c>
      <c r="B8">
        <v>8336</v>
      </c>
      <c r="C8" t="s">
        <v>586</v>
      </c>
      <c r="D8" t="s">
        <v>496</v>
      </c>
      <c r="E8" t="s">
        <v>497</v>
      </c>
      <c r="F8" t="s">
        <v>498</v>
      </c>
      <c r="G8" s="112">
        <v>44949</v>
      </c>
      <c r="H8">
        <v>2022</v>
      </c>
      <c r="I8" t="s">
        <v>587</v>
      </c>
      <c r="J8">
        <v>6562</v>
      </c>
      <c r="P8" t="s">
        <v>500</v>
      </c>
      <c r="R8" t="s">
        <v>502</v>
      </c>
      <c r="S8" t="s">
        <v>502</v>
      </c>
      <c r="T8" t="s">
        <v>588</v>
      </c>
      <c r="V8" t="s">
        <v>589</v>
      </c>
      <c r="W8" t="s">
        <v>587</v>
      </c>
      <c r="X8" t="s">
        <v>590</v>
      </c>
      <c r="Y8" t="s">
        <v>591</v>
      </c>
      <c r="Z8" s="113" t="s">
        <v>510</v>
      </c>
      <c r="AA8">
        <v>71270</v>
      </c>
      <c r="AB8" t="s">
        <v>592</v>
      </c>
      <c r="AD8" t="s">
        <v>593</v>
      </c>
      <c r="AE8" t="s">
        <v>502</v>
      </c>
      <c r="AG8">
        <v>87</v>
      </c>
      <c r="AH8"/>
      <c r="AI8"/>
      <c r="AJ8"/>
      <c r="AK8"/>
      <c r="AL8"/>
      <c r="AM8"/>
      <c r="AN8"/>
      <c r="AO8"/>
      <c r="AP8"/>
      <c r="AQ8">
        <v>1</v>
      </c>
      <c r="AR8">
        <v>1</v>
      </c>
      <c r="AS8">
        <v>1</v>
      </c>
      <c r="AT8">
        <v>1</v>
      </c>
      <c r="AU8">
        <v>0</v>
      </c>
      <c r="AV8">
        <v>0</v>
      </c>
      <c r="AW8" t="s">
        <v>502</v>
      </c>
      <c r="AX8">
        <v>0</v>
      </c>
      <c r="AY8">
        <v>0</v>
      </c>
      <c r="BB8">
        <v>0</v>
      </c>
      <c r="BC8"/>
      <c r="BD8">
        <v>0</v>
      </c>
      <c r="BE8"/>
      <c r="BF8"/>
      <c r="BG8">
        <v>0</v>
      </c>
      <c r="BH8"/>
      <c r="BI8">
        <v>0</v>
      </c>
      <c r="BJ8"/>
      <c r="BL8">
        <v>0</v>
      </c>
      <c r="BM8"/>
      <c r="BN8">
        <v>0</v>
      </c>
      <c r="BO8"/>
      <c r="BP8"/>
      <c r="BQ8">
        <v>0</v>
      </c>
      <c r="BR8"/>
      <c r="BS8">
        <v>0</v>
      </c>
      <c r="BT8"/>
      <c r="BU8"/>
      <c r="BV8">
        <v>0</v>
      </c>
      <c r="BW8"/>
      <c r="BX8">
        <v>0</v>
      </c>
      <c r="BY8"/>
      <c r="BZ8"/>
      <c r="CA8">
        <v>0</v>
      </c>
      <c r="CB8"/>
      <c r="CC8">
        <v>0</v>
      </c>
      <c r="CD8"/>
      <c r="CE8"/>
      <c r="CF8">
        <v>0</v>
      </c>
      <c r="CG8"/>
      <c r="CH8">
        <v>0</v>
      </c>
      <c r="CI8"/>
      <c r="CJ8"/>
      <c r="CK8">
        <v>0</v>
      </c>
      <c r="CL8"/>
      <c r="CM8">
        <v>0</v>
      </c>
      <c r="CN8"/>
      <c r="CO8"/>
      <c r="CP8">
        <v>0</v>
      </c>
      <c r="CQ8"/>
      <c r="CR8"/>
      <c r="CS8">
        <v>0</v>
      </c>
      <c r="CT8"/>
      <c r="CU8"/>
      <c r="CV8">
        <v>0</v>
      </c>
      <c r="CW8"/>
      <c r="CX8" t="s">
        <v>503</v>
      </c>
      <c r="CY8">
        <v>1</v>
      </c>
      <c r="CZ8">
        <v>0.47</v>
      </c>
      <c r="DA8">
        <v>0</v>
      </c>
      <c r="DB8">
        <v>0.09</v>
      </c>
      <c r="DC8">
        <v>0</v>
      </c>
      <c r="DD8">
        <v>0</v>
      </c>
      <c r="DE8">
        <v>0</v>
      </c>
      <c r="DF8">
        <v>0</v>
      </c>
      <c r="DG8">
        <v>0</v>
      </c>
      <c r="DH8">
        <v>0</v>
      </c>
      <c r="DI8" t="s">
        <v>594</v>
      </c>
      <c r="DJ8">
        <v>0.01</v>
      </c>
      <c r="DK8">
        <v>0.56999999999999995</v>
      </c>
      <c r="DL8">
        <v>239</v>
      </c>
      <c r="DM8">
        <v>0</v>
      </c>
      <c r="DN8">
        <v>239</v>
      </c>
      <c r="DO8">
        <v>0</v>
      </c>
      <c r="DP8">
        <v>0</v>
      </c>
      <c r="DQ8">
        <v>0</v>
      </c>
      <c r="DR8">
        <v>0</v>
      </c>
      <c r="DS8">
        <v>0</v>
      </c>
      <c r="DT8">
        <v>0</v>
      </c>
      <c r="DU8">
        <v>0</v>
      </c>
      <c r="DV8">
        <v>0</v>
      </c>
      <c r="DW8">
        <v>0</v>
      </c>
      <c r="DX8">
        <v>0</v>
      </c>
      <c r="DY8">
        <v>0</v>
      </c>
      <c r="DZ8">
        <v>0</v>
      </c>
      <c r="EA8">
        <v>0</v>
      </c>
      <c r="EB8">
        <v>0</v>
      </c>
      <c r="EC8">
        <v>0</v>
      </c>
      <c r="ED8">
        <v>0</v>
      </c>
      <c r="EE8">
        <v>0</v>
      </c>
      <c r="EG8">
        <v>0</v>
      </c>
      <c r="EH8">
        <v>0</v>
      </c>
      <c r="EI8">
        <v>74</v>
      </c>
      <c r="EJ8">
        <v>14</v>
      </c>
      <c r="EK8">
        <v>0</v>
      </c>
      <c r="EL8">
        <v>151</v>
      </c>
      <c r="EM8">
        <v>0</v>
      </c>
      <c r="EN8">
        <v>239</v>
      </c>
      <c r="EO8">
        <v>174</v>
      </c>
      <c r="EP8">
        <v>65</v>
      </c>
      <c r="EQ8">
        <v>0</v>
      </c>
      <c r="ER8">
        <v>239</v>
      </c>
      <c r="ES8">
        <v>44</v>
      </c>
      <c r="ET8">
        <v>83</v>
      </c>
      <c r="EU8">
        <v>44</v>
      </c>
      <c r="EV8">
        <v>36</v>
      </c>
      <c r="EW8">
        <v>26</v>
      </c>
      <c r="EX8">
        <v>6</v>
      </c>
      <c r="EY8">
        <v>0</v>
      </c>
      <c r="EZ8">
        <v>239</v>
      </c>
      <c r="FA8">
        <v>2</v>
      </c>
      <c r="FB8">
        <v>0</v>
      </c>
      <c r="FC8">
        <v>5</v>
      </c>
      <c r="FD8">
        <v>0</v>
      </c>
      <c r="FE8">
        <v>239</v>
      </c>
      <c r="FF8">
        <v>11</v>
      </c>
      <c r="FG8">
        <v>165</v>
      </c>
      <c r="FH8">
        <v>48</v>
      </c>
      <c r="FI8">
        <v>10</v>
      </c>
      <c r="FJ8">
        <v>5</v>
      </c>
      <c r="FK8">
        <v>0</v>
      </c>
      <c r="FL8">
        <v>239</v>
      </c>
      <c r="FM8">
        <v>0</v>
      </c>
      <c r="FN8">
        <v>126</v>
      </c>
      <c r="FO8">
        <v>103</v>
      </c>
      <c r="FP8">
        <v>2</v>
      </c>
      <c r="FQ8">
        <v>0</v>
      </c>
      <c r="FR8">
        <v>0</v>
      </c>
      <c r="FS8">
        <v>11</v>
      </c>
      <c r="FT8">
        <v>0</v>
      </c>
      <c r="FU8">
        <v>6</v>
      </c>
      <c r="FV8">
        <v>0</v>
      </c>
      <c r="FW8">
        <v>0</v>
      </c>
      <c r="FX8">
        <v>51</v>
      </c>
      <c r="FY8">
        <v>0</v>
      </c>
      <c r="GA8">
        <v>140</v>
      </c>
      <c r="GB8">
        <v>357</v>
      </c>
      <c r="GC8">
        <v>0</v>
      </c>
      <c r="GD8">
        <v>0</v>
      </c>
      <c r="GE8">
        <v>5</v>
      </c>
      <c r="GF8">
        <v>5</v>
      </c>
      <c r="GG8">
        <v>51</v>
      </c>
      <c r="GH8">
        <v>0</v>
      </c>
      <c r="GI8">
        <v>0</v>
      </c>
      <c r="GJ8">
        <v>0</v>
      </c>
      <c r="GK8">
        <v>0</v>
      </c>
      <c r="GL8"/>
      <c r="GM8"/>
      <c r="GN8"/>
      <c r="GO8"/>
      <c r="GQ8"/>
      <c r="GR8"/>
      <c r="GS8"/>
      <c r="GT8"/>
      <c r="GU8"/>
      <c r="GV8"/>
      <c r="GW8"/>
      <c r="GX8"/>
      <c r="GY8"/>
      <c r="GZ8"/>
      <c r="HA8"/>
      <c r="HB8"/>
      <c r="HC8"/>
      <c r="HD8"/>
      <c r="HE8"/>
      <c r="HF8"/>
      <c r="HG8"/>
      <c r="HH8"/>
      <c r="HI8"/>
      <c r="HJ8"/>
      <c r="HL8"/>
      <c r="HM8"/>
      <c r="HN8"/>
      <c r="HO8"/>
      <c r="HP8"/>
      <c r="HQ8"/>
      <c r="HR8"/>
      <c r="HS8"/>
      <c r="HT8"/>
      <c r="HU8"/>
      <c r="HV8"/>
      <c r="HW8"/>
      <c r="HX8"/>
      <c r="HY8"/>
      <c r="HZ8"/>
      <c r="IA8"/>
      <c r="IB8"/>
      <c r="ID8"/>
      <c r="IE8"/>
      <c r="IF8"/>
      <c r="IG8"/>
      <c r="IH8"/>
      <c r="IK8"/>
      <c r="IL8"/>
      <c r="IM8"/>
      <c r="IN8"/>
      <c r="IO8"/>
      <c r="IP8"/>
      <c r="IQ8"/>
      <c r="IR8"/>
      <c r="IS8"/>
    </row>
    <row r="9" spans="1:253" x14ac:dyDescent="0.25">
      <c r="A9" t="s">
        <v>595</v>
      </c>
      <c r="B9">
        <v>8340</v>
      </c>
      <c r="C9" t="s">
        <v>596</v>
      </c>
      <c r="D9" t="s">
        <v>496</v>
      </c>
      <c r="E9" t="s">
        <v>497</v>
      </c>
      <c r="F9" t="s">
        <v>498</v>
      </c>
      <c r="G9" s="112">
        <v>44957</v>
      </c>
      <c r="H9">
        <v>2022</v>
      </c>
      <c r="I9" t="s">
        <v>597</v>
      </c>
      <c r="J9" t="s">
        <v>598</v>
      </c>
      <c r="P9" t="s">
        <v>518</v>
      </c>
      <c r="Q9" t="s">
        <v>501</v>
      </c>
      <c r="R9" t="s">
        <v>502</v>
      </c>
      <c r="S9" t="s">
        <v>502</v>
      </c>
      <c r="T9" t="s">
        <v>599</v>
      </c>
      <c r="U9" t="s">
        <v>578</v>
      </c>
      <c r="V9" t="s">
        <v>600</v>
      </c>
      <c r="W9" t="s">
        <v>601</v>
      </c>
      <c r="X9" t="s">
        <v>602</v>
      </c>
      <c r="Y9" t="s">
        <v>603</v>
      </c>
      <c r="Z9" s="113" t="s">
        <v>510</v>
      </c>
      <c r="AA9">
        <v>70361</v>
      </c>
      <c r="AB9" t="s">
        <v>604</v>
      </c>
      <c r="AD9" t="s">
        <v>605</v>
      </c>
      <c r="AE9" t="s">
        <v>502</v>
      </c>
      <c r="AG9">
        <v>28</v>
      </c>
      <c r="AH9"/>
      <c r="AI9"/>
      <c r="AJ9"/>
      <c r="AK9"/>
      <c r="AL9"/>
      <c r="AM9"/>
      <c r="AN9"/>
      <c r="AO9"/>
      <c r="AP9"/>
      <c r="AQ9">
        <v>1</v>
      </c>
      <c r="AR9">
        <v>1</v>
      </c>
      <c r="AS9">
        <v>1</v>
      </c>
      <c r="AT9">
        <v>0</v>
      </c>
      <c r="AU9">
        <v>0</v>
      </c>
      <c r="AV9">
        <v>0</v>
      </c>
      <c r="AW9" t="s">
        <v>502</v>
      </c>
      <c r="AX9">
        <v>0</v>
      </c>
      <c r="AY9">
        <v>0</v>
      </c>
      <c r="BB9">
        <v>0</v>
      </c>
      <c r="BC9"/>
      <c r="BD9">
        <v>0</v>
      </c>
      <c r="BE9"/>
      <c r="BF9"/>
      <c r="BG9">
        <v>0</v>
      </c>
      <c r="BH9"/>
      <c r="BI9">
        <v>0</v>
      </c>
      <c r="BJ9"/>
      <c r="BL9">
        <v>0</v>
      </c>
      <c r="BM9"/>
      <c r="BN9">
        <v>0</v>
      </c>
      <c r="BO9"/>
      <c r="BP9"/>
      <c r="BQ9">
        <v>0</v>
      </c>
      <c r="BR9"/>
      <c r="BS9">
        <v>0</v>
      </c>
      <c r="BT9"/>
      <c r="BU9"/>
      <c r="BV9">
        <v>0</v>
      </c>
      <c r="BW9"/>
      <c r="BX9">
        <v>0</v>
      </c>
      <c r="BY9"/>
      <c r="BZ9"/>
      <c r="CA9">
        <v>0</v>
      </c>
      <c r="CB9"/>
      <c r="CC9">
        <v>0</v>
      </c>
      <c r="CD9"/>
      <c r="CE9"/>
      <c r="CF9">
        <v>0</v>
      </c>
      <c r="CG9"/>
      <c r="CH9">
        <v>0</v>
      </c>
      <c r="CI9"/>
      <c r="CJ9"/>
      <c r="CK9">
        <v>0</v>
      </c>
      <c r="CL9"/>
      <c r="CM9">
        <v>0</v>
      </c>
      <c r="CN9"/>
      <c r="CO9"/>
      <c r="CP9">
        <v>0</v>
      </c>
      <c r="CQ9"/>
      <c r="CR9"/>
      <c r="CS9">
        <v>0</v>
      </c>
      <c r="CT9"/>
      <c r="CU9"/>
      <c r="CV9">
        <v>0</v>
      </c>
      <c r="CW9"/>
      <c r="CX9" t="s">
        <v>503</v>
      </c>
      <c r="CY9">
        <v>1</v>
      </c>
      <c r="CZ9">
        <v>0</v>
      </c>
      <c r="DA9">
        <v>0</v>
      </c>
      <c r="DB9">
        <v>0.86</v>
      </c>
      <c r="DC9">
        <v>0</v>
      </c>
      <c r="DD9">
        <v>0</v>
      </c>
      <c r="DE9">
        <v>0</v>
      </c>
      <c r="DF9">
        <v>0</v>
      </c>
      <c r="DG9">
        <v>0</v>
      </c>
      <c r="DH9">
        <v>0</v>
      </c>
      <c r="DI9"/>
      <c r="DJ9">
        <v>0</v>
      </c>
      <c r="DK9">
        <v>0.86</v>
      </c>
      <c r="DL9">
        <v>134</v>
      </c>
      <c r="DM9">
        <v>0</v>
      </c>
      <c r="DN9">
        <v>134</v>
      </c>
      <c r="DO9">
        <v>0</v>
      </c>
      <c r="DP9">
        <v>0</v>
      </c>
      <c r="DQ9">
        <v>0</v>
      </c>
      <c r="DR9">
        <v>0</v>
      </c>
      <c r="DS9">
        <v>0</v>
      </c>
      <c r="DT9">
        <v>0</v>
      </c>
      <c r="DU9">
        <v>0</v>
      </c>
      <c r="DV9">
        <v>0</v>
      </c>
      <c r="DW9">
        <v>0</v>
      </c>
      <c r="DX9">
        <v>0</v>
      </c>
      <c r="DY9">
        <v>0</v>
      </c>
      <c r="DZ9">
        <v>0</v>
      </c>
      <c r="EA9">
        <v>0</v>
      </c>
      <c r="EB9">
        <v>0</v>
      </c>
      <c r="EC9">
        <v>0</v>
      </c>
      <c r="ED9">
        <v>0</v>
      </c>
      <c r="EE9">
        <v>0</v>
      </c>
      <c r="EG9">
        <v>5</v>
      </c>
      <c r="EH9">
        <v>1</v>
      </c>
      <c r="EI9">
        <v>37</v>
      </c>
      <c r="EJ9">
        <v>2</v>
      </c>
      <c r="EK9">
        <v>1</v>
      </c>
      <c r="EL9">
        <v>88</v>
      </c>
      <c r="EM9">
        <v>0</v>
      </c>
      <c r="EN9">
        <v>134</v>
      </c>
      <c r="EO9">
        <v>133</v>
      </c>
      <c r="EP9">
        <v>1</v>
      </c>
      <c r="EQ9">
        <v>0</v>
      </c>
      <c r="ER9">
        <v>134</v>
      </c>
      <c r="ES9">
        <v>0</v>
      </c>
      <c r="ET9">
        <v>0</v>
      </c>
      <c r="EU9">
        <v>10</v>
      </c>
      <c r="EV9">
        <v>23</v>
      </c>
      <c r="EW9">
        <v>92</v>
      </c>
      <c r="EX9">
        <v>5</v>
      </c>
      <c r="EY9">
        <v>4</v>
      </c>
      <c r="EZ9">
        <v>134</v>
      </c>
      <c r="FA9">
        <v>69</v>
      </c>
      <c r="FB9">
        <v>0</v>
      </c>
      <c r="FC9">
        <v>0</v>
      </c>
      <c r="FD9">
        <v>0</v>
      </c>
      <c r="FE9">
        <v>56</v>
      </c>
      <c r="FF9">
        <v>62</v>
      </c>
      <c r="FG9">
        <v>11</v>
      </c>
      <c r="FH9">
        <v>26</v>
      </c>
      <c r="FI9">
        <v>3</v>
      </c>
      <c r="FJ9">
        <v>17</v>
      </c>
      <c r="FK9">
        <v>15</v>
      </c>
      <c r="FL9">
        <v>134</v>
      </c>
      <c r="FM9">
        <v>0</v>
      </c>
      <c r="FN9">
        <v>59</v>
      </c>
      <c r="FO9">
        <v>0</v>
      </c>
      <c r="FP9">
        <v>44</v>
      </c>
      <c r="FQ9">
        <v>0</v>
      </c>
      <c r="FR9">
        <v>0</v>
      </c>
      <c r="FS9">
        <v>66</v>
      </c>
      <c r="FT9">
        <v>0</v>
      </c>
      <c r="FU9">
        <v>0</v>
      </c>
      <c r="FV9">
        <v>0</v>
      </c>
      <c r="FW9">
        <v>0</v>
      </c>
      <c r="FX9">
        <v>0</v>
      </c>
      <c r="FY9">
        <v>0</v>
      </c>
      <c r="GA9">
        <v>48</v>
      </c>
      <c r="GB9">
        <v>48</v>
      </c>
      <c r="GC9">
        <v>0</v>
      </c>
      <c r="GD9">
        <v>0</v>
      </c>
      <c r="GE9">
        <v>0</v>
      </c>
      <c r="GF9">
        <v>0</v>
      </c>
      <c r="GG9">
        <v>0</v>
      </c>
      <c r="GH9">
        <v>0</v>
      </c>
      <c r="GI9">
        <v>0</v>
      </c>
      <c r="GJ9">
        <v>0</v>
      </c>
      <c r="GK9">
        <v>0</v>
      </c>
      <c r="GL9"/>
      <c r="GM9"/>
      <c r="GN9"/>
      <c r="GO9"/>
      <c r="GQ9"/>
      <c r="GR9"/>
      <c r="GS9"/>
      <c r="GT9"/>
      <c r="GU9"/>
      <c r="GV9"/>
      <c r="GW9"/>
      <c r="GX9"/>
      <c r="GY9"/>
      <c r="GZ9"/>
      <c r="HA9"/>
      <c r="HB9"/>
      <c r="HC9"/>
      <c r="HD9"/>
      <c r="HE9"/>
      <c r="HF9"/>
      <c r="HG9"/>
      <c r="HH9"/>
      <c r="HI9"/>
      <c r="HJ9"/>
      <c r="HL9"/>
      <c r="HM9"/>
      <c r="HN9"/>
      <c r="HO9"/>
      <c r="HP9"/>
      <c r="HQ9"/>
      <c r="HR9"/>
      <c r="HS9"/>
      <c r="HT9"/>
      <c r="HU9"/>
      <c r="HV9"/>
      <c r="HW9"/>
      <c r="HX9"/>
      <c r="HY9"/>
      <c r="HZ9"/>
      <c r="IA9"/>
      <c r="IB9"/>
      <c r="ID9"/>
      <c r="IE9"/>
      <c r="IF9"/>
      <c r="IG9"/>
      <c r="IH9"/>
      <c r="IK9"/>
      <c r="IL9"/>
      <c r="IM9"/>
      <c r="IN9"/>
      <c r="IO9"/>
      <c r="IP9"/>
      <c r="IQ9"/>
      <c r="IR9"/>
      <c r="IS9"/>
    </row>
    <row r="10" spans="1:253" x14ac:dyDescent="0.25">
      <c r="A10" t="s">
        <v>606</v>
      </c>
      <c r="B10">
        <v>8341</v>
      </c>
      <c r="C10" t="s">
        <v>607</v>
      </c>
      <c r="D10" t="s">
        <v>496</v>
      </c>
      <c r="E10" t="s">
        <v>497</v>
      </c>
      <c r="F10" t="s">
        <v>498</v>
      </c>
      <c r="G10" s="112">
        <v>44956</v>
      </c>
      <c r="H10">
        <v>2022</v>
      </c>
      <c r="I10" t="s">
        <v>608</v>
      </c>
      <c r="J10" t="s">
        <v>609</v>
      </c>
      <c r="P10" t="s">
        <v>500</v>
      </c>
      <c r="Q10" t="s">
        <v>519</v>
      </c>
      <c r="R10" t="s">
        <v>502</v>
      </c>
      <c r="S10" t="s">
        <v>503</v>
      </c>
      <c r="T10" t="s">
        <v>610</v>
      </c>
      <c r="V10" t="s">
        <v>611</v>
      </c>
      <c r="W10" t="s">
        <v>608</v>
      </c>
      <c r="X10" t="s">
        <v>612</v>
      </c>
      <c r="Y10" t="s">
        <v>613</v>
      </c>
      <c r="Z10" s="113" t="s">
        <v>510</v>
      </c>
      <c r="AA10">
        <v>71202</v>
      </c>
      <c r="AB10" t="s">
        <v>614</v>
      </c>
      <c r="AC10" t="s">
        <v>615</v>
      </c>
      <c r="AD10" t="s">
        <v>616</v>
      </c>
      <c r="AE10" t="s">
        <v>502</v>
      </c>
      <c r="AG10">
        <v>12</v>
      </c>
      <c r="AH10"/>
      <c r="AI10"/>
      <c r="AJ10"/>
      <c r="AK10"/>
      <c r="AL10"/>
      <c r="AM10"/>
      <c r="AN10"/>
      <c r="AO10"/>
      <c r="AP10"/>
      <c r="AQ10">
        <v>0</v>
      </c>
      <c r="AR10">
        <v>1</v>
      </c>
      <c r="AS10">
        <v>1</v>
      </c>
      <c r="AT10">
        <v>1</v>
      </c>
      <c r="AU10">
        <v>0</v>
      </c>
      <c r="AV10">
        <v>0</v>
      </c>
      <c r="AW10" t="s">
        <v>502</v>
      </c>
      <c r="AX10">
        <v>0</v>
      </c>
      <c r="AY10">
        <v>0</v>
      </c>
      <c r="BB10">
        <v>0</v>
      </c>
      <c r="BC10"/>
      <c r="BD10">
        <v>0</v>
      </c>
      <c r="BE10"/>
      <c r="BF10"/>
      <c r="BG10">
        <v>0</v>
      </c>
      <c r="BH10"/>
      <c r="BI10">
        <v>0</v>
      </c>
      <c r="BJ10"/>
      <c r="BL10">
        <v>0</v>
      </c>
      <c r="BM10"/>
      <c r="BN10">
        <v>0</v>
      </c>
      <c r="BO10"/>
      <c r="BP10"/>
      <c r="BQ10">
        <v>0</v>
      </c>
      <c r="BR10"/>
      <c r="BS10">
        <v>0</v>
      </c>
      <c r="BT10"/>
      <c r="BU10"/>
      <c r="BV10">
        <v>0</v>
      </c>
      <c r="BW10"/>
      <c r="BX10">
        <v>0</v>
      </c>
      <c r="BY10"/>
      <c r="BZ10"/>
      <c r="CA10">
        <v>0</v>
      </c>
      <c r="CB10"/>
      <c r="CC10">
        <v>0</v>
      </c>
      <c r="CD10"/>
      <c r="CE10"/>
      <c r="CF10">
        <v>0</v>
      </c>
      <c r="CG10"/>
      <c r="CH10">
        <v>0</v>
      </c>
      <c r="CI10"/>
      <c r="CJ10"/>
      <c r="CK10">
        <v>0</v>
      </c>
      <c r="CL10"/>
      <c r="CM10">
        <v>0</v>
      </c>
      <c r="CN10"/>
      <c r="CO10"/>
      <c r="CP10">
        <v>0</v>
      </c>
      <c r="CQ10"/>
      <c r="CR10"/>
      <c r="CS10">
        <v>0</v>
      </c>
      <c r="CT10"/>
      <c r="CU10"/>
      <c r="CV10">
        <v>0</v>
      </c>
      <c r="CW10"/>
      <c r="CX10" t="s">
        <v>503</v>
      </c>
      <c r="CY10">
        <v>1</v>
      </c>
      <c r="CZ10">
        <v>0.05</v>
      </c>
      <c r="DA10">
        <v>0</v>
      </c>
      <c r="DB10">
        <v>0.5</v>
      </c>
      <c r="DC10">
        <v>0</v>
      </c>
      <c r="DD10">
        <v>0</v>
      </c>
      <c r="DE10">
        <v>0.05</v>
      </c>
      <c r="DF10">
        <v>0.05</v>
      </c>
      <c r="DG10">
        <v>0</v>
      </c>
      <c r="DH10">
        <v>0.1</v>
      </c>
      <c r="DI10"/>
      <c r="DJ10">
        <v>0</v>
      </c>
      <c r="DK10">
        <v>0.75</v>
      </c>
      <c r="DL10">
        <v>37</v>
      </c>
      <c r="DM10">
        <v>0</v>
      </c>
      <c r="DN10">
        <v>37</v>
      </c>
      <c r="DO10">
        <v>0</v>
      </c>
      <c r="DP10">
        <v>0</v>
      </c>
      <c r="DQ10">
        <v>0</v>
      </c>
      <c r="DR10">
        <v>0</v>
      </c>
      <c r="DS10">
        <v>0</v>
      </c>
      <c r="DT10">
        <v>0</v>
      </c>
      <c r="DU10">
        <v>0</v>
      </c>
      <c r="DV10">
        <v>0</v>
      </c>
      <c r="DW10">
        <v>0</v>
      </c>
      <c r="DX10">
        <v>0</v>
      </c>
      <c r="DY10">
        <v>0</v>
      </c>
      <c r="DZ10">
        <v>0</v>
      </c>
      <c r="EA10">
        <v>0</v>
      </c>
      <c r="EB10">
        <v>0</v>
      </c>
      <c r="EC10">
        <v>0</v>
      </c>
      <c r="ED10">
        <v>0</v>
      </c>
      <c r="EE10">
        <v>0</v>
      </c>
      <c r="EG10">
        <v>0</v>
      </c>
      <c r="EH10">
        <v>0</v>
      </c>
      <c r="EI10">
        <v>10</v>
      </c>
      <c r="EJ10">
        <v>0</v>
      </c>
      <c r="EK10">
        <v>0</v>
      </c>
      <c r="EL10">
        <v>27</v>
      </c>
      <c r="EM10">
        <v>0</v>
      </c>
      <c r="EN10">
        <v>37</v>
      </c>
      <c r="EO10">
        <v>31</v>
      </c>
      <c r="EP10">
        <v>6</v>
      </c>
      <c r="EQ10">
        <v>0</v>
      </c>
      <c r="ER10">
        <v>37</v>
      </c>
      <c r="ES10">
        <v>0</v>
      </c>
      <c r="ET10">
        <v>4</v>
      </c>
      <c r="EU10">
        <v>9</v>
      </c>
      <c r="EV10">
        <v>10</v>
      </c>
      <c r="EW10">
        <v>13</v>
      </c>
      <c r="EX10">
        <v>1</v>
      </c>
      <c r="EY10">
        <v>0</v>
      </c>
      <c r="EZ10">
        <v>37</v>
      </c>
      <c r="FA10">
        <v>4</v>
      </c>
      <c r="FB10">
        <v>0</v>
      </c>
      <c r="FC10">
        <v>0</v>
      </c>
      <c r="FD10">
        <v>0</v>
      </c>
      <c r="FE10">
        <v>15</v>
      </c>
      <c r="FF10">
        <v>7</v>
      </c>
      <c r="FG10">
        <v>13</v>
      </c>
      <c r="FH10">
        <v>10</v>
      </c>
      <c r="FI10">
        <v>1</v>
      </c>
      <c r="FJ10">
        <v>6</v>
      </c>
      <c r="FK10">
        <v>0</v>
      </c>
      <c r="FL10">
        <v>37</v>
      </c>
      <c r="FM10">
        <v>1</v>
      </c>
      <c r="FN10">
        <v>33</v>
      </c>
      <c r="FO10">
        <v>2</v>
      </c>
      <c r="FP10">
        <v>21</v>
      </c>
      <c r="FQ10">
        <v>0</v>
      </c>
      <c r="FR10">
        <v>0</v>
      </c>
      <c r="FS10">
        <v>31</v>
      </c>
      <c r="FT10">
        <v>0</v>
      </c>
      <c r="FU10">
        <v>0</v>
      </c>
      <c r="FV10">
        <v>0</v>
      </c>
      <c r="FW10">
        <v>0</v>
      </c>
      <c r="FX10">
        <v>5</v>
      </c>
      <c r="FY10">
        <v>0</v>
      </c>
      <c r="GA10">
        <v>79</v>
      </c>
      <c r="GB10">
        <v>630</v>
      </c>
      <c r="GC10">
        <v>29</v>
      </c>
      <c r="GD10">
        <v>29</v>
      </c>
      <c r="GE10">
        <v>0</v>
      </c>
      <c r="GF10">
        <v>0</v>
      </c>
      <c r="GG10">
        <v>0</v>
      </c>
      <c r="GH10">
        <v>0</v>
      </c>
      <c r="GI10">
        <v>0</v>
      </c>
      <c r="GJ10">
        <v>0</v>
      </c>
      <c r="GK10">
        <v>0</v>
      </c>
      <c r="GL10"/>
      <c r="GM10"/>
      <c r="GN10"/>
      <c r="GO10"/>
      <c r="GQ10"/>
      <c r="GR10"/>
      <c r="GS10"/>
      <c r="GT10"/>
      <c r="GU10"/>
      <c r="GV10"/>
      <c r="GW10"/>
      <c r="GX10"/>
      <c r="GY10"/>
      <c r="GZ10"/>
      <c r="HA10"/>
      <c r="HB10"/>
      <c r="HC10"/>
      <c r="HD10"/>
      <c r="HE10"/>
      <c r="HF10"/>
      <c r="HG10"/>
      <c r="HH10"/>
      <c r="HI10"/>
      <c r="HJ10"/>
      <c r="HL10"/>
      <c r="HM10"/>
      <c r="HN10"/>
      <c r="HO10"/>
      <c r="HP10"/>
      <c r="HQ10"/>
      <c r="HR10"/>
      <c r="HS10"/>
      <c r="HT10"/>
      <c r="HU10"/>
      <c r="HV10"/>
      <c r="HW10"/>
      <c r="HX10"/>
      <c r="HY10"/>
      <c r="HZ10"/>
      <c r="IA10"/>
      <c r="IB10"/>
      <c r="ID10"/>
      <c r="IE10"/>
      <c r="IF10"/>
      <c r="IG10"/>
      <c r="IH10"/>
      <c r="IK10"/>
      <c r="IL10"/>
      <c r="IM10"/>
      <c r="IN10"/>
      <c r="IO10"/>
      <c r="IP10"/>
      <c r="IQ10"/>
      <c r="IR10"/>
      <c r="IS10"/>
    </row>
    <row r="11" spans="1:253" x14ac:dyDescent="0.25">
      <c r="A11" t="s">
        <v>617</v>
      </c>
      <c r="B11">
        <v>8337</v>
      </c>
      <c r="C11" t="s">
        <v>618</v>
      </c>
      <c r="D11" t="s">
        <v>496</v>
      </c>
      <c r="E11" t="s">
        <v>497</v>
      </c>
      <c r="F11" t="s">
        <v>498</v>
      </c>
      <c r="G11" s="112">
        <v>44945</v>
      </c>
      <c r="H11">
        <v>2022</v>
      </c>
      <c r="I11" t="s">
        <v>619</v>
      </c>
      <c r="J11">
        <v>6566</v>
      </c>
      <c r="P11" t="s">
        <v>518</v>
      </c>
      <c r="R11" t="s">
        <v>502</v>
      </c>
      <c r="S11" t="s">
        <v>502</v>
      </c>
      <c r="T11" t="s">
        <v>620</v>
      </c>
      <c r="U11" t="s">
        <v>621</v>
      </c>
      <c r="V11" t="s">
        <v>622</v>
      </c>
      <c r="W11" t="s">
        <v>623</v>
      </c>
      <c r="X11" t="s">
        <v>624</v>
      </c>
      <c r="Y11" t="s">
        <v>625</v>
      </c>
      <c r="Z11" s="113" t="s">
        <v>510</v>
      </c>
      <c r="AA11">
        <v>71449</v>
      </c>
      <c r="AB11" t="s">
        <v>626</v>
      </c>
      <c r="AC11" t="s">
        <v>627</v>
      </c>
      <c r="AD11" t="s">
        <v>628</v>
      </c>
      <c r="AE11" t="s">
        <v>502</v>
      </c>
      <c r="AG11">
        <v>11</v>
      </c>
      <c r="AH11"/>
      <c r="AI11"/>
      <c r="AJ11"/>
      <c r="AK11"/>
      <c r="AL11"/>
      <c r="AM11"/>
      <c r="AN11"/>
      <c r="AO11"/>
      <c r="AP11"/>
      <c r="AQ11">
        <v>1</v>
      </c>
      <c r="AR11">
        <v>1</v>
      </c>
      <c r="AS11">
        <v>1</v>
      </c>
      <c r="AT11">
        <v>1</v>
      </c>
      <c r="AU11">
        <v>0</v>
      </c>
      <c r="AV11">
        <v>0</v>
      </c>
      <c r="AW11" t="s">
        <v>502</v>
      </c>
      <c r="AX11">
        <v>0</v>
      </c>
      <c r="AY11">
        <v>0</v>
      </c>
      <c r="BB11">
        <v>0</v>
      </c>
      <c r="BC11"/>
      <c r="BD11">
        <v>0</v>
      </c>
      <c r="BE11"/>
      <c r="BF11"/>
      <c r="BG11">
        <v>0</v>
      </c>
      <c r="BH11"/>
      <c r="BI11">
        <v>0</v>
      </c>
      <c r="BJ11"/>
      <c r="BL11">
        <v>0</v>
      </c>
      <c r="BM11"/>
      <c r="BN11">
        <v>0</v>
      </c>
      <c r="BO11"/>
      <c r="BP11"/>
      <c r="BQ11">
        <v>0</v>
      </c>
      <c r="BR11"/>
      <c r="BS11">
        <v>0</v>
      </c>
      <c r="BT11"/>
      <c r="BU11"/>
      <c r="BV11">
        <v>0</v>
      </c>
      <c r="BW11"/>
      <c r="BX11">
        <v>0</v>
      </c>
      <c r="BY11"/>
      <c r="BZ11"/>
      <c r="CA11">
        <v>0</v>
      </c>
      <c r="CB11"/>
      <c r="CC11">
        <v>0</v>
      </c>
      <c r="CD11"/>
      <c r="CE11"/>
      <c r="CF11">
        <v>0</v>
      </c>
      <c r="CG11"/>
      <c r="CH11">
        <v>0</v>
      </c>
      <c r="CI11"/>
      <c r="CJ11"/>
      <c r="CK11">
        <v>0</v>
      </c>
      <c r="CL11"/>
      <c r="CM11">
        <v>0</v>
      </c>
      <c r="CN11"/>
      <c r="CO11"/>
      <c r="CP11">
        <v>0</v>
      </c>
      <c r="CQ11"/>
      <c r="CR11"/>
      <c r="CS11">
        <v>0</v>
      </c>
      <c r="CT11"/>
      <c r="CU11"/>
      <c r="CV11">
        <v>0</v>
      </c>
      <c r="CW11"/>
      <c r="CX11" t="s">
        <v>503</v>
      </c>
      <c r="CY11">
        <v>1</v>
      </c>
      <c r="CZ11">
        <v>0.09</v>
      </c>
      <c r="DA11">
        <v>0</v>
      </c>
      <c r="DB11">
        <v>0</v>
      </c>
      <c r="DC11">
        <v>0</v>
      </c>
      <c r="DD11">
        <v>0.47</v>
      </c>
      <c r="DE11">
        <v>0.08</v>
      </c>
      <c r="DF11">
        <v>0.16</v>
      </c>
      <c r="DG11">
        <v>0</v>
      </c>
      <c r="DH11">
        <v>0.19</v>
      </c>
      <c r="DI11"/>
      <c r="DJ11">
        <v>0</v>
      </c>
      <c r="DK11">
        <v>0.99</v>
      </c>
      <c r="DL11">
        <v>126</v>
      </c>
      <c r="DM11">
        <v>0</v>
      </c>
      <c r="DN11">
        <v>126</v>
      </c>
      <c r="DO11">
        <v>0</v>
      </c>
      <c r="DP11">
        <v>0</v>
      </c>
      <c r="DQ11">
        <v>0</v>
      </c>
      <c r="DR11">
        <v>0</v>
      </c>
      <c r="DS11">
        <v>0</v>
      </c>
      <c r="DT11">
        <v>0</v>
      </c>
      <c r="DU11">
        <v>0</v>
      </c>
      <c r="DV11">
        <v>0</v>
      </c>
      <c r="DW11">
        <v>0</v>
      </c>
      <c r="DX11">
        <v>0</v>
      </c>
      <c r="DY11">
        <v>0</v>
      </c>
      <c r="DZ11">
        <v>0</v>
      </c>
      <c r="EA11">
        <v>0</v>
      </c>
      <c r="EB11">
        <v>0</v>
      </c>
      <c r="EC11">
        <v>0</v>
      </c>
      <c r="ED11">
        <v>0</v>
      </c>
      <c r="EE11">
        <v>0</v>
      </c>
      <c r="EG11">
        <v>0</v>
      </c>
      <c r="EH11">
        <v>2</v>
      </c>
      <c r="EI11">
        <v>70</v>
      </c>
      <c r="EJ11">
        <v>1</v>
      </c>
      <c r="EK11">
        <v>0</v>
      </c>
      <c r="EL11">
        <v>44</v>
      </c>
      <c r="EM11">
        <v>9</v>
      </c>
      <c r="EN11">
        <v>126</v>
      </c>
      <c r="EO11">
        <v>110</v>
      </c>
      <c r="EP11">
        <v>6</v>
      </c>
      <c r="EQ11">
        <v>10</v>
      </c>
      <c r="ER11">
        <v>126</v>
      </c>
      <c r="ES11">
        <v>13</v>
      </c>
      <c r="ET11">
        <v>7</v>
      </c>
      <c r="EU11">
        <v>19</v>
      </c>
      <c r="EV11">
        <v>22</v>
      </c>
      <c r="EW11">
        <v>56</v>
      </c>
      <c r="EX11">
        <v>2</v>
      </c>
      <c r="EY11">
        <v>7</v>
      </c>
      <c r="EZ11">
        <v>126</v>
      </c>
      <c r="FA11">
        <v>12</v>
      </c>
      <c r="FB11">
        <v>0</v>
      </c>
      <c r="FC11">
        <v>1</v>
      </c>
      <c r="FD11">
        <v>0</v>
      </c>
      <c r="FE11">
        <v>3</v>
      </c>
      <c r="FF11">
        <v>17</v>
      </c>
      <c r="FG11">
        <v>24</v>
      </c>
      <c r="FH11">
        <v>60</v>
      </c>
      <c r="FI11">
        <v>4</v>
      </c>
      <c r="FJ11">
        <v>12</v>
      </c>
      <c r="FK11">
        <v>9</v>
      </c>
      <c r="FL11">
        <v>126</v>
      </c>
      <c r="FM11">
        <v>8</v>
      </c>
      <c r="FN11">
        <v>64</v>
      </c>
      <c r="FO11">
        <v>60</v>
      </c>
      <c r="FP11">
        <v>64</v>
      </c>
      <c r="FQ11">
        <v>0</v>
      </c>
      <c r="FR11">
        <v>0</v>
      </c>
      <c r="FS11">
        <v>101</v>
      </c>
      <c r="FT11">
        <v>0</v>
      </c>
      <c r="FU11">
        <v>1</v>
      </c>
      <c r="FV11">
        <v>0</v>
      </c>
      <c r="FW11">
        <v>2</v>
      </c>
      <c r="FX11">
        <v>118</v>
      </c>
      <c r="FY11">
        <v>0</v>
      </c>
      <c r="GA11">
        <v>126</v>
      </c>
      <c r="GB11">
        <v>1515</v>
      </c>
      <c r="GC11">
        <v>0</v>
      </c>
      <c r="GD11">
        <v>0</v>
      </c>
      <c r="GE11">
        <v>0</v>
      </c>
      <c r="GF11">
        <v>0</v>
      </c>
      <c r="GG11">
        <v>60</v>
      </c>
      <c r="GH11">
        <v>2</v>
      </c>
      <c r="GI11">
        <v>0</v>
      </c>
      <c r="GJ11">
        <v>0</v>
      </c>
      <c r="GK11">
        <v>0</v>
      </c>
      <c r="GL11"/>
      <c r="GM11"/>
      <c r="GN11"/>
      <c r="GO11"/>
      <c r="GQ11"/>
      <c r="GR11"/>
      <c r="GS11"/>
      <c r="GT11"/>
      <c r="GU11"/>
      <c r="GV11"/>
      <c r="GW11"/>
      <c r="GX11"/>
      <c r="GY11"/>
      <c r="GZ11"/>
      <c r="HA11"/>
      <c r="HB11"/>
      <c r="HC11"/>
      <c r="HD11"/>
      <c r="HE11"/>
      <c r="HF11"/>
      <c r="HG11"/>
      <c r="HH11"/>
      <c r="HI11"/>
      <c r="HJ11"/>
      <c r="HL11"/>
      <c r="HM11"/>
      <c r="HN11"/>
      <c r="HO11"/>
      <c r="HP11"/>
      <c r="HQ11"/>
      <c r="HR11"/>
      <c r="HS11"/>
      <c r="HT11"/>
      <c r="HU11"/>
      <c r="HV11"/>
      <c r="HW11"/>
      <c r="HX11"/>
      <c r="HY11"/>
      <c r="HZ11"/>
      <c r="IA11"/>
      <c r="IB11"/>
      <c r="ID11"/>
      <c r="IE11"/>
      <c r="IF11"/>
      <c r="IG11"/>
      <c r="IH11"/>
      <c r="IK11"/>
      <c r="IL11"/>
      <c r="IM11"/>
      <c r="IN11"/>
      <c r="IO11"/>
      <c r="IP11"/>
      <c r="IQ11"/>
      <c r="IR11"/>
      <c r="IS11"/>
    </row>
    <row r="12" spans="1:253" x14ac:dyDescent="0.25">
      <c r="A12" t="s">
        <v>629</v>
      </c>
      <c r="B12">
        <v>8338</v>
      </c>
      <c r="C12" t="s">
        <v>630</v>
      </c>
      <c r="D12" t="s">
        <v>496</v>
      </c>
      <c r="E12" t="s">
        <v>497</v>
      </c>
      <c r="F12" t="s">
        <v>498</v>
      </c>
      <c r="G12" s="112">
        <v>44584</v>
      </c>
      <c r="H12">
        <v>2022</v>
      </c>
      <c r="I12" t="s">
        <v>631</v>
      </c>
      <c r="J12">
        <v>6658</v>
      </c>
      <c r="P12" t="s">
        <v>500</v>
      </c>
      <c r="Q12" t="s">
        <v>501</v>
      </c>
      <c r="R12" t="s">
        <v>502</v>
      </c>
      <c r="S12" t="s">
        <v>502</v>
      </c>
      <c r="T12" t="s">
        <v>632</v>
      </c>
      <c r="U12" t="s">
        <v>578</v>
      </c>
      <c r="V12" t="s">
        <v>633</v>
      </c>
      <c r="W12" t="s">
        <v>634</v>
      </c>
      <c r="X12" t="s">
        <v>635</v>
      </c>
      <c r="Y12" t="s">
        <v>636</v>
      </c>
      <c r="Z12" s="113" t="s">
        <v>510</v>
      </c>
      <c r="AA12">
        <v>70571</v>
      </c>
      <c r="AB12">
        <v>3380000000</v>
      </c>
      <c r="AC12">
        <v>3380000000</v>
      </c>
      <c r="AD12" t="s">
        <v>637</v>
      </c>
      <c r="AE12" t="s">
        <v>502</v>
      </c>
      <c r="AG12">
        <v>7</v>
      </c>
      <c r="AH12"/>
      <c r="AI12"/>
      <c r="AJ12"/>
      <c r="AK12"/>
      <c r="AL12"/>
      <c r="AM12"/>
      <c r="AN12"/>
      <c r="AO12"/>
      <c r="AP12"/>
      <c r="AQ12">
        <v>1</v>
      </c>
      <c r="AR12">
        <v>1</v>
      </c>
      <c r="AS12">
        <v>1</v>
      </c>
      <c r="AT12">
        <v>1</v>
      </c>
      <c r="AU12">
        <v>1</v>
      </c>
      <c r="AV12">
        <v>0</v>
      </c>
      <c r="AW12" t="s">
        <v>502</v>
      </c>
      <c r="AX12">
        <v>0</v>
      </c>
      <c r="AY12">
        <v>0</v>
      </c>
      <c r="BB12">
        <v>0</v>
      </c>
      <c r="BC12"/>
      <c r="BD12">
        <v>0</v>
      </c>
      <c r="BE12"/>
      <c r="BF12"/>
      <c r="BG12">
        <v>0</v>
      </c>
      <c r="BH12"/>
      <c r="BI12">
        <v>0</v>
      </c>
      <c r="BJ12"/>
      <c r="BL12">
        <v>0</v>
      </c>
      <c r="BM12"/>
      <c r="BN12">
        <v>0</v>
      </c>
      <c r="BO12"/>
      <c r="BP12"/>
      <c r="BQ12">
        <v>0</v>
      </c>
      <c r="BR12"/>
      <c r="BS12">
        <v>0</v>
      </c>
      <c r="BT12"/>
      <c r="BU12"/>
      <c r="BV12">
        <v>0</v>
      </c>
      <c r="BW12"/>
      <c r="BX12">
        <v>0</v>
      </c>
      <c r="BY12"/>
      <c r="BZ12"/>
      <c r="CA12">
        <v>0</v>
      </c>
      <c r="CB12"/>
      <c r="CC12">
        <v>0</v>
      </c>
      <c r="CD12"/>
      <c r="CE12"/>
      <c r="CF12">
        <v>0</v>
      </c>
      <c r="CG12"/>
      <c r="CH12">
        <v>0</v>
      </c>
      <c r="CI12"/>
      <c r="CJ12"/>
      <c r="CK12">
        <v>0</v>
      </c>
      <c r="CL12"/>
      <c r="CM12">
        <v>0</v>
      </c>
      <c r="CN12"/>
      <c r="CO12"/>
      <c r="CP12">
        <v>0</v>
      </c>
      <c r="CQ12"/>
      <c r="CR12"/>
      <c r="CS12">
        <v>0</v>
      </c>
      <c r="CT12"/>
      <c r="CU12"/>
      <c r="CV12">
        <v>0</v>
      </c>
      <c r="CW12"/>
      <c r="CX12" t="s">
        <v>503</v>
      </c>
      <c r="CY12">
        <v>1</v>
      </c>
      <c r="CZ12">
        <v>0.4</v>
      </c>
      <c r="DA12">
        <v>0</v>
      </c>
      <c r="DB12">
        <v>0</v>
      </c>
      <c r="DC12">
        <v>0</v>
      </c>
      <c r="DD12">
        <v>0</v>
      </c>
      <c r="DE12">
        <v>0</v>
      </c>
      <c r="DF12">
        <v>0.1</v>
      </c>
      <c r="DG12">
        <v>0</v>
      </c>
      <c r="DH12">
        <v>0</v>
      </c>
      <c r="DI12"/>
      <c r="DJ12">
        <v>0</v>
      </c>
      <c r="DK12">
        <v>0.5</v>
      </c>
      <c r="DL12">
        <v>17</v>
      </c>
      <c r="DM12">
        <v>0</v>
      </c>
      <c r="DN12">
        <v>17</v>
      </c>
      <c r="DO12">
        <v>0</v>
      </c>
      <c r="DP12">
        <v>0</v>
      </c>
      <c r="DQ12">
        <v>0</v>
      </c>
      <c r="DR12">
        <v>0</v>
      </c>
      <c r="DS12">
        <v>0</v>
      </c>
      <c r="DT12">
        <v>0</v>
      </c>
      <c r="DU12">
        <v>0</v>
      </c>
      <c r="DV12">
        <v>0</v>
      </c>
      <c r="DW12">
        <v>0</v>
      </c>
      <c r="DX12">
        <v>0</v>
      </c>
      <c r="DY12">
        <v>0</v>
      </c>
      <c r="DZ12">
        <v>0</v>
      </c>
      <c r="EA12">
        <v>0</v>
      </c>
      <c r="EB12">
        <v>0</v>
      </c>
      <c r="EC12">
        <v>0</v>
      </c>
      <c r="ED12">
        <v>0</v>
      </c>
      <c r="EE12">
        <v>0</v>
      </c>
      <c r="EG12">
        <v>0</v>
      </c>
      <c r="EH12">
        <v>0</v>
      </c>
      <c r="EI12">
        <v>9</v>
      </c>
      <c r="EJ12">
        <v>0</v>
      </c>
      <c r="EK12">
        <v>0</v>
      </c>
      <c r="EL12">
        <v>6</v>
      </c>
      <c r="EM12">
        <v>2</v>
      </c>
      <c r="EN12">
        <v>17</v>
      </c>
      <c r="EO12">
        <v>16</v>
      </c>
      <c r="EP12">
        <v>1</v>
      </c>
      <c r="EQ12">
        <v>0</v>
      </c>
      <c r="ER12">
        <v>17</v>
      </c>
      <c r="ES12">
        <v>0</v>
      </c>
      <c r="ET12">
        <v>3</v>
      </c>
      <c r="EU12">
        <v>5</v>
      </c>
      <c r="EV12">
        <v>5</v>
      </c>
      <c r="EW12">
        <v>3</v>
      </c>
      <c r="EX12">
        <v>0</v>
      </c>
      <c r="EY12">
        <v>1</v>
      </c>
      <c r="EZ12">
        <v>17</v>
      </c>
      <c r="FA12">
        <v>0</v>
      </c>
      <c r="FB12">
        <v>0</v>
      </c>
      <c r="FC12">
        <v>0</v>
      </c>
      <c r="FD12">
        <v>0</v>
      </c>
      <c r="FE12">
        <v>17</v>
      </c>
      <c r="FF12">
        <v>0</v>
      </c>
      <c r="FG12">
        <v>6</v>
      </c>
      <c r="FH12">
        <v>4</v>
      </c>
      <c r="FI12">
        <v>5</v>
      </c>
      <c r="FJ12">
        <v>0</v>
      </c>
      <c r="FK12">
        <v>2</v>
      </c>
      <c r="FL12">
        <v>17</v>
      </c>
      <c r="FM12">
        <v>4</v>
      </c>
      <c r="FN12">
        <v>17</v>
      </c>
      <c r="FO12">
        <v>17</v>
      </c>
      <c r="FP12">
        <v>17</v>
      </c>
      <c r="FQ12">
        <v>0</v>
      </c>
      <c r="FR12">
        <v>0</v>
      </c>
      <c r="FS12">
        <v>8</v>
      </c>
      <c r="FT12">
        <v>0</v>
      </c>
      <c r="FU12">
        <v>0</v>
      </c>
      <c r="FV12">
        <v>0</v>
      </c>
      <c r="FW12">
        <v>0</v>
      </c>
      <c r="FX12">
        <v>17</v>
      </c>
      <c r="FY12">
        <v>3</v>
      </c>
      <c r="FZ12" t="s">
        <v>638</v>
      </c>
      <c r="GA12">
        <v>17</v>
      </c>
      <c r="GB12">
        <v>532</v>
      </c>
      <c r="GC12">
        <v>9</v>
      </c>
      <c r="GD12">
        <v>13</v>
      </c>
      <c r="GE12">
        <v>1</v>
      </c>
      <c r="GF12">
        <v>5</v>
      </c>
      <c r="GG12">
        <v>14</v>
      </c>
      <c r="GH12">
        <v>2</v>
      </c>
      <c r="GI12">
        <v>2</v>
      </c>
      <c r="GJ12">
        <v>2</v>
      </c>
      <c r="GK12">
        <v>2</v>
      </c>
      <c r="GL12"/>
      <c r="GM12"/>
      <c r="GN12"/>
      <c r="GO12"/>
      <c r="GQ12"/>
      <c r="GR12"/>
      <c r="GS12"/>
      <c r="GT12"/>
      <c r="GU12"/>
      <c r="GV12"/>
      <c r="GW12"/>
      <c r="GX12"/>
      <c r="GY12"/>
      <c r="GZ12"/>
      <c r="HA12"/>
      <c r="HB12"/>
      <c r="HC12"/>
      <c r="HD12"/>
      <c r="HE12"/>
      <c r="HF12"/>
      <c r="HG12"/>
      <c r="HH12"/>
      <c r="HI12"/>
      <c r="HJ12"/>
      <c r="HL12"/>
      <c r="HM12"/>
      <c r="HN12"/>
      <c r="HO12"/>
      <c r="HP12"/>
      <c r="HQ12"/>
      <c r="HR12"/>
      <c r="HS12"/>
      <c r="HT12"/>
      <c r="HU12"/>
      <c r="HV12"/>
      <c r="HW12"/>
      <c r="HX12"/>
      <c r="HY12"/>
      <c r="HZ12"/>
      <c r="IA12"/>
      <c r="IB12"/>
      <c r="ID12"/>
      <c r="IE12"/>
      <c r="IF12"/>
      <c r="IG12"/>
      <c r="IH12"/>
      <c r="IK12"/>
      <c r="IL12"/>
      <c r="IM12"/>
      <c r="IN12"/>
      <c r="IO12"/>
      <c r="IP12"/>
      <c r="IQ12"/>
      <c r="IR12"/>
      <c r="IS12"/>
    </row>
    <row r="13" spans="1:253" x14ac:dyDescent="0.25">
      <c r="A13" t="s">
        <v>639</v>
      </c>
      <c r="B13">
        <v>8339</v>
      </c>
      <c r="C13" t="s">
        <v>640</v>
      </c>
      <c r="D13" t="s">
        <v>496</v>
      </c>
      <c r="E13" t="s">
        <v>497</v>
      </c>
      <c r="F13" t="s">
        <v>498</v>
      </c>
      <c r="G13" s="112">
        <v>44944</v>
      </c>
      <c r="H13">
        <v>2022</v>
      </c>
      <c r="I13" t="s">
        <v>641</v>
      </c>
      <c r="J13" t="s">
        <v>642</v>
      </c>
      <c r="P13" t="s">
        <v>500</v>
      </c>
      <c r="Q13" t="s">
        <v>501</v>
      </c>
      <c r="R13" t="s">
        <v>502</v>
      </c>
      <c r="S13" t="s">
        <v>502</v>
      </c>
      <c r="T13" t="s">
        <v>643</v>
      </c>
      <c r="U13" t="s">
        <v>644</v>
      </c>
      <c r="V13" t="s">
        <v>645</v>
      </c>
      <c r="W13" t="s">
        <v>641</v>
      </c>
      <c r="X13" t="s">
        <v>646</v>
      </c>
      <c r="Y13" t="s">
        <v>570</v>
      </c>
      <c r="Z13" s="113" t="s">
        <v>510</v>
      </c>
      <c r="AA13">
        <v>70808</v>
      </c>
      <c r="AB13" t="s">
        <v>647</v>
      </c>
      <c r="AC13" t="s">
        <v>648</v>
      </c>
      <c r="AD13" t="s">
        <v>649</v>
      </c>
      <c r="AE13" t="s">
        <v>502</v>
      </c>
      <c r="AG13">
        <v>7</v>
      </c>
      <c r="AH13"/>
      <c r="AI13"/>
      <c r="AJ13"/>
      <c r="AK13"/>
      <c r="AL13" t="s">
        <v>650</v>
      </c>
      <c r="AM13"/>
      <c r="AN13" t="s">
        <v>651</v>
      </c>
      <c r="AO13"/>
      <c r="AP13" t="s">
        <v>501</v>
      </c>
      <c r="AQ13">
        <v>0</v>
      </c>
      <c r="AR13">
        <v>0</v>
      </c>
      <c r="AS13">
        <v>1</v>
      </c>
      <c r="AT13">
        <v>1</v>
      </c>
      <c r="AU13">
        <v>0</v>
      </c>
      <c r="AV13">
        <v>0</v>
      </c>
      <c r="AW13" t="s">
        <v>502</v>
      </c>
      <c r="AX13">
        <v>0</v>
      </c>
      <c r="AY13">
        <v>0</v>
      </c>
      <c r="BB13">
        <v>0</v>
      </c>
      <c r="BC13"/>
      <c r="BD13">
        <v>0</v>
      </c>
      <c r="BE13"/>
      <c r="BF13"/>
      <c r="BG13">
        <v>0</v>
      </c>
      <c r="BH13"/>
      <c r="BI13">
        <v>0</v>
      </c>
      <c r="BJ13"/>
      <c r="BL13">
        <v>0</v>
      </c>
      <c r="BM13"/>
      <c r="BN13">
        <v>0</v>
      </c>
      <c r="BO13"/>
      <c r="BP13"/>
      <c r="BQ13">
        <v>0</v>
      </c>
      <c r="BR13"/>
      <c r="BS13">
        <v>0</v>
      </c>
      <c r="BT13"/>
      <c r="BU13"/>
      <c r="BV13">
        <v>0</v>
      </c>
      <c r="BW13"/>
      <c r="BX13">
        <v>0</v>
      </c>
      <c r="BY13"/>
      <c r="BZ13"/>
      <c r="CA13">
        <v>0</v>
      </c>
      <c r="CB13"/>
      <c r="CC13">
        <v>0</v>
      </c>
      <c r="CD13"/>
      <c r="CE13"/>
      <c r="CF13">
        <v>0</v>
      </c>
      <c r="CG13"/>
      <c r="CH13">
        <v>0</v>
      </c>
      <c r="CI13"/>
      <c r="CJ13"/>
      <c r="CK13">
        <v>0</v>
      </c>
      <c r="CL13"/>
      <c r="CM13">
        <v>0</v>
      </c>
      <c r="CN13"/>
      <c r="CO13"/>
      <c r="CP13">
        <v>0</v>
      </c>
      <c r="CQ13"/>
      <c r="CR13"/>
      <c r="CS13">
        <v>0</v>
      </c>
      <c r="CT13"/>
      <c r="CU13"/>
      <c r="CV13">
        <v>0</v>
      </c>
      <c r="CW13"/>
      <c r="CX13" t="s">
        <v>503</v>
      </c>
      <c r="CY13">
        <v>1</v>
      </c>
      <c r="CZ13">
        <v>0</v>
      </c>
      <c r="DA13">
        <v>0</v>
      </c>
      <c r="DB13">
        <v>1</v>
      </c>
      <c r="DC13">
        <v>0</v>
      </c>
      <c r="DD13">
        <v>0</v>
      </c>
      <c r="DE13">
        <v>0.1</v>
      </c>
      <c r="DF13">
        <v>0</v>
      </c>
      <c r="DG13">
        <v>0</v>
      </c>
      <c r="DH13">
        <v>0</v>
      </c>
      <c r="DI13"/>
      <c r="DJ13">
        <v>0</v>
      </c>
      <c r="DK13">
        <v>1.1000000000000001</v>
      </c>
      <c r="DL13">
        <v>55</v>
      </c>
      <c r="DM13">
        <v>0</v>
      </c>
      <c r="DN13">
        <v>55</v>
      </c>
      <c r="DO13">
        <v>0</v>
      </c>
      <c r="DP13">
        <v>0</v>
      </c>
      <c r="DQ13">
        <v>0</v>
      </c>
      <c r="DR13">
        <v>0</v>
      </c>
      <c r="DS13">
        <v>0</v>
      </c>
      <c r="DT13">
        <v>0</v>
      </c>
      <c r="DU13">
        <v>0</v>
      </c>
      <c r="DV13">
        <v>0</v>
      </c>
      <c r="DW13">
        <v>0</v>
      </c>
      <c r="DX13">
        <v>0</v>
      </c>
      <c r="DY13">
        <v>0</v>
      </c>
      <c r="DZ13">
        <v>0</v>
      </c>
      <c r="EA13">
        <v>0</v>
      </c>
      <c r="EB13">
        <v>0</v>
      </c>
      <c r="EC13">
        <v>0</v>
      </c>
      <c r="ED13">
        <v>0</v>
      </c>
      <c r="EE13">
        <v>0</v>
      </c>
      <c r="EG13">
        <v>0</v>
      </c>
      <c r="EH13">
        <v>0</v>
      </c>
      <c r="EI13">
        <v>15</v>
      </c>
      <c r="EJ13">
        <v>1</v>
      </c>
      <c r="EK13">
        <v>0</v>
      </c>
      <c r="EL13">
        <v>38</v>
      </c>
      <c r="EM13">
        <v>1</v>
      </c>
      <c r="EN13">
        <v>55</v>
      </c>
      <c r="EO13">
        <v>48</v>
      </c>
      <c r="EP13">
        <v>2</v>
      </c>
      <c r="EQ13">
        <v>5</v>
      </c>
      <c r="ER13">
        <v>55</v>
      </c>
      <c r="ES13">
        <v>0</v>
      </c>
      <c r="ET13">
        <v>0</v>
      </c>
      <c r="EU13">
        <v>1</v>
      </c>
      <c r="EV13">
        <v>20</v>
      </c>
      <c r="EW13">
        <v>31</v>
      </c>
      <c r="EX13">
        <v>3</v>
      </c>
      <c r="EY13">
        <v>0</v>
      </c>
      <c r="EZ13">
        <v>55</v>
      </c>
      <c r="FA13">
        <v>24</v>
      </c>
      <c r="FB13">
        <v>1</v>
      </c>
      <c r="FC13">
        <v>0</v>
      </c>
      <c r="FD13">
        <v>0</v>
      </c>
      <c r="FE13">
        <v>5</v>
      </c>
      <c r="FF13">
        <v>4</v>
      </c>
      <c r="FG13">
        <v>16</v>
      </c>
      <c r="FH13">
        <v>22</v>
      </c>
      <c r="FI13">
        <v>8</v>
      </c>
      <c r="FJ13">
        <v>3</v>
      </c>
      <c r="FK13">
        <v>2</v>
      </c>
      <c r="FL13">
        <v>55</v>
      </c>
      <c r="FM13">
        <v>0</v>
      </c>
      <c r="FN13">
        <v>53</v>
      </c>
      <c r="FO13">
        <v>0</v>
      </c>
      <c r="FP13">
        <v>0</v>
      </c>
      <c r="FQ13">
        <v>0</v>
      </c>
      <c r="FR13">
        <v>0</v>
      </c>
      <c r="FS13">
        <v>0</v>
      </c>
      <c r="FT13">
        <v>0</v>
      </c>
      <c r="FU13">
        <v>0</v>
      </c>
      <c r="FV13">
        <v>0</v>
      </c>
      <c r="FW13">
        <v>0</v>
      </c>
      <c r="FX13">
        <v>2</v>
      </c>
      <c r="FY13">
        <v>0</v>
      </c>
      <c r="GA13">
        <v>0</v>
      </c>
      <c r="GB13">
        <v>0</v>
      </c>
      <c r="GC13">
        <v>0</v>
      </c>
      <c r="GD13">
        <v>0</v>
      </c>
      <c r="GE13">
        <v>0</v>
      </c>
      <c r="GF13">
        <v>0</v>
      </c>
      <c r="GG13">
        <v>0</v>
      </c>
      <c r="GH13">
        <v>0</v>
      </c>
      <c r="GI13">
        <v>0</v>
      </c>
      <c r="GJ13">
        <v>0</v>
      </c>
      <c r="GK13">
        <v>0</v>
      </c>
      <c r="GL13"/>
      <c r="GM13"/>
      <c r="GN13"/>
      <c r="GO13"/>
      <c r="GQ13"/>
      <c r="GR13"/>
      <c r="GS13"/>
      <c r="GT13"/>
      <c r="GU13"/>
      <c r="GV13"/>
      <c r="GW13"/>
      <c r="GX13"/>
      <c r="GY13"/>
      <c r="GZ13"/>
      <c r="HA13"/>
      <c r="HB13"/>
      <c r="HC13"/>
      <c r="HD13"/>
      <c r="HE13"/>
      <c r="HF13"/>
      <c r="HG13"/>
      <c r="HH13"/>
      <c r="HI13"/>
      <c r="HJ13"/>
      <c r="HL13"/>
      <c r="HM13"/>
      <c r="HN13"/>
      <c r="HO13"/>
      <c r="HP13"/>
      <c r="HQ13"/>
      <c r="HR13"/>
      <c r="HS13"/>
      <c r="HT13"/>
      <c r="HU13"/>
      <c r="HV13"/>
      <c r="HW13"/>
      <c r="HX13"/>
      <c r="HY13"/>
      <c r="HZ13"/>
      <c r="IA13"/>
      <c r="IB13"/>
      <c r="ID13"/>
      <c r="IE13"/>
      <c r="IF13"/>
      <c r="IG13"/>
      <c r="IH13"/>
      <c r="IK13"/>
      <c r="IL13"/>
      <c r="IM13"/>
      <c r="IN13"/>
      <c r="IO13"/>
      <c r="IP13"/>
      <c r="IQ13"/>
      <c r="IR13"/>
      <c r="IS13"/>
    </row>
    <row r="14" spans="1:253" x14ac:dyDescent="0.25">
      <c r="B14"/>
      <c r="G14" s="112"/>
      <c r="H14"/>
      <c r="Z14" s="113"/>
      <c r="AG14"/>
      <c r="AH14"/>
      <c r="AI14"/>
      <c r="AJ14"/>
      <c r="AK14"/>
      <c r="AL14"/>
      <c r="AM14"/>
      <c r="AN14"/>
      <c r="AO14"/>
      <c r="AP14"/>
      <c r="AQ14"/>
      <c r="AR14"/>
      <c r="AS14"/>
      <c r="AT14"/>
      <c r="AU14"/>
      <c r="AV14"/>
      <c r="BC14"/>
      <c r="BD14"/>
      <c r="BE14"/>
      <c r="BF14"/>
      <c r="BG14"/>
      <c r="BH14"/>
      <c r="BI14"/>
      <c r="BJ14"/>
      <c r="BL14"/>
      <c r="BM14"/>
      <c r="BN14"/>
      <c r="BO14"/>
      <c r="BP14"/>
      <c r="BQ14"/>
      <c r="BR14"/>
      <c r="BS14"/>
      <c r="BT14"/>
      <c r="BU14"/>
      <c r="BV14"/>
      <c r="BW14"/>
      <c r="BX14"/>
      <c r="BY14"/>
      <c r="BZ14"/>
      <c r="CA14"/>
      <c r="CB14"/>
      <c r="CC14"/>
      <c r="CD14"/>
      <c r="CE14"/>
      <c r="CF14"/>
      <c r="CG14"/>
      <c r="CI14"/>
      <c r="CJ14"/>
      <c r="CK14"/>
      <c r="CL14"/>
      <c r="CM14"/>
      <c r="CN14"/>
      <c r="CO14"/>
      <c r="CP14"/>
      <c r="CQ14"/>
      <c r="CR14"/>
      <c r="CS14"/>
      <c r="CT14"/>
      <c r="CU14"/>
      <c r="CV14"/>
      <c r="CW14"/>
      <c r="DA14"/>
      <c r="DB14"/>
      <c r="DC14"/>
      <c r="DD14"/>
      <c r="DF14"/>
      <c r="DG14"/>
      <c r="DH14"/>
      <c r="DI14"/>
      <c r="DJ14"/>
      <c r="DK14"/>
      <c r="FL14"/>
      <c r="FM14"/>
      <c r="FN14"/>
      <c r="FO14"/>
      <c r="FP14"/>
      <c r="FQ14"/>
      <c r="FR14"/>
      <c r="FS14"/>
      <c r="FT14"/>
      <c r="FU14"/>
      <c r="FW14"/>
      <c r="FX14"/>
      <c r="FY14"/>
      <c r="GB14"/>
      <c r="GC14"/>
      <c r="GD14"/>
      <c r="GE14"/>
      <c r="GF14"/>
      <c r="GG14"/>
      <c r="GH14"/>
      <c r="GI14"/>
      <c r="GJ14"/>
      <c r="GK14"/>
      <c r="GL14"/>
      <c r="GM14"/>
      <c r="GN14"/>
      <c r="GO14"/>
      <c r="GQ14"/>
      <c r="GR14"/>
      <c r="GS14"/>
      <c r="GT14"/>
      <c r="GU14"/>
      <c r="GV14"/>
      <c r="GW14"/>
      <c r="GX14"/>
      <c r="GY14"/>
      <c r="GZ14"/>
      <c r="HA14"/>
      <c r="HB14"/>
      <c r="HC14"/>
      <c r="HD14"/>
      <c r="HE14"/>
      <c r="HF14"/>
      <c r="HG14"/>
      <c r="HH14"/>
      <c r="HI14"/>
      <c r="HJ14"/>
      <c r="HL14"/>
      <c r="HM14"/>
      <c r="HN14"/>
      <c r="HO14"/>
      <c r="HP14"/>
      <c r="HQ14"/>
      <c r="HR14"/>
      <c r="HS14"/>
      <c r="HT14"/>
      <c r="HU14"/>
      <c r="HV14"/>
      <c r="HW14"/>
      <c r="HX14"/>
      <c r="HY14"/>
      <c r="HZ14"/>
      <c r="IA14"/>
      <c r="IB14"/>
      <c r="ID14"/>
      <c r="IE14"/>
      <c r="IF14"/>
      <c r="IG14"/>
      <c r="IH14"/>
      <c r="IK14"/>
      <c r="IL14"/>
      <c r="IM14"/>
      <c r="IN14"/>
      <c r="IO14"/>
      <c r="IP14"/>
      <c r="IQ14"/>
      <c r="IR14"/>
      <c r="IS14"/>
    </row>
    <row r="15" spans="1:253" x14ac:dyDescent="0.25">
      <c r="B15"/>
      <c r="G15" s="112"/>
      <c r="H15"/>
      <c r="Z15" s="113"/>
      <c r="AG15"/>
      <c r="AH15"/>
      <c r="AI15"/>
      <c r="AJ15"/>
      <c r="AK15"/>
      <c r="AL15"/>
      <c r="AM15"/>
      <c r="AN15"/>
      <c r="AO15"/>
      <c r="AP15"/>
      <c r="AQ15"/>
      <c r="AR15"/>
      <c r="AS15"/>
      <c r="AT15"/>
      <c r="AU15"/>
      <c r="AV15"/>
      <c r="BC15"/>
      <c r="BD15"/>
      <c r="BE15"/>
      <c r="BF15"/>
      <c r="BG15"/>
      <c r="BH15"/>
      <c r="BI15"/>
      <c r="BJ15"/>
      <c r="BL15"/>
      <c r="BM15"/>
      <c r="BN15"/>
      <c r="BO15"/>
      <c r="BP15"/>
      <c r="BQ15"/>
      <c r="BR15"/>
      <c r="BS15"/>
      <c r="BT15"/>
      <c r="BU15"/>
      <c r="BV15"/>
      <c r="BW15"/>
      <c r="BX15"/>
      <c r="BY15"/>
      <c r="BZ15"/>
      <c r="CA15"/>
      <c r="CB15"/>
      <c r="CC15"/>
      <c r="CD15"/>
      <c r="CE15"/>
      <c r="CF15"/>
      <c r="CG15"/>
      <c r="CI15"/>
      <c r="CJ15"/>
      <c r="CK15"/>
      <c r="CL15"/>
      <c r="CM15"/>
      <c r="CN15"/>
      <c r="CO15"/>
      <c r="CP15"/>
      <c r="CQ15"/>
      <c r="CR15"/>
      <c r="CS15"/>
      <c r="CT15"/>
      <c r="CU15"/>
      <c r="CV15"/>
      <c r="CW15"/>
      <c r="DA15"/>
      <c r="DB15"/>
      <c r="DC15"/>
      <c r="DD15"/>
      <c r="DF15"/>
      <c r="DG15"/>
      <c r="DH15"/>
      <c r="DI15"/>
      <c r="DJ15"/>
      <c r="DK15"/>
      <c r="FL15"/>
      <c r="FM15"/>
      <c r="FN15"/>
      <c r="FO15"/>
      <c r="FP15"/>
      <c r="FQ15"/>
      <c r="FR15"/>
      <c r="FS15"/>
      <c r="FT15"/>
      <c r="FU15"/>
      <c r="FW15"/>
      <c r="FX15"/>
      <c r="FY15"/>
      <c r="GB15"/>
      <c r="GC15"/>
      <c r="GD15"/>
      <c r="GE15"/>
      <c r="GF15"/>
      <c r="GG15"/>
      <c r="GH15"/>
      <c r="GI15"/>
      <c r="GJ15"/>
      <c r="GK15"/>
      <c r="GL15"/>
      <c r="GM15"/>
      <c r="GN15"/>
      <c r="GO15"/>
      <c r="GQ15"/>
      <c r="GR15"/>
      <c r="GS15"/>
      <c r="GT15"/>
      <c r="GU15"/>
      <c r="GV15"/>
      <c r="GW15"/>
      <c r="GX15"/>
      <c r="GY15"/>
      <c r="GZ15"/>
      <c r="HA15"/>
      <c r="HB15"/>
      <c r="HC15"/>
      <c r="HD15"/>
      <c r="HE15"/>
      <c r="HF15"/>
      <c r="HG15"/>
      <c r="HH15"/>
      <c r="HI15"/>
      <c r="HJ15"/>
      <c r="HL15"/>
      <c r="HM15"/>
      <c r="HN15"/>
      <c r="HO15"/>
      <c r="HP15"/>
      <c r="HQ15"/>
      <c r="HR15"/>
      <c r="HS15"/>
      <c r="HT15"/>
      <c r="HU15"/>
      <c r="HV15"/>
      <c r="HW15"/>
      <c r="HX15"/>
      <c r="HY15"/>
      <c r="HZ15"/>
      <c r="IA15"/>
      <c r="IB15"/>
      <c r="ID15"/>
      <c r="IE15"/>
      <c r="IF15"/>
      <c r="IG15"/>
      <c r="IH15"/>
      <c r="IK15"/>
      <c r="IL15"/>
      <c r="IM15"/>
      <c r="IN15"/>
      <c r="IO15"/>
      <c r="IP15"/>
      <c r="IQ15"/>
      <c r="IR15"/>
      <c r="IS15"/>
    </row>
    <row r="16" spans="1:253" x14ac:dyDescent="0.25">
      <c r="B16"/>
      <c r="G16" s="112"/>
      <c r="H16"/>
      <c r="Z16" s="113"/>
      <c r="AB16" s="114"/>
      <c r="AG16"/>
      <c r="AH16"/>
      <c r="AI16"/>
      <c r="AJ16"/>
      <c r="AK16"/>
      <c r="AL16"/>
      <c r="AM16"/>
      <c r="AN16"/>
      <c r="AO16"/>
      <c r="AP16"/>
      <c r="AQ16"/>
      <c r="AR16"/>
      <c r="AS16"/>
      <c r="AT16"/>
      <c r="AU16"/>
      <c r="AV16"/>
      <c r="BC16"/>
      <c r="BD16"/>
      <c r="BE16"/>
      <c r="BF16"/>
      <c r="BG16"/>
      <c r="BH16"/>
      <c r="BI16"/>
      <c r="BJ16"/>
      <c r="BL16"/>
      <c r="BM16"/>
      <c r="BN16"/>
      <c r="BO16"/>
      <c r="BP16"/>
      <c r="BQ16"/>
      <c r="BR16"/>
      <c r="BS16"/>
      <c r="BT16"/>
      <c r="BU16"/>
      <c r="BV16"/>
      <c r="BW16"/>
      <c r="BX16"/>
      <c r="BY16"/>
      <c r="BZ16"/>
      <c r="CA16"/>
      <c r="CB16"/>
      <c r="CC16"/>
      <c r="CD16"/>
      <c r="CE16"/>
      <c r="CF16"/>
      <c r="CG16"/>
      <c r="CI16"/>
      <c r="CJ16"/>
      <c r="CK16"/>
      <c r="CL16"/>
      <c r="CM16"/>
      <c r="CN16"/>
      <c r="CO16"/>
      <c r="CP16"/>
      <c r="CQ16"/>
      <c r="CR16"/>
      <c r="CS16"/>
      <c r="CT16"/>
      <c r="CU16"/>
      <c r="CV16"/>
      <c r="CW16"/>
      <c r="DA16"/>
      <c r="DB16"/>
      <c r="DC16"/>
      <c r="DD16"/>
      <c r="DF16"/>
      <c r="DG16"/>
      <c r="DH16"/>
      <c r="DI16"/>
      <c r="DJ16"/>
      <c r="DK16"/>
      <c r="FL16"/>
      <c r="FM16"/>
      <c r="FN16"/>
      <c r="FO16"/>
      <c r="FP16"/>
      <c r="FQ16"/>
      <c r="FR16"/>
      <c r="FS16"/>
      <c r="FT16"/>
      <c r="FU16"/>
      <c r="FW16"/>
      <c r="FX16"/>
      <c r="FY16"/>
      <c r="GB16"/>
      <c r="GC16"/>
      <c r="GD16"/>
      <c r="GE16"/>
      <c r="GF16"/>
      <c r="GG16"/>
      <c r="GH16"/>
      <c r="GI16"/>
      <c r="GJ16"/>
      <c r="GK16"/>
      <c r="GL16"/>
      <c r="GM16"/>
      <c r="GN16"/>
      <c r="GO16"/>
      <c r="GQ16"/>
      <c r="GR16"/>
      <c r="GS16"/>
      <c r="GT16"/>
      <c r="GU16"/>
      <c r="GV16"/>
      <c r="GW16"/>
      <c r="GX16"/>
      <c r="GY16"/>
      <c r="GZ16"/>
      <c r="HA16"/>
      <c r="HB16"/>
      <c r="HC16"/>
      <c r="HD16"/>
      <c r="HE16"/>
      <c r="HF16"/>
      <c r="HG16"/>
      <c r="HH16"/>
      <c r="HI16"/>
      <c r="HJ16"/>
      <c r="HL16"/>
      <c r="HM16"/>
      <c r="HN16"/>
      <c r="HO16"/>
      <c r="HP16"/>
      <c r="HQ16"/>
      <c r="HR16"/>
      <c r="HS16"/>
      <c r="HT16"/>
      <c r="HU16"/>
      <c r="HV16"/>
      <c r="HW16"/>
      <c r="HX16"/>
      <c r="HY16"/>
      <c r="HZ16"/>
      <c r="IA16"/>
      <c r="IB16"/>
      <c r="ID16"/>
      <c r="IE16"/>
      <c r="IF16"/>
      <c r="IG16"/>
      <c r="IH16"/>
      <c r="IK16"/>
      <c r="IL16"/>
      <c r="IM16"/>
      <c r="IN16"/>
      <c r="IO16"/>
      <c r="IP16"/>
      <c r="IQ16"/>
      <c r="IR16"/>
      <c r="IS16"/>
    </row>
    <row r="17" spans="7:29" customFormat="1" x14ac:dyDescent="0.25">
      <c r="G17" s="112"/>
      <c r="Z17" s="113"/>
    </row>
    <row r="18" spans="7:29" customFormat="1" x14ac:dyDescent="0.25">
      <c r="G18" s="112"/>
      <c r="Z18" s="113"/>
    </row>
    <row r="19" spans="7:29" customFormat="1" x14ac:dyDescent="0.25">
      <c r="G19" s="112"/>
      <c r="Z19" s="113"/>
    </row>
    <row r="20" spans="7:29" customFormat="1" x14ac:dyDescent="0.25">
      <c r="G20" s="112"/>
      <c r="Z20" s="113"/>
    </row>
    <row r="21" spans="7:29" customFormat="1" x14ac:dyDescent="0.25">
      <c r="G21" s="112"/>
      <c r="Z21" s="113"/>
    </row>
    <row r="22" spans="7:29" customFormat="1" x14ac:dyDescent="0.25">
      <c r="G22" s="112"/>
      <c r="Z22" s="113"/>
    </row>
    <row r="23" spans="7:29" customFormat="1" x14ac:dyDescent="0.25">
      <c r="G23" s="112"/>
      <c r="Z23" s="113"/>
    </row>
    <row r="24" spans="7:29" customFormat="1" x14ac:dyDescent="0.25">
      <c r="G24" s="112"/>
      <c r="Z24" s="113"/>
      <c r="AB24" s="114"/>
      <c r="AC24" s="114"/>
    </row>
    <row r="25" spans="7:29" customFormat="1" x14ac:dyDescent="0.25">
      <c r="G25" s="112"/>
      <c r="Z25" s="113"/>
    </row>
    <row r="26" spans="7:29" customFormat="1" x14ac:dyDescent="0.25">
      <c r="G26" s="112"/>
      <c r="Z26" s="113"/>
    </row>
    <row r="27" spans="7:29" customFormat="1" x14ac:dyDescent="0.25">
      <c r="G27" s="112"/>
      <c r="Z27" s="113"/>
    </row>
    <row r="28" spans="7:29" customFormat="1" x14ac:dyDescent="0.25">
      <c r="G28" s="112"/>
      <c r="Z28" s="113"/>
    </row>
    <row r="29" spans="7:29" customFormat="1" x14ac:dyDescent="0.25">
      <c r="G29" s="112"/>
      <c r="Z29" s="113"/>
    </row>
    <row r="30" spans="7:29" customFormat="1" x14ac:dyDescent="0.25">
      <c r="G30" s="112"/>
      <c r="Z30" s="113"/>
    </row>
    <row r="31" spans="7:29" customFormat="1" x14ac:dyDescent="0.25">
      <c r="G31" s="112"/>
      <c r="Z31" s="113"/>
    </row>
    <row r="32" spans="7:29" customFormat="1" x14ac:dyDescent="0.25">
      <c r="G32" s="112"/>
      <c r="Z32" s="113"/>
    </row>
    <row r="33" spans="7:99" customFormat="1" x14ac:dyDescent="0.25">
      <c r="G33" s="112"/>
      <c r="Z33" s="113"/>
    </row>
    <row r="34" spans="7:99" customFormat="1" x14ac:dyDescent="0.25">
      <c r="G34" s="112"/>
      <c r="Z34" s="113"/>
    </row>
    <row r="35" spans="7:99" customFormat="1" x14ac:dyDescent="0.25">
      <c r="G35" s="112"/>
      <c r="Z35" s="113"/>
      <c r="CU35" s="130"/>
    </row>
    <row r="36" spans="7:99" customFormat="1" x14ac:dyDescent="0.25">
      <c r="G36" s="112"/>
      <c r="Z36" s="113"/>
    </row>
    <row r="37" spans="7:99" customFormat="1" x14ac:dyDescent="0.25">
      <c r="G37" s="112"/>
      <c r="Z37" s="113"/>
    </row>
    <row r="38" spans="7:99" customFormat="1" x14ac:dyDescent="0.25">
      <c r="G38" s="112"/>
      <c r="Z38" s="113"/>
    </row>
    <row r="39" spans="7:99" customFormat="1" x14ac:dyDescent="0.25">
      <c r="G39" s="112"/>
      <c r="Z39" s="113"/>
    </row>
    <row r="40" spans="7:99" customFormat="1" x14ac:dyDescent="0.25">
      <c r="G40" s="112"/>
      <c r="Z40" s="113"/>
    </row>
    <row r="41" spans="7:99" customFormat="1" x14ac:dyDescent="0.25">
      <c r="G41" s="112"/>
      <c r="Z41" s="113"/>
    </row>
    <row r="42" spans="7:99" customFormat="1" x14ac:dyDescent="0.25">
      <c r="G42" s="112"/>
      <c r="Z42" s="113"/>
    </row>
    <row r="43" spans="7:99" customFormat="1" x14ac:dyDescent="0.25">
      <c r="G43" s="112"/>
      <c r="Z43" s="113"/>
      <c r="AB43" s="114"/>
      <c r="AC43" s="114"/>
    </row>
    <row r="44" spans="7:99" customFormat="1" x14ac:dyDescent="0.25">
      <c r="G44" s="112"/>
      <c r="Z44" s="113"/>
    </row>
    <row r="45" spans="7:99" customFormat="1" x14ac:dyDescent="0.25">
      <c r="G45" s="112"/>
      <c r="Z45" s="113"/>
    </row>
    <row r="46" spans="7:99" customFormat="1" x14ac:dyDescent="0.25">
      <c r="G46" s="112"/>
      <c r="Z46" s="113"/>
    </row>
    <row r="47" spans="7:99" customFormat="1" x14ac:dyDescent="0.25">
      <c r="G47" s="112"/>
      <c r="Z47" s="113"/>
    </row>
    <row r="48" spans="7:99" customFormat="1" x14ac:dyDescent="0.25">
      <c r="G48" s="112"/>
      <c r="Z48" s="113"/>
    </row>
    <row r="49" spans="7:29" customFormat="1" x14ac:dyDescent="0.25">
      <c r="G49" s="112"/>
      <c r="Z49" s="113"/>
    </row>
    <row r="50" spans="7:29" customFormat="1" x14ac:dyDescent="0.25">
      <c r="G50" s="112"/>
      <c r="Z50" s="113"/>
    </row>
    <row r="51" spans="7:29" customFormat="1" x14ac:dyDescent="0.25">
      <c r="G51" s="112"/>
      <c r="Z51" s="113"/>
    </row>
    <row r="52" spans="7:29" customFormat="1" x14ac:dyDescent="0.25">
      <c r="G52" s="112"/>
      <c r="Z52" s="113"/>
    </row>
    <row r="53" spans="7:29" customFormat="1" x14ac:dyDescent="0.25">
      <c r="G53" s="112"/>
      <c r="Z53" s="113"/>
    </row>
    <row r="54" spans="7:29" customFormat="1" x14ac:dyDescent="0.25">
      <c r="G54" s="112"/>
      <c r="Z54" s="113"/>
    </row>
    <row r="55" spans="7:29" customFormat="1" x14ac:dyDescent="0.25">
      <c r="G55" s="112"/>
      <c r="Z55" s="113"/>
    </row>
    <row r="56" spans="7:29" customFormat="1" x14ac:dyDescent="0.25">
      <c r="G56" s="112"/>
      <c r="Z56" s="113"/>
    </row>
    <row r="57" spans="7:29" customFormat="1" x14ac:dyDescent="0.25">
      <c r="G57" s="112"/>
      <c r="Z57" s="113"/>
    </row>
    <row r="58" spans="7:29" customFormat="1" x14ac:dyDescent="0.25">
      <c r="G58" s="112"/>
      <c r="Z58" s="113"/>
    </row>
    <row r="59" spans="7:29" customFormat="1" x14ac:dyDescent="0.25">
      <c r="G59" s="112"/>
      <c r="Z59" s="113"/>
    </row>
    <row r="60" spans="7:29" customFormat="1" x14ac:dyDescent="0.25">
      <c r="G60" s="112"/>
      <c r="Z60" s="113"/>
      <c r="AB60" s="114"/>
      <c r="AC60" s="114"/>
    </row>
    <row r="61" spans="7:29" customFormat="1" x14ac:dyDescent="0.25">
      <c r="G61" s="112"/>
      <c r="Z61" s="113"/>
    </row>
    <row r="62" spans="7:29" customFormat="1" x14ac:dyDescent="0.25">
      <c r="G62" s="112"/>
      <c r="Z62" s="113"/>
    </row>
    <row r="63" spans="7:29" customFormat="1" x14ac:dyDescent="0.25">
      <c r="G63" s="112"/>
      <c r="Z63" s="113"/>
    </row>
    <row r="64" spans="7:29" customFormat="1" x14ac:dyDescent="0.25">
      <c r="G64" s="112"/>
      <c r="Z64" s="113"/>
    </row>
    <row r="65" spans="7:29" customFormat="1" x14ac:dyDescent="0.25">
      <c r="G65" s="112"/>
      <c r="Z65" s="113"/>
      <c r="AB65" s="114"/>
      <c r="AC65" s="114"/>
    </row>
    <row r="66" spans="7:29" customFormat="1" x14ac:dyDescent="0.25">
      <c r="G66" s="112"/>
      <c r="Z66" s="113"/>
    </row>
    <row r="67" spans="7:29" customFormat="1" x14ac:dyDescent="0.25">
      <c r="G67" s="112"/>
      <c r="Z67" s="113"/>
      <c r="AB67" s="114"/>
    </row>
    <row r="68" spans="7:29" customFormat="1" x14ac:dyDescent="0.25">
      <c r="G68" s="112"/>
      <c r="Z68" s="113"/>
    </row>
    <row r="69" spans="7:29" customFormat="1" x14ac:dyDescent="0.25">
      <c r="G69" s="112"/>
      <c r="Z69" s="113"/>
    </row>
    <row r="70" spans="7:29" customFormat="1" x14ac:dyDescent="0.25">
      <c r="G70" s="112"/>
      <c r="Z70" s="113"/>
    </row>
    <row r="71" spans="7:29" customFormat="1" x14ac:dyDescent="0.25">
      <c r="G71" s="112"/>
      <c r="Z71" s="113"/>
    </row>
    <row r="72" spans="7:29" customFormat="1" x14ac:dyDescent="0.25">
      <c r="G72" s="112"/>
      <c r="Z72" s="113"/>
    </row>
    <row r="73" spans="7:29" customFormat="1" x14ac:dyDescent="0.25">
      <c r="G73" s="112"/>
      <c r="Z73" s="113"/>
    </row>
    <row r="74" spans="7:29" customFormat="1" x14ac:dyDescent="0.25">
      <c r="G74" s="112"/>
      <c r="Z74" s="113"/>
    </row>
    <row r="75" spans="7:29" customFormat="1" x14ac:dyDescent="0.25">
      <c r="G75" s="112"/>
      <c r="Z75" s="113"/>
    </row>
    <row r="76" spans="7:29" customFormat="1" x14ac:dyDescent="0.25">
      <c r="G76" s="112"/>
      <c r="Z76" s="113"/>
    </row>
    <row r="77" spans="7:29" customFormat="1" x14ac:dyDescent="0.25">
      <c r="Z77" s="113"/>
    </row>
    <row r="78" spans="7:29" customFormat="1" x14ac:dyDescent="0.25">
      <c r="G78" s="112"/>
      <c r="Z78" s="113"/>
    </row>
    <row r="79" spans="7:29" customFormat="1" x14ac:dyDescent="0.25">
      <c r="G79" s="112"/>
      <c r="Z79" s="113"/>
    </row>
    <row r="80" spans="7:29" customFormat="1" x14ac:dyDescent="0.25">
      <c r="G80" s="112"/>
      <c r="Z80" s="113"/>
    </row>
    <row r="81" spans="7:29" customFormat="1" x14ac:dyDescent="0.25">
      <c r="G81" s="112"/>
      <c r="Z81" s="113"/>
    </row>
    <row r="82" spans="7:29" customFormat="1" x14ac:dyDescent="0.25">
      <c r="G82" s="112"/>
      <c r="Z82" s="113"/>
    </row>
    <row r="83" spans="7:29" customFormat="1" x14ac:dyDescent="0.25">
      <c r="G83" s="112"/>
      <c r="Z83" s="113"/>
      <c r="AB83" s="114"/>
    </row>
    <row r="84" spans="7:29" customFormat="1" x14ac:dyDescent="0.25">
      <c r="G84" s="112"/>
      <c r="Z84" s="113"/>
    </row>
    <row r="85" spans="7:29" customFormat="1" x14ac:dyDescent="0.25">
      <c r="G85" s="112"/>
      <c r="Z85" s="113"/>
    </row>
    <row r="86" spans="7:29" customFormat="1" x14ac:dyDescent="0.25">
      <c r="G86" s="112"/>
      <c r="Z86" s="113"/>
    </row>
    <row r="87" spans="7:29" customFormat="1" x14ac:dyDescent="0.25">
      <c r="G87" s="112"/>
      <c r="Z87" s="113"/>
    </row>
    <row r="88" spans="7:29" customFormat="1" x14ac:dyDescent="0.25">
      <c r="G88" s="112"/>
      <c r="Z88" s="113"/>
    </row>
    <row r="89" spans="7:29" customFormat="1" x14ac:dyDescent="0.25">
      <c r="G89" s="112"/>
      <c r="Z89" s="113"/>
    </row>
    <row r="90" spans="7:29" customFormat="1" x14ac:dyDescent="0.25">
      <c r="G90" s="112"/>
      <c r="Z90" s="113"/>
    </row>
    <row r="91" spans="7:29" customFormat="1" x14ac:dyDescent="0.25">
      <c r="G91" s="112"/>
      <c r="Z91" s="113"/>
    </row>
    <row r="92" spans="7:29" customFormat="1" x14ac:dyDescent="0.25">
      <c r="G92" s="112"/>
      <c r="Z92" s="113"/>
    </row>
    <row r="93" spans="7:29" customFormat="1" x14ac:dyDescent="0.25">
      <c r="G93" s="112"/>
      <c r="Z93" s="113"/>
      <c r="AB93" s="114"/>
      <c r="AC93" s="114"/>
    </row>
    <row r="94" spans="7:29" customFormat="1" x14ac:dyDescent="0.25">
      <c r="G94" s="112"/>
      <c r="Z94" s="113"/>
    </row>
    <row r="95" spans="7:29" customFormat="1" x14ac:dyDescent="0.25">
      <c r="G95" s="112"/>
      <c r="Z95" s="113"/>
    </row>
    <row r="96" spans="7:29" customFormat="1" x14ac:dyDescent="0.25">
      <c r="G96" s="112"/>
      <c r="Z96" s="113"/>
    </row>
    <row r="97" spans="7:29" customFormat="1" x14ac:dyDescent="0.25">
      <c r="G97" s="112"/>
      <c r="Z97" s="113"/>
    </row>
    <row r="98" spans="7:29" customFormat="1" x14ac:dyDescent="0.25">
      <c r="G98" s="112"/>
      <c r="Z98" s="113"/>
    </row>
    <row r="99" spans="7:29" customFormat="1" x14ac:dyDescent="0.25">
      <c r="G99" s="112"/>
      <c r="Z99" s="113"/>
    </row>
    <row r="100" spans="7:29" customFormat="1" x14ac:dyDescent="0.25">
      <c r="G100" s="112"/>
      <c r="Z100" s="113"/>
    </row>
    <row r="101" spans="7:29" customFormat="1" x14ac:dyDescent="0.25">
      <c r="G101" s="112"/>
      <c r="Z101" s="113"/>
    </row>
    <row r="102" spans="7:29" customFormat="1" x14ac:dyDescent="0.25">
      <c r="G102" s="112"/>
      <c r="Z102" s="113"/>
      <c r="AB102" s="114"/>
    </row>
    <row r="103" spans="7:29" customFormat="1" x14ac:dyDescent="0.25">
      <c r="G103" s="112"/>
      <c r="Z103" s="113"/>
    </row>
    <row r="104" spans="7:29" customFormat="1" x14ac:dyDescent="0.25">
      <c r="G104" s="112"/>
      <c r="Z104" s="113"/>
      <c r="AB104" s="114"/>
    </row>
    <row r="105" spans="7:29" customFormat="1" x14ac:dyDescent="0.25">
      <c r="G105" s="112"/>
      <c r="Z105" s="113"/>
    </row>
    <row r="106" spans="7:29" customFormat="1" x14ac:dyDescent="0.25">
      <c r="G106" s="112"/>
      <c r="Z106" s="113"/>
    </row>
    <row r="107" spans="7:29" customFormat="1" x14ac:dyDescent="0.25">
      <c r="G107" s="112"/>
      <c r="Z107" s="113"/>
    </row>
    <row r="108" spans="7:29" customFormat="1" x14ac:dyDescent="0.25">
      <c r="G108" s="112"/>
      <c r="Z108" s="113"/>
    </row>
    <row r="109" spans="7:29" customFormat="1" x14ac:dyDescent="0.25">
      <c r="G109" s="112"/>
      <c r="Z109" s="113"/>
    </row>
    <row r="110" spans="7:29" customFormat="1" x14ac:dyDescent="0.25">
      <c r="G110" s="112"/>
      <c r="Z110" s="113"/>
    </row>
    <row r="111" spans="7:29" customFormat="1" x14ac:dyDescent="0.25">
      <c r="G111" s="112"/>
      <c r="Z111" s="113"/>
      <c r="AB111" s="114"/>
      <c r="AC111" s="114"/>
    </row>
    <row r="112" spans="7:29" customFormat="1" x14ac:dyDescent="0.25">
      <c r="G112" s="112"/>
      <c r="Z112" s="113"/>
    </row>
    <row r="113" spans="7:29" customFormat="1" x14ac:dyDescent="0.25">
      <c r="G113" s="112"/>
      <c r="Z113" s="113"/>
    </row>
    <row r="114" spans="7:29" customFormat="1" x14ac:dyDescent="0.25">
      <c r="G114" s="112"/>
      <c r="Z114" s="113"/>
    </row>
    <row r="115" spans="7:29" customFormat="1" x14ac:dyDescent="0.25">
      <c r="G115" s="112"/>
      <c r="Z115" s="113"/>
    </row>
    <row r="116" spans="7:29" customFormat="1" x14ac:dyDescent="0.25">
      <c r="G116" s="112"/>
      <c r="Z116" s="113"/>
    </row>
    <row r="117" spans="7:29" customFormat="1" x14ac:dyDescent="0.25">
      <c r="G117" s="112"/>
      <c r="Z117" s="113"/>
    </row>
    <row r="118" spans="7:29" customFormat="1" x14ac:dyDescent="0.25">
      <c r="G118" s="112"/>
      <c r="Z118" s="113"/>
    </row>
    <row r="119" spans="7:29" customFormat="1" x14ac:dyDescent="0.25">
      <c r="G119" s="112"/>
      <c r="Z119" s="113"/>
    </row>
    <row r="120" spans="7:29" customFormat="1" x14ac:dyDescent="0.25">
      <c r="G120" s="112"/>
      <c r="Z120" s="113"/>
    </row>
    <row r="121" spans="7:29" customFormat="1" x14ac:dyDescent="0.25">
      <c r="G121" s="112"/>
      <c r="Z121" s="113"/>
    </row>
    <row r="122" spans="7:29" customFormat="1" x14ac:dyDescent="0.25">
      <c r="G122" s="112"/>
      <c r="Z122" s="113"/>
    </row>
    <row r="123" spans="7:29" customFormat="1" x14ac:dyDescent="0.25">
      <c r="G123" s="112"/>
      <c r="Z123" s="113"/>
    </row>
    <row r="124" spans="7:29" customFormat="1" x14ac:dyDescent="0.25">
      <c r="G124" s="112"/>
      <c r="Z124" s="113"/>
    </row>
    <row r="125" spans="7:29" customFormat="1" x14ac:dyDescent="0.25">
      <c r="G125" s="112"/>
      <c r="Z125" s="113"/>
    </row>
    <row r="126" spans="7:29" customFormat="1" x14ac:dyDescent="0.25">
      <c r="G126" s="112"/>
      <c r="Z126" s="113"/>
    </row>
    <row r="127" spans="7:29" customFormat="1" x14ac:dyDescent="0.25">
      <c r="G127" s="112"/>
      <c r="Z127" s="113"/>
    </row>
    <row r="128" spans="7:29" customFormat="1" x14ac:dyDescent="0.25">
      <c r="G128" s="112"/>
      <c r="Z128" s="113"/>
      <c r="AB128" s="114"/>
      <c r="AC128" s="114"/>
    </row>
    <row r="129" spans="7:29" customFormat="1" x14ac:dyDescent="0.25">
      <c r="G129" s="112"/>
      <c r="Z129" s="113"/>
    </row>
    <row r="130" spans="7:29" customFormat="1" x14ac:dyDescent="0.25">
      <c r="G130" s="112"/>
      <c r="Z130" s="113"/>
    </row>
    <row r="131" spans="7:29" customFormat="1" x14ac:dyDescent="0.25">
      <c r="G131" s="112"/>
      <c r="Z131" s="113"/>
    </row>
    <row r="132" spans="7:29" customFormat="1" x14ac:dyDescent="0.25">
      <c r="G132" s="112"/>
      <c r="Z132" s="113"/>
    </row>
    <row r="133" spans="7:29" customFormat="1" x14ac:dyDescent="0.25">
      <c r="G133" s="112"/>
      <c r="Z133" s="113"/>
    </row>
    <row r="134" spans="7:29" customFormat="1" x14ac:dyDescent="0.25">
      <c r="G134" s="112"/>
      <c r="Z134" s="113"/>
    </row>
    <row r="135" spans="7:29" customFormat="1" x14ac:dyDescent="0.25">
      <c r="G135" s="112"/>
      <c r="Z135" s="113"/>
    </row>
    <row r="136" spans="7:29" customFormat="1" x14ac:dyDescent="0.25">
      <c r="G136" s="112"/>
      <c r="Z136" s="113"/>
    </row>
    <row r="137" spans="7:29" customFormat="1" x14ac:dyDescent="0.25">
      <c r="G137" s="112"/>
      <c r="Z137" s="113"/>
      <c r="AB137" s="114"/>
      <c r="AC137" s="114"/>
    </row>
    <row r="138" spans="7:29" customFormat="1" x14ac:dyDescent="0.25">
      <c r="G138" s="112"/>
      <c r="Z138" s="113"/>
      <c r="AB138" s="114"/>
      <c r="AC138" s="114"/>
    </row>
    <row r="139" spans="7:29" customFormat="1" x14ac:dyDescent="0.25">
      <c r="G139" s="112"/>
      <c r="Z139" s="113"/>
    </row>
    <row r="140" spans="7:29" customFormat="1" x14ac:dyDescent="0.25">
      <c r="G140" s="112"/>
      <c r="Z140" s="113"/>
    </row>
    <row r="141" spans="7:29" customFormat="1" x14ac:dyDescent="0.25">
      <c r="G141" s="112"/>
      <c r="Z141" s="113"/>
    </row>
    <row r="142" spans="7:29" customFormat="1" x14ac:dyDescent="0.25">
      <c r="G142" s="112"/>
      <c r="Z142" s="113"/>
    </row>
    <row r="143" spans="7:29" customFormat="1" x14ac:dyDescent="0.25">
      <c r="G143" s="112"/>
      <c r="Z143" s="113"/>
    </row>
    <row r="144" spans="7:29" customFormat="1" x14ac:dyDescent="0.25">
      <c r="G144" s="112"/>
      <c r="Z144" s="113"/>
    </row>
    <row r="145" spans="7:26" customFormat="1" x14ac:dyDescent="0.25">
      <c r="G145" s="112"/>
      <c r="Z145" s="113"/>
    </row>
    <row r="146" spans="7:26" customFormat="1" x14ac:dyDescent="0.25">
      <c r="G146" s="112"/>
      <c r="Z146" s="113"/>
    </row>
    <row r="147" spans="7:26" customFormat="1" x14ac:dyDescent="0.25">
      <c r="G147" s="112"/>
      <c r="Z147" s="113"/>
    </row>
    <row r="148" spans="7:26" customFormat="1" x14ac:dyDescent="0.25">
      <c r="G148" s="112"/>
      <c r="Z148" s="113"/>
    </row>
    <row r="149" spans="7:26" customFormat="1" x14ac:dyDescent="0.25">
      <c r="G149" s="112"/>
      <c r="Z149" s="113"/>
    </row>
    <row r="150" spans="7:26" customFormat="1" x14ac:dyDescent="0.25">
      <c r="G150" s="112"/>
      <c r="Z150" s="113"/>
    </row>
    <row r="151" spans="7:26" customFormat="1" x14ac:dyDescent="0.25">
      <c r="G151" s="112"/>
      <c r="Z151" s="113"/>
    </row>
    <row r="152" spans="7:26" customFormat="1" x14ac:dyDescent="0.25">
      <c r="G152" s="112"/>
      <c r="Z152" s="113"/>
    </row>
    <row r="153" spans="7:26" customFormat="1" x14ac:dyDescent="0.25">
      <c r="G153" s="112"/>
      <c r="Z153" s="113"/>
    </row>
    <row r="154" spans="7:26" customFormat="1" x14ac:dyDescent="0.25">
      <c r="G154" s="112"/>
      <c r="Z154" s="113"/>
    </row>
    <row r="155" spans="7:26" customFormat="1" x14ac:dyDescent="0.25">
      <c r="G155" s="112"/>
      <c r="Z155" s="113"/>
    </row>
    <row r="156" spans="7:26" customFormat="1" x14ac:dyDescent="0.25">
      <c r="G156" s="112"/>
      <c r="Z156" s="113"/>
    </row>
    <row r="157" spans="7:26" customFormat="1" x14ac:dyDescent="0.25">
      <c r="G157" s="112"/>
      <c r="Z157" s="113"/>
    </row>
    <row r="158" spans="7:26" customFormat="1" x14ac:dyDescent="0.25">
      <c r="G158" s="112"/>
      <c r="Z158" s="113"/>
    </row>
    <row r="159" spans="7:26" customFormat="1" x14ac:dyDescent="0.25">
      <c r="G159" s="112"/>
      <c r="Z159" s="113"/>
    </row>
    <row r="160" spans="7:26" customFormat="1" x14ac:dyDescent="0.25">
      <c r="G160" s="112"/>
      <c r="Z160" s="113"/>
    </row>
    <row r="161" spans="7:29" customFormat="1" x14ac:dyDescent="0.25">
      <c r="G161" s="112"/>
      <c r="Z161" s="113"/>
    </row>
    <row r="162" spans="7:29" customFormat="1" x14ac:dyDescent="0.25">
      <c r="G162" s="112"/>
      <c r="Z162" s="113"/>
    </row>
    <row r="163" spans="7:29" customFormat="1" x14ac:dyDescent="0.25">
      <c r="G163" s="112"/>
      <c r="Z163" s="113"/>
    </row>
    <row r="164" spans="7:29" customFormat="1" x14ac:dyDescent="0.25">
      <c r="G164" s="112"/>
      <c r="Z164" s="113"/>
    </row>
    <row r="165" spans="7:29" customFormat="1" x14ac:dyDescent="0.25">
      <c r="G165" s="112"/>
      <c r="Z165" s="113"/>
    </row>
    <row r="166" spans="7:29" customFormat="1" x14ac:dyDescent="0.25">
      <c r="G166" s="112"/>
      <c r="Z166" s="113"/>
    </row>
    <row r="167" spans="7:29" customFormat="1" x14ac:dyDescent="0.25">
      <c r="G167" s="112"/>
      <c r="Z167" s="113"/>
    </row>
    <row r="168" spans="7:29" customFormat="1" x14ac:dyDescent="0.25">
      <c r="G168" s="112"/>
      <c r="Z168" s="113"/>
    </row>
    <row r="169" spans="7:29" customFormat="1" x14ac:dyDescent="0.25">
      <c r="G169" s="112"/>
      <c r="Z169" s="113"/>
    </row>
    <row r="170" spans="7:29" customFormat="1" x14ac:dyDescent="0.25">
      <c r="G170" s="112"/>
      <c r="Z170" s="113"/>
    </row>
    <row r="171" spans="7:29" customFormat="1" x14ac:dyDescent="0.25">
      <c r="G171" s="112"/>
      <c r="Z171" s="113"/>
    </row>
    <row r="172" spans="7:29" customFormat="1" x14ac:dyDescent="0.25">
      <c r="G172" s="112"/>
      <c r="Z172" s="113"/>
    </row>
    <row r="173" spans="7:29" customFormat="1" x14ac:dyDescent="0.25">
      <c r="G173" s="112"/>
      <c r="Z173" s="113"/>
      <c r="AB173" s="114"/>
    </row>
    <row r="174" spans="7:29" customFormat="1" x14ac:dyDescent="0.25">
      <c r="G174" s="112"/>
      <c r="Z174" s="113"/>
      <c r="AB174" s="114"/>
      <c r="AC174" s="114"/>
    </row>
    <row r="175" spans="7:29" customFormat="1" x14ac:dyDescent="0.25">
      <c r="G175" s="112"/>
      <c r="Z175" s="113"/>
    </row>
    <row r="176" spans="7:29" customFormat="1" x14ac:dyDescent="0.25">
      <c r="G176" s="112"/>
      <c r="Z176" s="113"/>
    </row>
    <row r="177" spans="7:26" customFormat="1" x14ac:dyDescent="0.25">
      <c r="G177" s="112"/>
      <c r="Z177" s="113"/>
    </row>
    <row r="178" spans="7:26" customFormat="1" x14ac:dyDescent="0.25">
      <c r="G178" s="112"/>
      <c r="Z178" s="113"/>
    </row>
    <row r="179" spans="7:26" customFormat="1" x14ac:dyDescent="0.25">
      <c r="G179" s="112"/>
      <c r="Z179" s="113"/>
    </row>
    <row r="180" spans="7:26" customFormat="1" x14ac:dyDescent="0.25">
      <c r="G180" s="112"/>
      <c r="Z180" s="113"/>
    </row>
    <row r="181" spans="7:26" customFormat="1" x14ac:dyDescent="0.25">
      <c r="G181" s="112"/>
      <c r="Z181" s="113"/>
    </row>
    <row r="182" spans="7:26" customFormat="1" x14ac:dyDescent="0.25">
      <c r="G182" s="112"/>
      <c r="Z182" s="113"/>
    </row>
    <row r="183" spans="7:26" customFormat="1" x14ac:dyDescent="0.25">
      <c r="G183" s="112"/>
      <c r="Z183" s="113"/>
    </row>
    <row r="184" spans="7:26" customFormat="1" x14ac:dyDescent="0.25">
      <c r="G184" s="112"/>
      <c r="Z184" s="113"/>
    </row>
    <row r="185" spans="7:26" customFormat="1" x14ac:dyDescent="0.25">
      <c r="G185" s="112"/>
      <c r="Z185" s="113"/>
    </row>
    <row r="186" spans="7:26" customFormat="1" x14ac:dyDescent="0.25">
      <c r="G186" s="112"/>
      <c r="Z186" s="113"/>
    </row>
    <row r="187" spans="7:26" customFormat="1" x14ac:dyDescent="0.25">
      <c r="G187" s="112"/>
      <c r="Z187" s="113"/>
    </row>
    <row r="188" spans="7:26" customFormat="1" x14ac:dyDescent="0.25">
      <c r="G188" s="112"/>
      <c r="Z188" s="113"/>
    </row>
    <row r="189" spans="7:26" customFormat="1" x14ac:dyDescent="0.25">
      <c r="G189" s="112"/>
      <c r="Z189" s="113"/>
    </row>
    <row r="190" spans="7:26" customFormat="1" x14ac:dyDescent="0.25">
      <c r="G190" s="112"/>
      <c r="Z190" s="113"/>
    </row>
    <row r="191" spans="7:26" customFormat="1" x14ac:dyDescent="0.25">
      <c r="G191" s="112"/>
      <c r="Z191" s="113"/>
    </row>
    <row r="192" spans="7:26" customFormat="1" x14ac:dyDescent="0.25">
      <c r="G192" s="112"/>
      <c r="Z192" s="113"/>
    </row>
    <row r="193" spans="7:29" customFormat="1" x14ac:dyDescent="0.25">
      <c r="G193" s="112"/>
      <c r="Z193" s="113"/>
      <c r="AB193" s="114"/>
    </row>
    <row r="194" spans="7:29" customFormat="1" x14ac:dyDescent="0.25">
      <c r="G194" s="112"/>
      <c r="Z194" s="113"/>
    </row>
    <row r="195" spans="7:29" customFormat="1" x14ac:dyDescent="0.25">
      <c r="G195" s="112"/>
      <c r="Z195" s="113"/>
      <c r="AB195" s="114"/>
      <c r="AC195" s="114"/>
    </row>
    <row r="196" spans="7:29" customFormat="1" x14ac:dyDescent="0.25">
      <c r="G196" s="112"/>
      <c r="Z196" s="113"/>
    </row>
    <row r="197" spans="7:29" customFormat="1" x14ac:dyDescent="0.25">
      <c r="G197" s="112"/>
      <c r="Z197" s="113"/>
    </row>
    <row r="198" spans="7:29" customFormat="1" x14ac:dyDescent="0.25">
      <c r="G198" s="112"/>
      <c r="Z198" s="113"/>
      <c r="AB198" s="114"/>
      <c r="AC198" s="114"/>
    </row>
    <row r="199" spans="7:29" customFormat="1" x14ac:dyDescent="0.25">
      <c r="G199" s="112"/>
      <c r="Z199" s="113"/>
    </row>
    <row r="200" spans="7:29" customFormat="1" x14ac:dyDescent="0.25">
      <c r="G200" s="112"/>
      <c r="Z200" s="113"/>
    </row>
    <row r="201" spans="7:29" customFormat="1" x14ac:dyDescent="0.25">
      <c r="G201" s="112"/>
      <c r="Z201" s="113"/>
    </row>
    <row r="202" spans="7:29" customFormat="1" x14ac:dyDescent="0.25">
      <c r="G202" s="112"/>
      <c r="Z202" s="113"/>
    </row>
    <row r="203" spans="7:29" customFormat="1" x14ac:dyDescent="0.25">
      <c r="G203" s="112"/>
      <c r="Z203" s="113"/>
    </row>
    <row r="204" spans="7:29" customFormat="1" x14ac:dyDescent="0.25">
      <c r="G204" s="112"/>
      <c r="Z204" s="113"/>
    </row>
    <row r="205" spans="7:29" customFormat="1" x14ac:dyDescent="0.25">
      <c r="G205" s="112"/>
      <c r="Z205" s="113"/>
      <c r="AB205" s="114"/>
      <c r="AC205" s="114"/>
    </row>
    <row r="206" spans="7:29" customFormat="1" x14ac:dyDescent="0.25">
      <c r="G206" s="112"/>
      <c r="Z206" s="113"/>
      <c r="AB206" s="114"/>
    </row>
    <row r="207" spans="7:29" customFormat="1" x14ac:dyDescent="0.25">
      <c r="G207" s="112"/>
      <c r="Z207" s="113"/>
    </row>
    <row r="208" spans="7:29" customFormat="1" x14ac:dyDescent="0.25">
      <c r="G208" s="112"/>
      <c r="Z208" s="113"/>
      <c r="AB208" s="114"/>
    </row>
    <row r="209" spans="7:29" customFormat="1" x14ac:dyDescent="0.25">
      <c r="G209" s="112"/>
      <c r="Z209" s="113"/>
    </row>
    <row r="210" spans="7:29" customFormat="1" x14ac:dyDescent="0.25">
      <c r="G210" s="112"/>
      <c r="Z210" s="113"/>
    </row>
    <row r="211" spans="7:29" customFormat="1" x14ac:dyDescent="0.25">
      <c r="G211" s="112"/>
      <c r="Z211" s="113"/>
      <c r="AB211" s="114"/>
    </row>
    <row r="212" spans="7:29" customFormat="1" x14ac:dyDescent="0.25">
      <c r="G212" s="112"/>
      <c r="Z212" s="113"/>
      <c r="AB212" s="114"/>
    </row>
    <row r="213" spans="7:29" customFormat="1" x14ac:dyDescent="0.25">
      <c r="G213" s="112"/>
      <c r="Z213" s="113"/>
      <c r="AB213" s="114"/>
    </row>
    <row r="214" spans="7:29" customFormat="1" x14ac:dyDescent="0.25">
      <c r="G214" s="112"/>
      <c r="Z214" s="113"/>
    </row>
    <row r="215" spans="7:29" customFormat="1" x14ac:dyDescent="0.25">
      <c r="G215" s="112"/>
      <c r="Z215" s="113"/>
      <c r="AB215" s="114"/>
    </row>
    <row r="216" spans="7:29" customFormat="1" x14ac:dyDescent="0.25">
      <c r="G216" s="112"/>
      <c r="Z216" s="113"/>
      <c r="AB216" s="114"/>
    </row>
    <row r="217" spans="7:29" customFormat="1" x14ac:dyDescent="0.25">
      <c r="G217" s="112"/>
      <c r="Z217" s="113"/>
    </row>
    <row r="218" spans="7:29" customFormat="1" x14ac:dyDescent="0.25">
      <c r="G218" s="112"/>
      <c r="Z218" s="113"/>
      <c r="AB218" s="114"/>
      <c r="AC218" s="114"/>
    </row>
    <row r="219" spans="7:29" customFormat="1" x14ac:dyDescent="0.25">
      <c r="G219" s="112"/>
      <c r="Z219" s="113"/>
    </row>
    <row r="220" spans="7:29" customFormat="1" x14ac:dyDescent="0.25">
      <c r="G220" s="112"/>
      <c r="Z220" s="113"/>
    </row>
    <row r="221" spans="7:29" customFormat="1" x14ac:dyDescent="0.25">
      <c r="G221" s="112"/>
      <c r="Z221" s="113"/>
    </row>
    <row r="222" spans="7:29" customFormat="1" x14ac:dyDescent="0.25">
      <c r="G222" s="112"/>
      <c r="Z222" s="113"/>
    </row>
    <row r="223" spans="7:29" customFormat="1" x14ac:dyDescent="0.25">
      <c r="G223" s="112"/>
      <c r="Z223" s="113"/>
    </row>
    <row r="224" spans="7:29" customFormat="1" x14ac:dyDescent="0.25">
      <c r="G224" s="112"/>
      <c r="Z224" s="113"/>
    </row>
    <row r="225" spans="7:29" customFormat="1" x14ac:dyDescent="0.25">
      <c r="G225" s="112"/>
      <c r="Z225" s="113"/>
    </row>
    <row r="226" spans="7:29" customFormat="1" x14ac:dyDescent="0.25">
      <c r="G226" s="112"/>
      <c r="Z226" s="113"/>
      <c r="AB226" s="114"/>
      <c r="AC226" s="114"/>
    </row>
    <row r="227" spans="7:29" customFormat="1" x14ac:dyDescent="0.25">
      <c r="G227" s="112"/>
      <c r="Z227" s="113"/>
    </row>
    <row r="228" spans="7:29" customFormat="1" x14ac:dyDescent="0.25">
      <c r="G228" s="112"/>
      <c r="Z228" s="113"/>
    </row>
    <row r="229" spans="7:29" customFormat="1" x14ac:dyDescent="0.25">
      <c r="G229" s="112"/>
      <c r="Z229" s="113"/>
    </row>
    <row r="230" spans="7:29" customFormat="1" x14ac:dyDescent="0.25">
      <c r="G230" s="112"/>
      <c r="Z230" s="113"/>
    </row>
    <row r="231" spans="7:29" customFormat="1" x14ac:dyDescent="0.25">
      <c r="G231" s="112"/>
      <c r="Z231" s="113"/>
    </row>
    <row r="232" spans="7:29" customFormat="1" x14ac:dyDescent="0.25">
      <c r="G232" s="112"/>
      <c r="Z232" s="113"/>
      <c r="AB232" s="114"/>
    </row>
    <row r="233" spans="7:29" customFormat="1" x14ac:dyDescent="0.25">
      <c r="G233" s="112"/>
      <c r="Z233" s="113"/>
    </row>
    <row r="234" spans="7:29" customFormat="1" x14ac:dyDescent="0.25">
      <c r="G234" s="112"/>
      <c r="Z234" s="113"/>
    </row>
    <row r="235" spans="7:29" customFormat="1" x14ac:dyDescent="0.25">
      <c r="Z235" s="113"/>
    </row>
    <row r="236" spans="7:29" customFormat="1" x14ac:dyDescent="0.25">
      <c r="G236" s="112"/>
      <c r="Z236" s="113"/>
    </row>
    <row r="237" spans="7:29" customFormat="1" x14ac:dyDescent="0.25">
      <c r="G237" s="112"/>
      <c r="Z237" s="113"/>
    </row>
    <row r="238" spans="7:29" customFormat="1" x14ac:dyDescent="0.25">
      <c r="G238" s="112"/>
      <c r="Z238" s="113"/>
    </row>
    <row r="239" spans="7:29" customFormat="1" x14ac:dyDescent="0.25">
      <c r="G239" s="112"/>
      <c r="Z239" s="113"/>
    </row>
    <row r="240" spans="7:29" customFormat="1" x14ac:dyDescent="0.25">
      <c r="G240" s="112"/>
      <c r="Z240" s="113"/>
    </row>
    <row r="241" spans="7:26" customFormat="1" x14ac:dyDescent="0.25">
      <c r="G241" s="112"/>
      <c r="Z241" s="113"/>
    </row>
    <row r="242" spans="7:26" customFormat="1" x14ac:dyDescent="0.25">
      <c r="G242" s="112"/>
      <c r="Z242" s="113"/>
    </row>
    <row r="243" spans="7:26" customFormat="1" x14ac:dyDescent="0.25">
      <c r="G243" s="112"/>
      <c r="Z243" s="113"/>
    </row>
    <row r="244" spans="7:26" customFormat="1" x14ac:dyDescent="0.25">
      <c r="G244" s="112"/>
      <c r="Z244" s="113"/>
    </row>
    <row r="245" spans="7:26" customFormat="1" x14ac:dyDescent="0.25">
      <c r="G245" s="112"/>
      <c r="Z245" s="113"/>
    </row>
    <row r="246" spans="7:26" customFormat="1" x14ac:dyDescent="0.25">
      <c r="G246" s="112"/>
      <c r="Z246" s="113"/>
    </row>
    <row r="247" spans="7:26" customFormat="1" x14ac:dyDescent="0.25">
      <c r="G247" s="112"/>
      <c r="Z247" s="113"/>
    </row>
    <row r="248" spans="7:26" customFormat="1" x14ac:dyDescent="0.25">
      <c r="G248" s="112"/>
      <c r="Z248" s="113"/>
    </row>
    <row r="249" spans="7:26" customFormat="1" x14ac:dyDescent="0.25">
      <c r="G249" s="112"/>
      <c r="Z249" s="113"/>
    </row>
    <row r="250" spans="7:26" customFormat="1" x14ac:dyDescent="0.25">
      <c r="G250" s="112"/>
      <c r="Z250" s="113"/>
    </row>
    <row r="251" spans="7:26" customFormat="1" x14ac:dyDescent="0.25">
      <c r="G251" s="112"/>
      <c r="Z251" s="113"/>
    </row>
    <row r="252" spans="7:26" customFormat="1" x14ac:dyDescent="0.25">
      <c r="G252" s="112"/>
      <c r="Z252" s="113"/>
    </row>
    <row r="253" spans="7:26" customFormat="1" x14ac:dyDescent="0.25">
      <c r="G253" s="112"/>
      <c r="Z253" s="113"/>
    </row>
    <row r="254" spans="7:26" customFormat="1" x14ac:dyDescent="0.25">
      <c r="G254" s="112"/>
      <c r="Z254" s="113"/>
    </row>
    <row r="255" spans="7:26" customFormat="1" x14ac:dyDescent="0.25">
      <c r="G255" s="112"/>
      <c r="Z255" s="113"/>
    </row>
    <row r="256" spans="7:26" customFormat="1" x14ac:dyDescent="0.25">
      <c r="G256" s="112"/>
      <c r="Z256" s="113"/>
    </row>
    <row r="257" spans="7:29" customFormat="1" x14ac:dyDescent="0.25">
      <c r="G257" s="112"/>
      <c r="Z257" s="113"/>
    </row>
    <row r="258" spans="7:29" customFormat="1" x14ac:dyDescent="0.25">
      <c r="G258" s="112"/>
      <c r="Z258" s="113"/>
    </row>
    <row r="259" spans="7:29" customFormat="1" x14ac:dyDescent="0.25">
      <c r="G259" s="112"/>
      <c r="Z259" s="113"/>
      <c r="AB259" s="114"/>
      <c r="AC259" s="114"/>
    </row>
    <row r="260" spans="7:29" customFormat="1" x14ac:dyDescent="0.25">
      <c r="G260" s="112"/>
      <c r="Z260" s="113"/>
    </row>
    <row r="261" spans="7:29" customFormat="1" x14ac:dyDescent="0.25">
      <c r="G261" s="112"/>
      <c r="Z261" s="113"/>
    </row>
    <row r="262" spans="7:29" customFormat="1" x14ac:dyDescent="0.25">
      <c r="G262" s="112"/>
      <c r="Z262" s="113"/>
    </row>
    <row r="263" spans="7:29" customFormat="1" x14ac:dyDescent="0.25">
      <c r="G263" s="112"/>
      <c r="Z263" s="113"/>
    </row>
    <row r="264" spans="7:29" customFormat="1" x14ac:dyDescent="0.25">
      <c r="G264" s="112"/>
      <c r="Z264" s="113"/>
    </row>
    <row r="265" spans="7:29" customFormat="1" x14ac:dyDescent="0.25">
      <c r="G265" s="112"/>
      <c r="Z265" s="113"/>
      <c r="AB265" s="114"/>
      <c r="AC265" s="114"/>
    </row>
    <row r="266" spans="7:29" customFormat="1" x14ac:dyDescent="0.25">
      <c r="G266" s="112"/>
      <c r="Z266" s="113"/>
    </row>
    <row r="267" spans="7:29" customFormat="1" x14ac:dyDescent="0.25">
      <c r="G267" s="112"/>
      <c r="Z267" s="113"/>
    </row>
    <row r="268" spans="7:29" customFormat="1" x14ac:dyDescent="0.25">
      <c r="G268" s="112"/>
      <c r="Z268" s="113"/>
    </row>
    <row r="269" spans="7:29" customFormat="1" x14ac:dyDescent="0.25">
      <c r="G269" s="112"/>
      <c r="Z269" s="113"/>
    </row>
    <row r="270" spans="7:29" customFormat="1" x14ac:dyDescent="0.25">
      <c r="G270" s="112"/>
      <c r="Z270" s="113"/>
    </row>
    <row r="271" spans="7:29" customFormat="1" x14ac:dyDescent="0.25">
      <c r="G271" s="112"/>
      <c r="Z271" s="113"/>
    </row>
    <row r="272" spans="7:29" customFormat="1" x14ac:dyDescent="0.25">
      <c r="G272" s="112"/>
      <c r="Z272" s="113"/>
      <c r="AB272" s="114"/>
      <c r="AC272" s="114"/>
    </row>
    <row r="273" spans="7:26" customFormat="1" x14ac:dyDescent="0.25">
      <c r="G273" s="112"/>
      <c r="Z273" s="113"/>
    </row>
    <row r="274" spans="7:26" customFormat="1" x14ac:dyDescent="0.25">
      <c r="G274" s="112"/>
      <c r="Z274" s="113"/>
    </row>
    <row r="275" spans="7:26" customFormat="1" x14ac:dyDescent="0.25">
      <c r="G275" s="112"/>
      <c r="Z275" s="113"/>
    </row>
    <row r="276" spans="7:26" customFormat="1" x14ac:dyDescent="0.25">
      <c r="G276" s="112"/>
      <c r="Z276" s="113"/>
    </row>
    <row r="277" spans="7:26" customFormat="1" x14ac:dyDescent="0.25">
      <c r="G277" s="112"/>
      <c r="Z277" s="113"/>
    </row>
    <row r="278" spans="7:26" customFormat="1" x14ac:dyDescent="0.25">
      <c r="G278" s="112"/>
      <c r="Z278" s="113"/>
    </row>
    <row r="279" spans="7:26" customFormat="1" x14ac:dyDescent="0.25">
      <c r="G279" s="112"/>
      <c r="Z279" s="113"/>
    </row>
    <row r="280" spans="7:26" customFormat="1" x14ac:dyDescent="0.25">
      <c r="G280" s="112"/>
      <c r="Z280" s="113"/>
    </row>
    <row r="281" spans="7:26" customFormat="1" x14ac:dyDescent="0.25">
      <c r="G281" s="112"/>
      <c r="Z281" s="113"/>
    </row>
    <row r="282" spans="7:26" customFormat="1" x14ac:dyDescent="0.25">
      <c r="G282" s="112"/>
      <c r="Z282" s="113"/>
    </row>
    <row r="283" spans="7:26" customFormat="1" x14ac:dyDescent="0.25">
      <c r="G283" s="112"/>
      <c r="Z283" s="113"/>
    </row>
    <row r="284" spans="7:26" customFormat="1" x14ac:dyDescent="0.25">
      <c r="G284" s="112"/>
      <c r="Z284" s="113"/>
    </row>
    <row r="285" spans="7:26" customFormat="1" x14ac:dyDescent="0.25">
      <c r="G285" s="112"/>
      <c r="Z285" s="113"/>
    </row>
    <row r="286" spans="7:26" customFormat="1" x14ac:dyDescent="0.25">
      <c r="G286" s="112"/>
      <c r="Z286" s="113"/>
    </row>
    <row r="287" spans="7:26" customFormat="1" x14ac:dyDescent="0.25">
      <c r="G287" s="112"/>
      <c r="Z287" s="113"/>
    </row>
    <row r="288" spans="7:26" customFormat="1" x14ac:dyDescent="0.25">
      <c r="G288" s="112"/>
      <c r="Z288" s="113"/>
    </row>
    <row r="289" spans="7:28" customFormat="1" x14ac:dyDescent="0.25">
      <c r="G289" s="112"/>
      <c r="Z289" s="113"/>
    </row>
    <row r="290" spans="7:28" customFormat="1" x14ac:dyDescent="0.25">
      <c r="G290" s="112"/>
      <c r="Z290" s="113"/>
    </row>
    <row r="291" spans="7:28" customFormat="1" x14ac:dyDescent="0.25">
      <c r="G291" s="112"/>
      <c r="Z291" s="113"/>
    </row>
    <row r="292" spans="7:28" customFormat="1" x14ac:dyDescent="0.25">
      <c r="G292" s="112"/>
      <c r="Z292" s="113"/>
    </row>
    <row r="293" spans="7:28" customFormat="1" x14ac:dyDescent="0.25">
      <c r="G293" s="112"/>
      <c r="Z293" s="113"/>
    </row>
    <row r="294" spans="7:28" customFormat="1" x14ac:dyDescent="0.25">
      <c r="G294" s="112"/>
      <c r="Z294" s="113"/>
    </row>
    <row r="295" spans="7:28" customFormat="1" x14ac:dyDescent="0.25">
      <c r="G295" s="112"/>
      <c r="Z295" s="113"/>
    </row>
    <row r="296" spans="7:28" customFormat="1" x14ac:dyDescent="0.25">
      <c r="G296" s="112"/>
      <c r="Z296" s="113"/>
    </row>
    <row r="297" spans="7:28" customFormat="1" x14ac:dyDescent="0.25">
      <c r="G297" s="112"/>
      <c r="Z297" s="113"/>
    </row>
    <row r="298" spans="7:28" customFormat="1" x14ac:dyDescent="0.25">
      <c r="G298" s="112"/>
      <c r="Z298" s="113"/>
    </row>
    <row r="299" spans="7:28" customFormat="1" x14ac:dyDescent="0.25">
      <c r="G299" s="112"/>
      <c r="Z299" s="113"/>
    </row>
    <row r="300" spans="7:28" customFormat="1" x14ac:dyDescent="0.25">
      <c r="G300" s="112"/>
      <c r="Z300" s="113"/>
    </row>
    <row r="301" spans="7:28" customFormat="1" x14ac:dyDescent="0.25">
      <c r="G301" s="112"/>
      <c r="Z301" s="113"/>
    </row>
    <row r="302" spans="7:28" customFormat="1" x14ac:dyDescent="0.25">
      <c r="G302" s="112"/>
      <c r="Z302" s="113"/>
    </row>
    <row r="303" spans="7:28" customFormat="1" x14ac:dyDescent="0.25">
      <c r="G303" s="112"/>
      <c r="Z303" s="113"/>
    </row>
    <row r="304" spans="7:28" customFormat="1" x14ac:dyDescent="0.25">
      <c r="G304" s="112"/>
      <c r="Z304" s="113"/>
      <c r="AB304" s="114"/>
    </row>
    <row r="305" spans="7:29" customFormat="1" x14ac:dyDescent="0.25">
      <c r="G305" s="112"/>
      <c r="Z305" s="113"/>
    </row>
    <row r="306" spans="7:29" customFormat="1" x14ac:dyDescent="0.25">
      <c r="G306" s="112"/>
      <c r="Z306" s="113"/>
    </row>
    <row r="307" spans="7:29" customFormat="1" x14ac:dyDescent="0.25">
      <c r="G307" s="112"/>
      <c r="Z307" s="113"/>
    </row>
    <row r="308" spans="7:29" customFormat="1" x14ac:dyDescent="0.25">
      <c r="G308" s="112"/>
      <c r="Z308" s="113"/>
    </row>
    <row r="309" spans="7:29" customFormat="1" x14ac:dyDescent="0.25">
      <c r="G309" s="112"/>
      <c r="Z309" s="113"/>
    </row>
    <row r="310" spans="7:29" customFormat="1" x14ac:dyDescent="0.25">
      <c r="G310" s="112"/>
      <c r="Z310" s="113"/>
    </row>
    <row r="311" spans="7:29" customFormat="1" x14ac:dyDescent="0.25">
      <c r="G311" s="112"/>
      <c r="Z311" s="113"/>
    </row>
    <row r="312" spans="7:29" customFormat="1" x14ac:dyDescent="0.25">
      <c r="G312" s="112"/>
      <c r="Z312" s="113"/>
    </row>
    <row r="313" spans="7:29" customFormat="1" x14ac:dyDescent="0.25">
      <c r="G313" s="112"/>
      <c r="Z313" s="113"/>
    </row>
    <row r="314" spans="7:29" customFormat="1" x14ac:dyDescent="0.25">
      <c r="G314" s="112"/>
      <c r="Z314" s="113"/>
    </row>
    <row r="315" spans="7:29" customFormat="1" x14ac:dyDescent="0.25">
      <c r="G315" s="112"/>
      <c r="Z315" s="113"/>
    </row>
    <row r="316" spans="7:29" customFormat="1" x14ac:dyDescent="0.25">
      <c r="G316" s="112"/>
      <c r="Z316" s="113"/>
    </row>
    <row r="317" spans="7:29" customFormat="1" x14ac:dyDescent="0.25">
      <c r="G317" s="112"/>
      <c r="Z317" s="113"/>
    </row>
    <row r="318" spans="7:29" customFormat="1" x14ac:dyDescent="0.25">
      <c r="G318" s="112"/>
      <c r="Z318" s="113"/>
    </row>
    <row r="319" spans="7:29" customFormat="1" x14ac:dyDescent="0.25">
      <c r="G319" s="112"/>
      <c r="Z319" s="113"/>
      <c r="AB319" s="114"/>
      <c r="AC319" s="114"/>
    </row>
    <row r="320" spans="7:29" customFormat="1" x14ac:dyDescent="0.25">
      <c r="G320" s="112"/>
      <c r="Z320" s="113"/>
    </row>
    <row r="321" spans="7:26" customFormat="1" x14ac:dyDescent="0.25">
      <c r="G321" s="112"/>
      <c r="Z321" s="113"/>
    </row>
    <row r="322" spans="7:26" customFormat="1" x14ac:dyDescent="0.25">
      <c r="G322" s="112"/>
      <c r="Z322" s="113"/>
    </row>
    <row r="323" spans="7:26" customFormat="1" x14ac:dyDescent="0.25">
      <c r="G323" s="112"/>
      <c r="Z323" s="113"/>
    </row>
    <row r="324" spans="7:26" customFormat="1" x14ac:dyDescent="0.25">
      <c r="G324" s="112"/>
      <c r="Z324" s="113"/>
    </row>
    <row r="325" spans="7:26" customFormat="1" x14ac:dyDescent="0.25">
      <c r="G325" s="112"/>
      <c r="Z325" s="113"/>
    </row>
    <row r="326" spans="7:26" customFormat="1" x14ac:dyDescent="0.25">
      <c r="G326" s="112"/>
      <c r="Z326" s="113"/>
    </row>
    <row r="327" spans="7:26" customFormat="1" x14ac:dyDescent="0.25">
      <c r="G327" s="112"/>
      <c r="Z327" s="113"/>
    </row>
    <row r="328" spans="7:26" customFormat="1" x14ac:dyDescent="0.25">
      <c r="G328" s="112"/>
      <c r="Z328" s="113"/>
    </row>
    <row r="329" spans="7:26" customFormat="1" x14ac:dyDescent="0.25">
      <c r="G329" s="112"/>
      <c r="Z329" s="113"/>
    </row>
    <row r="330" spans="7:26" customFormat="1" x14ac:dyDescent="0.25">
      <c r="G330" s="112"/>
      <c r="Z330" s="113"/>
    </row>
    <row r="331" spans="7:26" customFormat="1" x14ac:dyDescent="0.25">
      <c r="G331" s="112"/>
      <c r="Z331" s="113"/>
    </row>
    <row r="332" spans="7:26" customFormat="1" x14ac:dyDescent="0.25">
      <c r="G332" s="112"/>
      <c r="Z332" s="113"/>
    </row>
    <row r="333" spans="7:26" customFormat="1" x14ac:dyDescent="0.25">
      <c r="G333" s="112"/>
      <c r="Z333" s="113"/>
    </row>
    <row r="334" spans="7:26" customFormat="1" x14ac:dyDescent="0.25">
      <c r="G334" s="112"/>
      <c r="Z334" s="113"/>
    </row>
    <row r="335" spans="7:26" customFormat="1" x14ac:dyDescent="0.25">
      <c r="G335" s="112"/>
      <c r="Z335" s="113"/>
    </row>
    <row r="336" spans="7:26" customFormat="1" x14ac:dyDescent="0.25">
      <c r="G336" s="112"/>
      <c r="Z336" s="113"/>
    </row>
    <row r="337" spans="7:29" customFormat="1" x14ac:dyDescent="0.25">
      <c r="G337" s="112"/>
      <c r="Z337" s="113"/>
    </row>
    <row r="338" spans="7:29" customFormat="1" x14ac:dyDescent="0.25">
      <c r="G338" s="112"/>
      <c r="Z338" s="113"/>
    </row>
    <row r="339" spans="7:29" customFormat="1" x14ac:dyDescent="0.25">
      <c r="G339" s="112"/>
      <c r="Z339" s="113"/>
    </row>
    <row r="340" spans="7:29" customFormat="1" x14ac:dyDescent="0.25">
      <c r="G340" s="112"/>
      <c r="Z340" s="113"/>
    </row>
    <row r="341" spans="7:29" customFormat="1" x14ac:dyDescent="0.25">
      <c r="G341" s="112"/>
      <c r="Z341" s="113"/>
    </row>
    <row r="342" spans="7:29" customFormat="1" x14ac:dyDescent="0.25">
      <c r="G342" s="112"/>
      <c r="Z342" s="113"/>
    </row>
    <row r="343" spans="7:29" customFormat="1" x14ac:dyDescent="0.25">
      <c r="G343" s="112"/>
      <c r="Z343" s="113"/>
    </row>
    <row r="344" spans="7:29" customFormat="1" x14ac:dyDescent="0.25">
      <c r="G344" s="112"/>
      <c r="Z344" s="113"/>
    </row>
    <row r="345" spans="7:29" customFormat="1" x14ac:dyDescent="0.25">
      <c r="G345" s="112"/>
      <c r="Z345" s="113"/>
    </row>
    <row r="346" spans="7:29" customFormat="1" x14ac:dyDescent="0.25">
      <c r="G346" s="112"/>
      <c r="Z346" s="113"/>
    </row>
    <row r="347" spans="7:29" customFormat="1" x14ac:dyDescent="0.25">
      <c r="G347" s="112"/>
      <c r="Z347" s="113"/>
    </row>
    <row r="348" spans="7:29" customFormat="1" x14ac:dyDescent="0.25">
      <c r="G348" s="112"/>
      <c r="Z348" s="113"/>
    </row>
    <row r="349" spans="7:29" customFormat="1" x14ac:dyDescent="0.25">
      <c r="G349" s="112"/>
      <c r="Z349" s="113"/>
      <c r="AC349" s="114"/>
    </row>
    <row r="350" spans="7:29" customFormat="1" x14ac:dyDescent="0.25">
      <c r="G350" s="112"/>
      <c r="Z350" s="113"/>
    </row>
    <row r="351" spans="7:29" customFormat="1" x14ac:dyDescent="0.25">
      <c r="G351" s="112"/>
      <c r="Z351" s="113"/>
    </row>
    <row r="352" spans="7:29" customFormat="1" x14ac:dyDescent="0.25">
      <c r="G352" s="112"/>
      <c r="Z352" s="113"/>
    </row>
    <row r="353" spans="7:30" customFormat="1" x14ac:dyDescent="0.25">
      <c r="G353" s="112"/>
      <c r="Z353" s="113"/>
    </row>
    <row r="354" spans="7:30" customFormat="1" x14ac:dyDescent="0.25">
      <c r="G354" s="112"/>
      <c r="Z354" s="113"/>
    </row>
    <row r="355" spans="7:30" customFormat="1" x14ac:dyDescent="0.25">
      <c r="G355" s="112"/>
      <c r="Z355" s="113"/>
    </row>
    <row r="356" spans="7:30" customFormat="1" x14ac:dyDescent="0.25">
      <c r="G356" s="112"/>
      <c r="Z356" s="113"/>
    </row>
    <row r="357" spans="7:30" customFormat="1" x14ac:dyDescent="0.25">
      <c r="G357" s="112"/>
      <c r="Z357" s="113"/>
    </row>
    <row r="358" spans="7:30" customFormat="1" x14ac:dyDescent="0.25">
      <c r="G358" s="112"/>
      <c r="Z358" s="113"/>
    </row>
    <row r="359" spans="7:30" customFormat="1" x14ac:dyDescent="0.25">
      <c r="G359" s="112"/>
      <c r="Z359" s="113"/>
    </row>
    <row r="360" spans="7:30" customFormat="1" x14ac:dyDescent="0.25">
      <c r="G360" s="112"/>
      <c r="Z360" s="113"/>
    </row>
    <row r="361" spans="7:30" customFormat="1" x14ac:dyDescent="0.25">
      <c r="G361" s="112"/>
      <c r="Z361" s="113"/>
    </row>
    <row r="362" spans="7:30" customFormat="1" x14ac:dyDescent="0.25">
      <c r="G362" s="112"/>
      <c r="Z362" s="113"/>
      <c r="AB362" s="114"/>
      <c r="AD362" s="114"/>
    </row>
    <row r="363" spans="7:30" customFormat="1" x14ac:dyDescent="0.25">
      <c r="G363" s="112"/>
      <c r="Z363" s="113"/>
    </row>
    <row r="364" spans="7:30" customFormat="1" x14ac:dyDescent="0.25">
      <c r="G364" s="112"/>
      <c r="Z364" s="113"/>
    </row>
    <row r="365" spans="7:30" customFormat="1" x14ac:dyDescent="0.25">
      <c r="G365" s="112"/>
      <c r="Z365" s="113"/>
    </row>
    <row r="366" spans="7:30" customFormat="1" x14ac:dyDescent="0.25">
      <c r="G366" s="112"/>
      <c r="Z366" s="113"/>
    </row>
    <row r="367" spans="7:30" customFormat="1" x14ac:dyDescent="0.25">
      <c r="G367" s="112"/>
      <c r="Z367" s="113"/>
    </row>
    <row r="368" spans="7:30" customFormat="1" x14ac:dyDescent="0.25">
      <c r="G368" s="112"/>
      <c r="Z368" s="113"/>
    </row>
    <row r="369" spans="7:26" customFormat="1" x14ac:dyDescent="0.25">
      <c r="G369" s="112"/>
      <c r="Z369" s="113"/>
    </row>
    <row r="370" spans="7:26" customFormat="1" x14ac:dyDescent="0.25">
      <c r="G370" s="112"/>
      <c r="Z370" s="113"/>
    </row>
    <row r="371" spans="7:26" customFormat="1" x14ac:dyDescent="0.25">
      <c r="G371" s="112"/>
      <c r="Z371" s="113"/>
    </row>
    <row r="372" spans="7:26" customFormat="1" x14ac:dyDescent="0.25">
      <c r="G372" s="112"/>
      <c r="Z372" s="113"/>
    </row>
    <row r="373" spans="7:26" customFormat="1" x14ac:dyDescent="0.25">
      <c r="G373" s="112"/>
      <c r="Z373" s="113"/>
    </row>
    <row r="374" spans="7:26" customFormat="1" x14ac:dyDescent="0.25">
      <c r="G374" s="112"/>
      <c r="Z374" s="113"/>
    </row>
    <row r="375" spans="7:26" customFormat="1" x14ac:dyDescent="0.25">
      <c r="G375" s="112"/>
      <c r="Z375" s="113"/>
    </row>
    <row r="376" spans="7:26" customFormat="1" x14ac:dyDescent="0.25">
      <c r="G376" s="112"/>
      <c r="Z376" s="113"/>
    </row>
    <row r="377" spans="7:26" customFormat="1" x14ac:dyDescent="0.25">
      <c r="G377" s="112"/>
      <c r="Z377" s="113"/>
    </row>
    <row r="378" spans="7:26" customFormat="1" x14ac:dyDescent="0.25">
      <c r="G378" s="112"/>
      <c r="Z378" s="113"/>
    </row>
    <row r="379" spans="7:26" customFormat="1" x14ac:dyDescent="0.25">
      <c r="G379" s="112"/>
      <c r="Z379" s="113"/>
    </row>
    <row r="380" spans="7:26" customFormat="1" x14ac:dyDescent="0.25">
      <c r="G380" s="112"/>
      <c r="Z380" s="113"/>
    </row>
    <row r="381" spans="7:26" customFormat="1" x14ac:dyDescent="0.25">
      <c r="G381" s="112"/>
      <c r="Z381" s="113"/>
    </row>
    <row r="382" spans="7:26" customFormat="1" x14ac:dyDescent="0.25">
      <c r="G382" s="112"/>
      <c r="Z382" s="113"/>
    </row>
    <row r="383" spans="7:26" customFormat="1" x14ac:dyDescent="0.25">
      <c r="G383" s="112"/>
      <c r="Z383" s="113"/>
    </row>
    <row r="384" spans="7:26" customFormat="1" x14ac:dyDescent="0.25">
      <c r="G384" s="112"/>
      <c r="Z384" s="113"/>
    </row>
    <row r="385" spans="7:28" customFormat="1" x14ac:dyDescent="0.25">
      <c r="G385" s="112"/>
      <c r="Z385" s="113"/>
    </row>
    <row r="386" spans="7:28" customFormat="1" x14ac:dyDescent="0.25">
      <c r="G386" s="112"/>
      <c r="Z386" s="113"/>
    </row>
    <row r="387" spans="7:28" customFormat="1" x14ac:dyDescent="0.25">
      <c r="G387" s="112"/>
      <c r="Z387" s="113"/>
    </row>
    <row r="388" spans="7:28" customFormat="1" x14ac:dyDescent="0.25">
      <c r="G388" s="112"/>
      <c r="Z388" s="113"/>
    </row>
    <row r="389" spans="7:28" customFormat="1" x14ac:dyDescent="0.25">
      <c r="G389" s="112"/>
      <c r="Z389" s="113"/>
    </row>
    <row r="390" spans="7:28" customFormat="1" x14ac:dyDescent="0.25">
      <c r="G390" s="112"/>
      <c r="Z390" s="113"/>
    </row>
    <row r="391" spans="7:28" customFormat="1" x14ac:dyDescent="0.25">
      <c r="G391" s="112"/>
      <c r="Z391" s="113"/>
    </row>
    <row r="392" spans="7:28" customFormat="1" x14ac:dyDescent="0.25">
      <c r="G392" s="112"/>
      <c r="Z392" s="113"/>
    </row>
    <row r="393" spans="7:28" customFormat="1" x14ac:dyDescent="0.25">
      <c r="G393" s="112"/>
      <c r="Z393" s="113"/>
      <c r="AB393" s="114"/>
    </row>
    <row r="394" spans="7:28" customFormat="1" x14ac:dyDescent="0.25">
      <c r="G394" s="112"/>
      <c r="Z394" s="113"/>
    </row>
    <row r="395" spans="7:28" customFormat="1" x14ac:dyDescent="0.25">
      <c r="G395" s="112"/>
      <c r="Z395" s="113"/>
    </row>
    <row r="396" spans="7:28" customFormat="1" x14ac:dyDescent="0.25">
      <c r="G396" s="112"/>
      <c r="Z396" s="113"/>
    </row>
    <row r="397" spans="7:28" customFormat="1" x14ac:dyDescent="0.25">
      <c r="G397" s="112"/>
      <c r="Z397" s="113"/>
      <c r="AB397" s="114"/>
    </row>
    <row r="398" spans="7:28" customFormat="1" x14ac:dyDescent="0.25">
      <c r="G398" s="112"/>
      <c r="Z398" s="113"/>
    </row>
    <row r="399" spans="7:28" customFormat="1" x14ac:dyDescent="0.25">
      <c r="G399" s="112"/>
      <c r="Z399" s="113"/>
    </row>
    <row r="400" spans="7:28" customFormat="1" x14ac:dyDescent="0.25">
      <c r="G400" s="112"/>
      <c r="Z400" s="113"/>
    </row>
    <row r="401" spans="7:26" customFormat="1" x14ac:dyDescent="0.25">
      <c r="G401" s="112"/>
      <c r="Z401" s="113"/>
    </row>
    <row r="402" spans="7:26" customFormat="1" x14ac:dyDescent="0.25">
      <c r="G402" s="112"/>
      <c r="Z402" s="113"/>
    </row>
    <row r="403" spans="7:26" customFormat="1" x14ac:dyDescent="0.25">
      <c r="G403" s="112"/>
      <c r="Z403" s="113"/>
    </row>
    <row r="404" spans="7:26" customFormat="1" x14ac:dyDescent="0.25">
      <c r="G404" s="112"/>
      <c r="Z404" s="113"/>
    </row>
    <row r="405" spans="7:26" customFormat="1" x14ac:dyDescent="0.25">
      <c r="G405" s="112"/>
      <c r="Z405" s="113"/>
    </row>
    <row r="406" spans="7:26" customFormat="1" x14ac:dyDescent="0.25">
      <c r="G406" s="112"/>
      <c r="Z406" s="113"/>
    </row>
    <row r="407" spans="7:26" customFormat="1" x14ac:dyDescent="0.25">
      <c r="G407" s="112"/>
      <c r="Z407" s="113"/>
    </row>
    <row r="408" spans="7:26" customFormat="1" x14ac:dyDescent="0.25">
      <c r="G408" s="112"/>
      <c r="Z408" s="113"/>
    </row>
    <row r="409" spans="7:26" customFormat="1" x14ac:dyDescent="0.25">
      <c r="G409" s="112"/>
      <c r="Z409" s="113"/>
    </row>
    <row r="410" spans="7:26" customFormat="1" x14ac:dyDescent="0.25">
      <c r="G410" s="112"/>
      <c r="Z410" s="113"/>
    </row>
    <row r="411" spans="7:26" customFormat="1" x14ac:dyDescent="0.25">
      <c r="G411" s="112"/>
      <c r="Z411" s="113"/>
    </row>
    <row r="412" spans="7:26" customFormat="1" x14ac:dyDescent="0.25">
      <c r="G412" s="112"/>
      <c r="Z412" s="113"/>
    </row>
    <row r="413" spans="7:26" customFormat="1" x14ac:dyDescent="0.25">
      <c r="G413" s="112"/>
      <c r="Z413" s="113"/>
    </row>
    <row r="414" spans="7:26" customFormat="1" x14ac:dyDescent="0.25">
      <c r="G414" s="112"/>
      <c r="Z414" s="113"/>
    </row>
    <row r="415" spans="7:26" customFormat="1" x14ac:dyDescent="0.25">
      <c r="G415" s="112"/>
      <c r="Z415" s="113"/>
    </row>
    <row r="416" spans="7:26" customFormat="1" x14ac:dyDescent="0.25">
      <c r="G416" s="112"/>
      <c r="Z416" s="113"/>
    </row>
    <row r="417" spans="7:28" customFormat="1" x14ac:dyDescent="0.25">
      <c r="G417" s="112"/>
      <c r="Z417" s="113"/>
    </row>
    <row r="418" spans="7:28" customFormat="1" x14ac:dyDescent="0.25">
      <c r="G418" s="112"/>
      <c r="Z418" s="113"/>
    </row>
    <row r="419" spans="7:28" customFormat="1" x14ac:dyDescent="0.25">
      <c r="G419" s="112"/>
      <c r="Z419" s="113"/>
    </row>
    <row r="420" spans="7:28" customFormat="1" x14ac:dyDescent="0.25">
      <c r="G420" s="112"/>
      <c r="Z420" s="113"/>
    </row>
    <row r="421" spans="7:28" customFormat="1" x14ac:dyDescent="0.25">
      <c r="G421" s="112"/>
      <c r="Z421" s="113"/>
    </row>
    <row r="422" spans="7:28" customFormat="1" x14ac:dyDescent="0.25">
      <c r="G422" s="112"/>
      <c r="Z422" s="113"/>
    </row>
    <row r="423" spans="7:28" customFormat="1" x14ac:dyDescent="0.25">
      <c r="G423" s="112"/>
      <c r="Z423" s="113"/>
    </row>
    <row r="424" spans="7:28" customFormat="1" x14ac:dyDescent="0.25">
      <c r="G424" s="112"/>
      <c r="Z424" s="113"/>
    </row>
    <row r="425" spans="7:28" customFormat="1" x14ac:dyDescent="0.25">
      <c r="G425" s="112"/>
      <c r="Z425" s="113"/>
      <c r="AB425" s="114"/>
    </row>
    <row r="426" spans="7:28" customFormat="1" x14ac:dyDescent="0.25">
      <c r="G426" s="112"/>
      <c r="Z426" s="113"/>
      <c r="AB426" s="114"/>
    </row>
    <row r="427" spans="7:28" customFormat="1" x14ac:dyDescent="0.25">
      <c r="G427" s="112"/>
      <c r="Z427" s="113"/>
    </row>
    <row r="428" spans="7:28" customFormat="1" x14ac:dyDescent="0.25">
      <c r="G428" s="112"/>
      <c r="Z428" s="113"/>
      <c r="AB428" s="114"/>
    </row>
    <row r="429" spans="7:28" customFormat="1" x14ac:dyDescent="0.25">
      <c r="G429" s="112"/>
      <c r="Z429" s="113"/>
      <c r="AB429" s="114"/>
    </row>
    <row r="430" spans="7:28" customFormat="1" x14ac:dyDescent="0.25">
      <c r="G430" s="112"/>
      <c r="Z430" s="113"/>
      <c r="AB430" s="114"/>
    </row>
    <row r="431" spans="7:28" customFormat="1" x14ac:dyDescent="0.25">
      <c r="G431" s="112"/>
      <c r="Z431" s="113"/>
    </row>
    <row r="432" spans="7:28" customFormat="1" x14ac:dyDescent="0.25">
      <c r="G432" s="112"/>
      <c r="Z432" s="113"/>
    </row>
    <row r="433" spans="7:26" customFormat="1" x14ac:dyDescent="0.25">
      <c r="G433" s="112"/>
      <c r="Z433" s="113"/>
    </row>
    <row r="434" spans="7:26" customFormat="1" x14ac:dyDescent="0.25">
      <c r="G434" s="112"/>
      <c r="Z434" s="113"/>
    </row>
    <row r="435" spans="7:26" customFormat="1" x14ac:dyDescent="0.25">
      <c r="G435" s="112"/>
      <c r="Z435" s="113"/>
    </row>
    <row r="436" spans="7:26" customFormat="1" x14ac:dyDescent="0.25">
      <c r="G436" s="112"/>
      <c r="Z436" s="113"/>
    </row>
    <row r="437" spans="7:26" customFormat="1" x14ac:dyDescent="0.25">
      <c r="G437" s="112"/>
      <c r="Z437" s="113"/>
    </row>
    <row r="438" spans="7:26" customFormat="1" x14ac:dyDescent="0.25">
      <c r="G438" s="112"/>
      <c r="Z438" s="113"/>
    </row>
    <row r="439" spans="7:26" customFormat="1" x14ac:dyDescent="0.25">
      <c r="G439" s="112"/>
      <c r="Z439" s="113"/>
    </row>
    <row r="440" spans="7:26" customFormat="1" x14ac:dyDescent="0.25">
      <c r="G440" s="112"/>
      <c r="Z440" s="113"/>
    </row>
    <row r="441" spans="7:26" customFormat="1" x14ac:dyDescent="0.25">
      <c r="G441" s="112"/>
      <c r="Z441" s="113"/>
    </row>
    <row r="442" spans="7:26" customFormat="1" x14ac:dyDescent="0.25">
      <c r="G442" s="112"/>
      <c r="Z442" s="113"/>
    </row>
    <row r="443" spans="7:26" customFormat="1" x14ac:dyDescent="0.25">
      <c r="G443" s="112"/>
      <c r="Z443" s="113"/>
    </row>
    <row r="444" spans="7:26" customFormat="1" x14ac:dyDescent="0.25">
      <c r="G444" s="112"/>
      <c r="Z444" s="113"/>
    </row>
    <row r="445" spans="7:26" customFormat="1" x14ac:dyDescent="0.25">
      <c r="G445" s="112"/>
      <c r="Z445" s="113"/>
    </row>
    <row r="446" spans="7:26" customFormat="1" x14ac:dyDescent="0.25">
      <c r="G446" s="112"/>
      <c r="Z446" s="113"/>
    </row>
    <row r="447" spans="7:26" customFormat="1" x14ac:dyDescent="0.25">
      <c r="G447" s="112"/>
      <c r="Z447" s="113"/>
    </row>
    <row r="448" spans="7:26" customFormat="1" x14ac:dyDescent="0.25">
      <c r="G448" s="112"/>
      <c r="Z448" s="113"/>
    </row>
    <row r="449" spans="7:29" customFormat="1" x14ac:dyDescent="0.25">
      <c r="G449" s="112"/>
      <c r="Z449" s="113"/>
    </row>
    <row r="450" spans="7:29" customFormat="1" x14ac:dyDescent="0.25">
      <c r="G450" s="112"/>
      <c r="Z450" s="113"/>
    </row>
    <row r="451" spans="7:29" customFormat="1" x14ac:dyDescent="0.25">
      <c r="G451" s="112"/>
      <c r="Z451" s="113"/>
    </row>
    <row r="452" spans="7:29" customFormat="1" x14ac:dyDescent="0.25">
      <c r="G452" s="112"/>
      <c r="Z452" s="113"/>
      <c r="AC452" s="114"/>
    </row>
    <row r="453" spans="7:29" customFormat="1" x14ac:dyDescent="0.25">
      <c r="G453" s="112"/>
      <c r="Z453" s="113"/>
    </row>
    <row r="454" spans="7:29" customFormat="1" x14ac:dyDescent="0.25">
      <c r="G454" s="112"/>
      <c r="Z454" s="113"/>
    </row>
    <row r="455" spans="7:29" customFormat="1" x14ac:dyDescent="0.25">
      <c r="G455" s="112"/>
      <c r="Z455" s="113"/>
    </row>
    <row r="456" spans="7:29" customFormat="1" x14ac:dyDescent="0.25">
      <c r="G456" s="112"/>
      <c r="Z456" s="113"/>
    </row>
    <row r="457" spans="7:29" customFormat="1" x14ac:dyDescent="0.25">
      <c r="G457" s="112"/>
      <c r="Z457" s="113"/>
    </row>
    <row r="458" spans="7:29" customFormat="1" x14ac:dyDescent="0.25">
      <c r="G458" s="112"/>
      <c r="Z458" s="113"/>
    </row>
    <row r="459" spans="7:29" customFormat="1" x14ac:dyDescent="0.25">
      <c r="G459" s="112"/>
      <c r="Z459" s="113"/>
    </row>
    <row r="460" spans="7:29" customFormat="1" x14ac:dyDescent="0.25">
      <c r="G460" s="112"/>
      <c r="Z460" s="113"/>
    </row>
    <row r="461" spans="7:29" customFormat="1" x14ac:dyDescent="0.25">
      <c r="G461" s="112"/>
      <c r="Z461" s="113"/>
    </row>
    <row r="462" spans="7:29" customFormat="1" x14ac:dyDescent="0.25">
      <c r="G462" s="112"/>
      <c r="Z462" s="113"/>
    </row>
    <row r="463" spans="7:29" customFormat="1" x14ac:dyDescent="0.25">
      <c r="G463" s="112"/>
      <c r="Z463" s="113"/>
    </row>
    <row r="464" spans="7:29" customFormat="1" x14ac:dyDescent="0.25">
      <c r="G464" s="112"/>
      <c r="Z464" s="113"/>
    </row>
    <row r="465" spans="7:29" customFormat="1" x14ac:dyDescent="0.25">
      <c r="G465" s="112"/>
      <c r="Z465" s="113"/>
      <c r="AB465" s="114"/>
      <c r="AC465" s="114"/>
    </row>
    <row r="466" spans="7:29" customFormat="1" x14ac:dyDescent="0.25">
      <c r="G466" s="112"/>
      <c r="Z466" s="113"/>
    </row>
    <row r="467" spans="7:29" customFormat="1" x14ac:dyDescent="0.25">
      <c r="G467" s="112"/>
      <c r="Z467" s="113"/>
    </row>
    <row r="468" spans="7:29" customFormat="1" x14ac:dyDescent="0.25">
      <c r="G468" s="112"/>
      <c r="Z468" s="113"/>
    </row>
    <row r="469" spans="7:29" customFormat="1" x14ac:dyDescent="0.25">
      <c r="G469" s="112"/>
      <c r="Z469" s="113"/>
    </row>
    <row r="470" spans="7:29" customFormat="1" x14ac:dyDescent="0.25">
      <c r="G470" s="112"/>
      <c r="Z470" s="113"/>
    </row>
    <row r="471" spans="7:29" customFormat="1" x14ac:dyDescent="0.25">
      <c r="G471" s="112"/>
      <c r="Z471" s="113"/>
    </row>
    <row r="472" spans="7:29" customFormat="1" x14ac:dyDescent="0.25">
      <c r="G472" s="112"/>
      <c r="Z472" s="113"/>
    </row>
    <row r="473" spans="7:29" customFormat="1" x14ac:dyDescent="0.25">
      <c r="G473" s="112"/>
      <c r="Z473" s="113"/>
    </row>
    <row r="474" spans="7:29" customFormat="1" x14ac:dyDescent="0.25">
      <c r="G474" s="112"/>
      <c r="Z474" s="113"/>
    </row>
    <row r="475" spans="7:29" customFormat="1" x14ac:dyDescent="0.25">
      <c r="G475" s="112"/>
      <c r="Z475" s="113"/>
    </row>
    <row r="476" spans="7:29" customFormat="1" x14ac:dyDescent="0.25">
      <c r="G476" s="112"/>
      <c r="Z476" s="113"/>
    </row>
    <row r="477" spans="7:29" customFormat="1" x14ac:dyDescent="0.25">
      <c r="G477" s="112"/>
      <c r="Z477" s="113"/>
    </row>
    <row r="478" spans="7:29" customFormat="1" x14ac:dyDescent="0.25">
      <c r="G478" s="112"/>
      <c r="Z478" s="113"/>
    </row>
    <row r="479" spans="7:29" customFormat="1" x14ac:dyDescent="0.25">
      <c r="G479" s="112"/>
      <c r="Z479" s="113"/>
    </row>
    <row r="480" spans="7:29" customFormat="1" x14ac:dyDescent="0.25">
      <c r="G480" s="112"/>
      <c r="Z480" s="113"/>
    </row>
    <row r="481" spans="7:29" customFormat="1" x14ac:dyDescent="0.25">
      <c r="G481" s="112"/>
      <c r="Z481" s="113"/>
    </row>
    <row r="482" spans="7:29" customFormat="1" x14ac:dyDescent="0.25">
      <c r="G482" s="112"/>
      <c r="Z482" s="113"/>
    </row>
    <row r="483" spans="7:29" customFormat="1" x14ac:dyDescent="0.25">
      <c r="G483" s="112"/>
      <c r="Z483" s="113"/>
      <c r="AB483" s="114"/>
      <c r="AC483" s="114"/>
    </row>
    <row r="484" spans="7:29" customFormat="1" x14ac:dyDescent="0.25">
      <c r="G484" s="112"/>
      <c r="Z484" s="113"/>
      <c r="AB484" s="114"/>
      <c r="AC484" s="114"/>
    </row>
    <row r="485" spans="7:29" customFormat="1" x14ac:dyDescent="0.25">
      <c r="G485" s="112"/>
      <c r="Z485" s="113"/>
    </row>
    <row r="486" spans="7:29" customFormat="1" x14ac:dyDescent="0.25">
      <c r="G486" s="112"/>
      <c r="Z486" s="113"/>
    </row>
    <row r="487" spans="7:29" customFormat="1" x14ac:dyDescent="0.25">
      <c r="G487" s="112"/>
      <c r="Z487" s="113"/>
    </row>
    <row r="488" spans="7:29" customFormat="1" x14ac:dyDescent="0.25">
      <c r="G488" s="112"/>
      <c r="Z488" s="113"/>
    </row>
    <row r="489" spans="7:29" customFormat="1" x14ac:dyDescent="0.25">
      <c r="G489" s="112"/>
      <c r="Z489" s="113"/>
    </row>
    <row r="490" spans="7:29" customFormat="1" x14ac:dyDescent="0.25">
      <c r="G490" s="112"/>
      <c r="Z490" s="113"/>
    </row>
    <row r="491" spans="7:29" customFormat="1" x14ac:dyDescent="0.25">
      <c r="G491" s="112"/>
      <c r="Z491" s="113"/>
    </row>
    <row r="492" spans="7:29" customFormat="1" x14ac:dyDescent="0.25">
      <c r="G492" s="112"/>
      <c r="Z492" s="113"/>
    </row>
    <row r="493" spans="7:29" customFormat="1" x14ac:dyDescent="0.25">
      <c r="G493" s="112"/>
      <c r="Z493" s="113"/>
    </row>
    <row r="494" spans="7:29" customFormat="1" x14ac:dyDescent="0.25">
      <c r="G494" s="112"/>
      <c r="Z494" s="113"/>
    </row>
    <row r="495" spans="7:29" customFormat="1" x14ac:dyDescent="0.25">
      <c r="G495" s="112"/>
      <c r="Z495" s="113"/>
      <c r="AB495" s="114"/>
    </row>
    <row r="496" spans="7:29" customFormat="1" x14ac:dyDescent="0.25">
      <c r="G496" s="112"/>
      <c r="Z496" s="113"/>
    </row>
    <row r="497" spans="2:253" x14ac:dyDescent="0.25">
      <c r="B497"/>
      <c r="G497" s="112"/>
      <c r="H497"/>
      <c r="Z497" s="113"/>
      <c r="AG497"/>
      <c r="AH497"/>
      <c r="AI497"/>
      <c r="AJ497"/>
      <c r="AK497"/>
      <c r="AL497"/>
      <c r="AM497"/>
      <c r="AN497"/>
      <c r="AO497"/>
      <c r="AP497"/>
      <c r="AQ497"/>
      <c r="AR497"/>
      <c r="AS497"/>
      <c r="AT497"/>
      <c r="AU497"/>
      <c r="AV497"/>
      <c r="BC497"/>
      <c r="BD497"/>
      <c r="BE497"/>
      <c r="BF497"/>
      <c r="BG497"/>
      <c r="BH497"/>
      <c r="BI497"/>
      <c r="BJ497"/>
      <c r="BL497"/>
      <c r="BM497"/>
      <c r="BN497"/>
      <c r="BO497"/>
      <c r="BP497"/>
      <c r="BQ497"/>
      <c r="BR497"/>
      <c r="BS497"/>
      <c r="BT497"/>
      <c r="BU497"/>
      <c r="BV497"/>
      <c r="BW497"/>
      <c r="BX497"/>
      <c r="BY497"/>
      <c r="BZ497"/>
      <c r="CA497"/>
      <c r="CB497"/>
      <c r="CC497"/>
      <c r="CD497"/>
      <c r="CE497"/>
      <c r="CF497"/>
      <c r="CG497"/>
      <c r="CI497"/>
      <c r="CJ497"/>
      <c r="CK497"/>
      <c r="CL497"/>
      <c r="CM497"/>
      <c r="CN497"/>
      <c r="CO497"/>
      <c r="CP497"/>
      <c r="CQ497"/>
      <c r="CR497"/>
      <c r="CS497"/>
      <c r="CT497"/>
      <c r="CU497"/>
      <c r="CV497"/>
      <c r="CW497"/>
      <c r="DA497"/>
      <c r="DB497"/>
      <c r="DC497"/>
      <c r="DD497"/>
      <c r="DF497"/>
      <c r="DG497"/>
      <c r="DH497"/>
      <c r="DI497"/>
      <c r="DJ497"/>
      <c r="DK497"/>
      <c r="FL497"/>
      <c r="FM497"/>
      <c r="FN497"/>
      <c r="FO497"/>
      <c r="FP497"/>
      <c r="FQ497"/>
      <c r="FR497"/>
      <c r="FS497"/>
      <c r="FT497"/>
      <c r="FU497"/>
      <c r="FW497"/>
      <c r="FX497"/>
      <c r="FY497"/>
      <c r="GB497"/>
      <c r="GC497"/>
      <c r="GD497"/>
      <c r="GE497"/>
      <c r="GF497"/>
      <c r="GG497"/>
      <c r="GH497"/>
      <c r="GI497"/>
      <c r="GJ497"/>
      <c r="GK497"/>
      <c r="GL497"/>
      <c r="GM497"/>
      <c r="GN497"/>
      <c r="GO497"/>
      <c r="GQ497"/>
      <c r="GR497"/>
      <c r="GS497"/>
      <c r="GT497"/>
      <c r="GU497"/>
      <c r="GV497"/>
      <c r="GW497"/>
      <c r="GX497"/>
      <c r="GY497"/>
      <c r="GZ497"/>
      <c r="HA497"/>
      <c r="HB497"/>
      <c r="HC497"/>
      <c r="HD497"/>
      <c r="HE497"/>
      <c r="HF497"/>
      <c r="HG497"/>
      <c r="HH497"/>
      <c r="HI497"/>
      <c r="HJ497"/>
      <c r="HL497"/>
      <c r="HM497"/>
      <c r="HN497"/>
      <c r="HO497"/>
      <c r="HP497"/>
      <c r="HQ497"/>
      <c r="HR497"/>
      <c r="HS497"/>
      <c r="HT497"/>
      <c r="HU497"/>
      <c r="HV497"/>
      <c r="HW497"/>
      <c r="HX497"/>
      <c r="HY497"/>
      <c r="HZ497"/>
      <c r="IA497"/>
      <c r="IB497"/>
      <c r="ID497"/>
      <c r="IE497"/>
      <c r="IF497"/>
      <c r="IG497"/>
      <c r="IH497"/>
      <c r="IK497"/>
      <c r="IL497"/>
      <c r="IM497"/>
      <c r="IN497"/>
      <c r="IO497"/>
      <c r="IP497"/>
      <c r="IQ497"/>
      <c r="IR497"/>
      <c r="IS497"/>
    </row>
    <row r="498" spans="2:253" x14ac:dyDescent="0.25">
      <c r="B498"/>
      <c r="G498" s="112"/>
      <c r="H498"/>
      <c r="Z498" s="113"/>
      <c r="AG498"/>
      <c r="AH498"/>
      <c r="AI498"/>
      <c r="AJ498"/>
      <c r="AK498"/>
      <c r="AL498"/>
      <c r="AM498"/>
      <c r="AN498"/>
      <c r="AO498"/>
      <c r="AP498"/>
      <c r="AQ498"/>
      <c r="AR498"/>
      <c r="AS498"/>
      <c r="AT498"/>
      <c r="AU498"/>
      <c r="AV498"/>
      <c r="BC498"/>
      <c r="BD498"/>
      <c r="BE498"/>
      <c r="BF498"/>
      <c r="BG498"/>
      <c r="BH498"/>
      <c r="BI498"/>
      <c r="BJ498"/>
      <c r="BL498"/>
      <c r="BM498"/>
      <c r="BN498"/>
      <c r="BO498"/>
      <c r="BP498"/>
      <c r="BQ498"/>
      <c r="BR498"/>
      <c r="BS498"/>
      <c r="BT498"/>
      <c r="BU498"/>
      <c r="BV498"/>
      <c r="BW498"/>
      <c r="BX498"/>
      <c r="BY498"/>
      <c r="BZ498"/>
      <c r="CA498"/>
      <c r="CB498"/>
      <c r="CC498"/>
      <c r="CD498"/>
      <c r="CE498"/>
      <c r="CF498"/>
      <c r="CG498"/>
      <c r="CI498"/>
      <c r="CJ498"/>
      <c r="CK498"/>
      <c r="CL498"/>
      <c r="CM498"/>
      <c r="CN498"/>
      <c r="CO498"/>
      <c r="CP498"/>
      <c r="CQ498"/>
      <c r="CR498"/>
      <c r="CS498"/>
      <c r="CT498"/>
      <c r="CU498"/>
      <c r="CV498"/>
      <c r="CW498"/>
      <c r="DA498"/>
      <c r="DB498"/>
      <c r="DC498"/>
      <c r="DD498"/>
      <c r="DF498"/>
      <c r="DG498"/>
      <c r="DH498"/>
      <c r="DI498"/>
      <c r="DJ498"/>
      <c r="DK498"/>
      <c r="FL498"/>
      <c r="FM498"/>
      <c r="FN498"/>
      <c r="FO498"/>
      <c r="FP498"/>
      <c r="FQ498"/>
      <c r="FR498"/>
      <c r="FS498"/>
      <c r="FT498"/>
      <c r="FU498"/>
      <c r="FW498"/>
      <c r="FX498"/>
      <c r="FY498"/>
      <c r="GB498"/>
      <c r="GC498"/>
      <c r="GD498"/>
      <c r="GE498"/>
      <c r="GF498"/>
      <c r="GG498"/>
      <c r="GH498"/>
      <c r="GI498"/>
      <c r="GJ498"/>
      <c r="GK498"/>
      <c r="GL498"/>
      <c r="GM498"/>
      <c r="GN498"/>
      <c r="GO498"/>
      <c r="GQ498"/>
      <c r="GR498"/>
      <c r="GS498"/>
      <c r="GT498"/>
      <c r="GU498"/>
      <c r="GV498"/>
      <c r="GW498"/>
      <c r="GX498"/>
      <c r="GY498"/>
      <c r="GZ498"/>
      <c r="HA498"/>
      <c r="HB498"/>
      <c r="HC498"/>
      <c r="HD498"/>
      <c r="HE498"/>
      <c r="HF498"/>
      <c r="HG498"/>
      <c r="HH498"/>
      <c r="HI498"/>
      <c r="HJ498"/>
      <c r="HL498"/>
      <c r="HM498"/>
      <c r="HN498"/>
      <c r="HO498"/>
      <c r="HP498"/>
      <c r="HQ498"/>
      <c r="HR498"/>
      <c r="HS498"/>
      <c r="HT498"/>
      <c r="HU498"/>
      <c r="HV498"/>
      <c r="HW498"/>
      <c r="HX498"/>
      <c r="HY498"/>
      <c r="HZ498"/>
      <c r="IA498"/>
      <c r="IB498"/>
      <c r="ID498"/>
      <c r="IE498"/>
      <c r="IF498"/>
      <c r="IG498"/>
      <c r="IH498"/>
      <c r="IK498"/>
      <c r="IL498"/>
      <c r="IM498"/>
      <c r="IN498"/>
      <c r="IO498"/>
      <c r="IP498"/>
      <c r="IQ498"/>
      <c r="IR498"/>
      <c r="IS498"/>
    </row>
    <row r="499" spans="2:253" x14ac:dyDescent="0.25">
      <c r="B499"/>
      <c r="G499" s="112"/>
      <c r="H499"/>
      <c r="Z499" s="113"/>
      <c r="AB499" s="114"/>
      <c r="AC499" s="114"/>
      <c r="AG499"/>
      <c r="AH499"/>
      <c r="AI499"/>
      <c r="AJ499"/>
      <c r="AK499"/>
      <c r="AL499"/>
      <c r="AM499"/>
      <c r="AN499"/>
      <c r="AO499"/>
      <c r="AP499"/>
      <c r="AQ499"/>
      <c r="AR499"/>
      <c r="AS499"/>
      <c r="AT499"/>
      <c r="AU499"/>
      <c r="AV499"/>
      <c r="BC499"/>
      <c r="BD499"/>
      <c r="BE499"/>
      <c r="BF499"/>
      <c r="BG499"/>
      <c r="BH499"/>
      <c r="BI499"/>
      <c r="BJ499"/>
      <c r="BL499"/>
      <c r="BM499"/>
      <c r="BN499"/>
      <c r="BO499"/>
      <c r="BP499"/>
      <c r="BQ499"/>
      <c r="BR499"/>
      <c r="BS499"/>
      <c r="BT499"/>
      <c r="BU499"/>
      <c r="BV499"/>
      <c r="BW499"/>
      <c r="BX499"/>
      <c r="BY499"/>
      <c r="BZ499"/>
      <c r="CA499"/>
      <c r="CB499"/>
      <c r="CC499"/>
      <c r="CD499"/>
      <c r="CE499"/>
      <c r="CF499"/>
      <c r="CG499"/>
      <c r="CI499"/>
      <c r="CJ499"/>
      <c r="CK499"/>
      <c r="CL499"/>
      <c r="CM499"/>
      <c r="CN499"/>
      <c r="CO499"/>
      <c r="CP499"/>
      <c r="CQ499"/>
      <c r="CR499"/>
      <c r="CS499"/>
      <c r="CT499"/>
      <c r="CU499"/>
      <c r="CV499"/>
      <c r="CW499"/>
      <c r="DA499"/>
      <c r="DB499"/>
      <c r="DC499"/>
      <c r="DD499"/>
      <c r="DF499"/>
      <c r="DG499"/>
      <c r="DH499"/>
      <c r="DI499"/>
      <c r="DJ499"/>
      <c r="DK499"/>
      <c r="FL499"/>
      <c r="FM499"/>
      <c r="FN499"/>
      <c r="FO499"/>
      <c r="FP499"/>
      <c r="FQ499"/>
      <c r="FR499"/>
      <c r="FS499"/>
      <c r="FT499"/>
      <c r="FU499"/>
      <c r="FW499"/>
      <c r="FX499"/>
      <c r="FY499"/>
      <c r="GB499"/>
      <c r="GC499"/>
      <c r="GD499"/>
      <c r="GE499"/>
      <c r="GF499"/>
      <c r="GG499"/>
      <c r="GH499"/>
      <c r="GI499"/>
      <c r="GJ499"/>
      <c r="GK499"/>
      <c r="GL499"/>
      <c r="GM499"/>
      <c r="GN499"/>
      <c r="GO499"/>
      <c r="GQ499"/>
      <c r="GR499"/>
      <c r="GS499"/>
      <c r="GT499"/>
      <c r="GU499"/>
      <c r="GV499"/>
      <c r="GW499"/>
      <c r="GX499"/>
      <c r="GY499"/>
      <c r="GZ499"/>
      <c r="HA499"/>
      <c r="HB499"/>
      <c r="HC499"/>
      <c r="HD499"/>
      <c r="HE499"/>
      <c r="HF499"/>
      <c r="HG499"/>
      <c r="HH499"/>
      <c r="HI499"/>
      <c r="HJ499"/>
      <c r="HL499"/>
      <c r="HM499"/>
      <c r="HN499"/>
      <c r="HO499"/>
      <c r="HP499"/>
      <c r="HQ499"/>
      <c r="HR499"/>
      <c r="HS499"/>
      <c r="HT499"/>
      <c r="HU499"/>
      <c r="HV499"/>
      <c r="HW499"/>
      <c r="HX499"/>
      <c r="HY499"/>
      <c r="HZ499"/>
      <c r="IA499"/>
      <c r="IB499"/>
      <c r="ID499"/>
      <c r="IE499"/>
      <c r="IF499"/>
      <c r="IG499"/>
      <c r="IH499"/>
      <c r="IK499"/>
      <c r="IL499"/>
      <c r="IM499"/>
      <c r="IN499"/>
      <c r="IO499"/>
      <c r="IP499"/>
      <c r="IQ499"/>
      <c r="IR499"/>
      <c r="IS499"/>
    </row>
    <row r="500" spans="2:253" x14ac:dyDescent="0.25">
      <c r="B500"/>
      <c r="G500" s="112"/>
      <c r="H500"/>
      <c r="Z500" s="113"/>
      <c r="AG500"/>
      <c r="AH500"/>
      <c r="AI500"/>
      <c r="AJ500"/>
      <c r="AK500"/>
      <c r="AL500"/>
      <c r="AM500"/>
      <c r="AN500"/>
      <c r="AO500"/>
      <c r="AP500"/>
      <c r="AQ500"/>
      <c r="AR500"/>
      <c r="AS500"/>
      <c r="AT500"/>
      <c r="AU500"/>
      <c r="AV500"/>
      <c r="BC500"/>
      <c r="BD500"/>
      <c r="BE500"/>
      <c r="BF500"/>
      <c r="BG500"/>
      <c r="BH500"/>
      <c r="BI500"/>
      <c r="BJ500"/>
      <c r="BL500"/>
      <c r="BM500"/>
      <c r="BN500"/>
      <c r="BO500"/>
      <c r="BP500"/>
      <c r="BQ500"/>
      <c r="BR500"/>
      <c r="BS500"/>
      <c r="BT500"/>
      <c r="BU500"/>
      <c r="BV500"/>
      <c r="BW500"/>
      <c r="BX500"/>
      <c r="BY500"/>
      <c r="BZ500"/>
      <c r="CA500"/>
      <c r="CB500"/>
      <c r="CC500"/>
      <c r="CD500"/>
      <c r="CE500"/>
      <c r="CF500"/>
      <c r="CG500"/>
      <c r="CI500"/>
      <c r="CJ500"/>
      <c r="CK500"/>
      <c r="CL500"/>
      <c r="CM500"/>
      <c r="CN500"/>
      <c r="CO500"/>
      <c r="CP500"/>
      <c r="CQ500"/>
      <c r="CR500"/>
      <c r="CS500"/>
      <c r="CT500"/>
      <c r="CU500"/>
      <c r="CV500"/>
      <c r="CW500"/>
      <c r="DA500"/>
      <c r="DB500"/>
      <c r="DC500"/>
      <c r="DD500"/>
      <c r="DF500"/>
      <c r="DG500"/>
      <c r="DH500"/>
      <c r="DI500"/>
      <c r="DJ500"/>
      <c r="DK500"/>
      <c r="FL500"/>
      <c r="FM500"/>
      <c r="FN500"/>
      <c r="FO500"/>
      <c r="FP500"/>
      <c r="FQ500"/>
      <c r="FR500"/>
      <c r="FS500"/>
      <c r="FT500"/>
      <c r="FU500"/>
      <c r="FW500"/>
      <c r="FX500"/>
      <c r="FY500"/>
      <c r="GB500"/>
      <c r="GC500"/>
      <c r="GD500"/>
      <c r="GE500"/>
      <c r="GF500"/>
      <c r="GG500"/>
      <c r="GH500"/>
      <c r="GI500"/>
      <c r="GJ500"/>
      <c r="GK500"/>
      <c r="GL500"/>
      <c r="GM500"/>
      <c r="GN500"/>
      <c r="GO500"/>
      <c r="GQ500"/>
      <c r="GR500"/>
      <c r="GS500"/>
      <c r="GT500"/>
      <c r="GU500"/>
      <c r="GV500"/>
      <c r="GW500"/>
      <c r="GX500"/>
      <c r="GY500"/>
      <c r="GZ500"/>
      <c r="HA500"/>
      <c r="HB500"/>
      <c r="HC500"/>
      <c r="HD500"/>
      <c r="HE500"/>
      <c r="HF500"/>
      <c r="HG500"/>
      <c r="HH500"/>
      <c r="HI500"/>
      <c r="HJ500"/>
      <c r="HL500"/>
      <c r="HM500"/>
      <c r="HN500"/>
      <c r="HO500"/>
      <c r="HP500"/>
      <c r="HQ500"/>
      <c r="HR500"/>
      <c r="HS500"/>
      <c r="HT500"/>
      <c r="HU500"/>
      <c r="HV500"/>
      <c r="HW500"/>
      <c r="HX500"/>
      <c r="HY500"/>
      <c r="HZ500"/>
      <c r="IA500"/>
      <c r="IB500"/>
      <c r="ID500"/>
      <c r="IE500"/>
      <c r="IF500"/>
      <c r="IG500"/>
      <c r="IH500"/>
      <c r="IK500"/>
      <c r="IL500"/>
      <c r="IM500"/>
      <c r="IN500"/>
      <c r="IO500"/>
      <c r="IP500"/>
      <c r="IQ500"/>
      <c r="IR500"/>
      <c r="IS500"/>
    </row>
    <row r="501" spans="2:253" x14ac:dyDescent="0.25">
      <c r="B501"/>
      <c r="G501" s="112"/>
      <c r="H501"/>
      <c r="Z501" s="113"/>
      <c r="AB501" s="114"/>
      <c r="AG501"/>
      <c r="AH501"/>
      <c r="AI501"/>
      <c r="AJ501"/>
      <c r="AK501"/>
      <c r="AL501"/>
      <c r="AM501"/>
      <c r="AN501"/>
      <c r="AO501"/>
      <c r="AP501"/>
      <c r="AQ501"/>
      <c r="AR501"/>
      <c r="AS501"/>
      <c r="AT501"/>
      <c r="AU501"/>
      <c r="AV501"/>
      <c r="BC501"/>
      <c r="BD501"/>
      <c r="BE501"/>
      <c r="BF501"/>
      <c r="BG501"/>
      <c r="BH501"/>
      <c r="BI501"/>
      <c r="BJ501"/>
      <c r="BL501"/>
      <c r="BM501"/>
      <c r="BN501"/>
      <c r="BO501"/>
      <c r="BP501"/>
      <c r="BQ501"/>
      <c r="BR501"/>
      <c r="BS501"/>
      <c r="BT501"/>
      <c r="BU501"/>
      <c r="BV501"/>
      <c r="BW501"/>
      <c r="BX501"/>
      <c r="BY501"/>
      <c r="BZ501"/>
      <c r="CA501"/>
      <c r="CB501"/>
      <c r="CC501"/>
      <c r="CD501"/>
      <c r="CE501"/>
      <c r="CF501"/>
      <c r="CG501"/>
      <c r="CI501"/>
      <c r="CJ501"/>
      <c r="CK501"/>
      <c r="CL501"/>
      <c r="CM501"/>
      <c r="CN501"/>
      <c r="CO501"/>
      <c r="CP501"/>
      <c r="CQ501"/>
      <c r="CR501"/>
      <c r="CS501"/>
      <c r="CT501"/>
      <c r="CU501"/>
      <c r="CV501"/>
      <c r="CW501"/>
      <c r="DA501"/>
      <c r="DB501"/>
      <c r="DC501"/>
      <c r="DD501"/>
      <c r="DF501"/>
      <c r="DG501"/>
      <c r="DH501"/>
      <c r="DI501"/>
      <c r="DJ501"/>
      <c r="DK501"/>
      <c r="FL501"/>
      <c r="FM501"/>
      <c r="FN501"/>
      <c r="FO501"/>
      <c r="FP501"/>
      <c r="FQ501"/>
      <c r="FR501"/>
      <c r="FS501"/>
      <c r="FT501"/>
      <c r="FU501"/>
      <c r="FW501"/>
      <c r="FX501"/>
      <c r="FY501"/>
      <c r="GB501"/>
      <c r="GC501"/>
      <c r="GD501"/>
      <c r="GE501"/>
      <c r="GF501"/>
      <c r="GG501"/>
      <c r="GH501"/>
      <c r="GI501"/>
      <c r="GJ501"/>
      <c r="GK501"/>
      <c r="GL501"/>
      <c r="GM501"/>
      <c r="GN501"/>
      <c r="GO501"/>
      <c r="GQ501"/>
      <c r="GR501"/>
      <c r="GS501"/>
      <c r="GT501"/>
      <c r="GU501"/>
      <c r="GV501"/>
      <c r="GW501"/>
      <c r="GX501"/>
      <c r="GY501"/>
      <c r="GZ501"/>
      <c r="HA501"/>
      <c r="HB501"/>
      <c r="HC501"/>
      <c r="HD501"/>
      <c r="HE501"/>
      <c r="HF501"/>
      <c r="HG501"/>
      <c r="HH501"/>
      <c r="HI501"/>
      <c r="HJ501"/>
      <c r="HL501"/>
      <c r="HM501"/>
      <c r="HN501"/>
      <c r="HO501"/>
      <c r="HP501"/>
      <c r="HQ501"/>
      <c r="HR501"/>
      <c r="HS501"/>
      <c r="HT501"/>
      <c r="HU501"/>
      <c r="HV501"/>
      <c r="HW501"/>
      <c r="HX501"/>
      <c r="HY501"/>
      <c r="HZ501"/>
      <c r="IA501"/>
      <c r="IB501"/>
      <c r="ID501"/>
      <c r="IE501"/>
      <c r="IF501"/>
      <c r="IG501"/>
      <c r="IH501"/>
      <c r="IK501"/>
      <c r="IL501"/>
      <c r="IM501"/>
      <c r="IN501"/>
      <c r="IO501"/>
      <c r="IP501"/>
      <c r="IQ501"/>
      <c r="IR501"/>
      <c r="IS501"/>
    </row>
    <row r="502" spans="2:253" x14ac:dyDescent="0.25">
      <c r="B502"/>
      <c r="G502" s="112"/>
      <c r="H502"/>
      <c r="Z502" s="113"/>
      <c r="AG502"/>
      <c r="AH502"/>
      <c r="AI502"/>
      <c r="AJ502"/>
      <c r="AK502"/>
      <c r="AL502"/>
      <c r="AM502"/>
      <c r="AN502"/>
      <c r="AO502"/>
      <c r="AP502"/>
      <c r="AQ502"/>
      <c r="AR502"/>
      <c r="AS502"/>
      <c r="AT502"/>
      <c r="AU502"/>
      <c r="AV502"/>
      <c r="BC502"/>
      <c r="BD502"/>
      <c r="BE502"/>
      <c r="BF502"/>
      <c r="BG502"/>
      <c r="BH502"/>
      <c r="BI502"/>
      <c r="BJ502"/>
      <c r="BL502"/>
      <c r="BM502"/>
      <c r="BN502"/>
      <c r="BO502"/>
      <c r="BP502"/>
      <c r="BQ502"/>
      <c r="BR502"/>
      <c r="BS502"/>
      <c r="BT502"/>
      <c r="BU502"/>
      <c r="BV502"/>
      <c r="BW502"/>
      <c r="BX502"/>
      <c r="BY502"/>
      <c r="BZ502"/>
      <c r="CA502"/>
      <c r="CB502"/>
      <c r="CC502"/>
      <c r="CD502"/>
      <c r="CE502"/>
      <c r="CF502"/>
      <c r="CG502"/>
      <c r="CI502"/>
      <c r="CJ502"/>
      <c r="CK502"/>
      <c r="CL502"/>
      <c r="CM502"/>
      <c r="CN502"/>
      <c r="CO502"/>
      <c r="CP502"/>
      <c r="CQ502"/>
      <c r="CR502"/>
      <c r="CS502"/>
      <c r="CT502"/>
      <c r="CU502"/>
      <c r="CV502"/>
      <c r="CW502"/>
      <c r="DA502"/>
      <c r="DB502"/>
      <c r="DC502"/>
      <c r="DD502"/>
      <c r="DF502"/>
      <c r="DG502"/>
      <c r="DH502"/>
      <c r="DI502"/>
      <c r="DJ502"/>
      <c r="DK502"/>
      <c r="FL502"/>
      <c r="FM502"/>
      <c r="FN502"/>
      <c r="FO502"/>
      <c r="FP502"/>
      <c r="FQ502"/>
      <c r="FR502"/>
      <c r="FS502"/>
      <c r="FT502"/>
      <c r="FU502"/>
      <c r="FW502"/>
      <c r="FX502"/>
      <c r="FY502"/>
      <c r="GB502"/>
      <c r="GC502"/>
      <c r="GD502"/>
      <c r="GE502"/>
      <c r="GF502"/>
      <c r="GG502"/>
      <c r="GH502"/>
      <c r="GI502"/>
      <c r="GJ502"/>
      <c r="GK502"/>
      <c r="GL502"/>
      <c r="GM502"/>
      <c r="GN502"/>
      <c r="GO502"/>
      <c r="GQ502"/>
      <c r="GR502"/>
      <c r="GS502"/>
      <c r="GT502"/>
      <c r="GU502"/>
      <c r="GV502"/>
      <c r="GW502"/>
      <c r="GX502"/>
      <c r="GY502"/>
      <c r="GZ502"/>
      <c r="HA502"/>
      <c r="HB502"/>
      <c r="HC502"/>
      <c r="HD502"/>
      <c r="HE502"/>
      <c r="HF502"/>
      <c r="HG502"/>
      <c r="HH502"/>
      <c r="HI502"/>
      <c r="HJ502"/>
      <c r="HL502"/>
      <c r="HM502"/>
      <c r="HN502"/>
      <c r="HO502"/>
      <c r="HP502"/>
      <c r="HQ502"/>
      <c r="HR502"/>
      <c r="HS502"/>
      <c r="HT502"/>
      <c r="HU502"/>
      <c r="HV502"/>
      <c r="HW502"/>
      <c r="HX502"/>
      <c r="HY502"/>
      <c r="HZ502"/>
      <c r="IA502"/>
      <c r="IB502"/>
      <c r="ID502"/>
      <c r="IE502"/>
      <c r="IF502"/>
      <c r="IG502"/>
      <c r="IH502"/>
      <c r="IK502"/>
      <c r="IL502"/>
      <c r="IM502"/>
      <c r="IN502"/>
      <c r="IO502"/>
      <c r="IP502"/>
      <c r="IQ502"/>
      <c r="IR502"/>
      <c r="IS502"/>
    </row>
    <row r="503" spans="2:253" x14ac:dyDescent="0.25">
      <c r="B503"/>
      <c r="G503" s="112"/>
      <c r="H503"/>
      <c r="Z503" s="113"/>
      <c r="AG503"/>
      <c r="AH503"/>
      <c r="AI503"/>
      <c r="AJ503"/>
      <c r="AK503"/>
      <c r="AL503"/>
      <c r="AM503"/>
      <c r="AN503"/>
      <c r="AO503"/>
      <c r="AP503"/>
      <c r="AQ503"/>
      <c r="AR503"/>
      <c r="AS503"/>
      <c r="AT503"/>
      <c r="AU503"/>
      <c r="AV503"/>
      <c r="BC503"/>
      <c r="BD503"/>
      <c r="BE503"/>
      <c r="BF503"/>
      <c r="BG503"/>
      <c r="BH503"/>
      <c r="BI503"/>
      <c r="BJ503"/>
      <c r="BL503"/>
      <c r="BM503"/>
      <c r="BN503"/>
      <c r="BO503"/>
      <c r="BP503"/>
      <c r="BQ503"/>
      <c r="BR503"/>
      <c r="BS503"/>
      <c r="BT503"/>
      <c r="BU503"/>
      <c r="BV503"/>
      <c r="BW503"/>
      <c r="BX503"/>
      <c r="BY503"/>
      <c r="BZ503"/>
      <c r="CA503"/>
      <c r="CB503"/>
      <c r="CC503"/>
      <c r="CD503"/>
      <c r="CE503"/>
      <c r="CF503"/>
      <c r="CG503"/>
      <c r="CI503"/>
      <c r="CJ503"/>
      <c r="CK503"/>
      <c r="CL503"/>
      <c r="CM503"/>
      <c r="CN503"/>
      <c r="CO503"/>
      <c r="CP503"/>
      <c r="CQ503"/>
      <c r="CR503"/>
      <c r="CS503"/>
      <c r="CT503"/>
      <c r="CU503"/>
      <c r="CV503"/>
      <c r="CW503"/>
      <c r="DA503"/>
      <c r="DB503"/>
      <c r="DC503"/>
      <c r="DD503"/>
      <c r="DF503"/>
      <c r="DG503"/>
      <c r="DH503"/>
      <c r="DI503"/>
      <c r="DJ503"/>
      <c r="DK503"/>
      <c r="FL503"/>
      <c r="FM503"/>
      <c r="FN503"/>
      <c r="FO503"/>
      <c r="FP503"/>
      <c r="FQ503"/>
      <c r="FR503"/>
      <c r="FS503"/>
      <c r="FT503"/>
      <c r="FU503"/>
      <c r="FW503"/>
      <c r="FX503"/>
      <c r="FY503"/>
      <c r="GB503"/>
      <c r="GC503"/>
      <c r="GD503"/>
      <c r="GE503"/>
      <c r="GF503"/>
      <c r="GG503"/>
      <c r="GH503"/>
      <c r="GI503"/>
      <c r="GJ503"/>
      <c r="GK503"/>
      <c r="GL503"/>
      <c r="GM503"/>
      <c r="GN503"/>
      <c r="GO503"/>
      <c r="GQ503"/>
      <c r="GR503"/>
      <c r="GS503"/>
      <c r="GT503"/>
      <c r="GU503"/>
      <c r="GV503"/>
      <c r="GW503"/>
      <c r="GX503"/>
      <c r="GY503"/>
      <c r="GZ503"/>
      <c r="HA503"/>
      <c r="HB503"/>
      <c r="HC503"/>
      <c r="HD503"/>
      <c r="HE503"/>
      <c r="HF503"/>
      <c r="HG503"/>
      <c r="HH503"/>
      <c r="HI503"/>
      <c r="HJ503"/>
      <c r="HL503"/>
      <c r="HM503"/>
      <c r="HN503"/>
      <c r="HO503"/>
      <c r="HP503"/>
      <c r="HQ503"/>
      <c r="HR503"/>
      <c r="HS503"/>
      <c r="HT503"/>
      <c r="HU503"/>
      <c r="HV503"/>
      <c r="HW503"/>
      <c r="HX503"/>
      <c r="HY503"/>
      <c r="HZ503"/>
      <c r="IA503"/>
      <c r="IB503"/>
      <c r="ID503"/>
      <c r="IE503"/>
      <c r="IF503"/>
      <c r="IG503"/>
      <c r="IH503"/>
      <c r="IK503"/>
      <c r="IL503"/>
      <c r="IM503"/>
      <c r="IN503"/>
      <c r="IO503"/>
      <c r="IP503"/>
      <c r="IQ503"/>
      <c r="IR503"/>
      <c r="IS503"/>
    </row>
    <row r="504" spans="2:253" x14ac:dyDescent="0.25">
      <c r="B504"/>
      <c r="G504" s="112"/>
      <c r="H504"/>
      <c r="Z504" s="113"/>
      <c r="AG504"/>
      <c r="AH504"/>
      <c r="AI504"/>
      <c r="AJ504"/>
      <c r="AK504"/>
      <c r="AL504"/>
      <c r="AM504"/>
      <c r="AN504"/>
      <c r="AO504"/>
      <c r="AP504"/>
      <c r="AQ504"/>
      <c r="AR504"/>
      <c r="AS504"/>
      <c r="AT504"/>
      <c r="AU504"/>
      <c r="AV504"/>
      <c r="BC504"/>
      <c r="BD504"/>
      <c r="BE504"/>
      <c r="BF504"/>
      <c r="BG504"/>
      <c r="BH504"/>
      <c r="BI504"/>
      <c r="BJ504"/>
      <c r="BL504"/>
      <c r="BM504"/>
      <c r="BN504"/>
      <c r="BO504"/>
      <c r="BP504"/>
      <c r="BQ504"/>
      <c r="BR504"/>
      <c r="BS504"/>
      <c r="BT504"/>
      <c r="BU504"/>
      <c r="BV504"/>
      <c r="BW504"/>
      <c r="BX504"/>
      <c r="BY504"/>
      <c r="BZ504"/>
      <c r="CA504"/>
      <c r="CB504"/>
      <c r="CC504"/>
      <c r="CD504"/>
      <c r="CE504"/>
      <c r="CF504"/>
      <c r="CG504"/>
      <c r="CI504"/>
      <c r="CJ504"/>
      <c r="CK504"/>
      <c r="CL504"/>
      <c r="CM504"/>
      <c r="CN504"/>
      <c r="CO504"/>
      <c r="CP504"/>
      <c r="CQ504"/>
      <c r="CR504"/>
      <c r="CS504"/>
      <c r="CT504"/>
      <c r="CU504"/>
      <c r="CV504"/>
      <c r="CW504"/>
      <c r="DA504"/>
      <c r="DB504"/>
      <c r="DC504"/>
      <c r="DD504"/>
      <c r="DF504"/>
      <c r="DG504"/>
      <c r="DH504"/>
      <c r="DI504"/>
      <c r="DJ504"/>
      <c r="DK504"/>
      <c r="FL504"/>
      <c r="FM504"/>
      <c r="FN504"/>
      <c r="FO504"/>
      <c r="FP504"/>
      <c r="FQ504"/>
      <c r="FR504"/>
      <c r="FS504"/>
      <c r="FT504"/>
      <c r="FU504"/>
      <c r="FW504"/>
      <c r="FX504"/>
      <c r="FY504"/>
      <c r="GB504"/>
      <c r="GC504"/>
      <c r="GD504"/>
      <c r="GE504"/>
      <c r="GF504"/>
      <c r="GG504"/>
      <c r="GH504"/>
      <c r="GI504"/>
      <c r="GJ504"/>
      <c r="GK504"/>
      <c r="GL504"/>
      <c r="GM504"/>
      <c r="GN504"/>
      <c r="GO504"/>
      <c r="GQ504"/>
      <c r="GR504"/>
      <c r="GS504"/>
      <c r="GT504"/>
      <c r="GU504"/>
      <c r="GV504"/>
      <c r="GW504"/>
      <c r="GX504"/>
      <c r="GY504"/>
      <c r="GZ504"/>
      <c r="HA504"/>
      <c r="HB504"/>
      <c r="HC504"/>
      <c r="HD504"/>
      <c r="HE504"/>
      <c r="HF504"/>
      <c r="HG504"/>
      <c r="HH504"/>
      <c r="HI504"/>
      <c r="HJ504"/>
      <c r="HL504"/>
      <c r="HM504"/>
      <c r="HN504"/>
      <c r="HO504"/>
      <c r="HP504"/>
      <c r="HQ504"/>
      <c r="HR504"/>
      <c r="HS504"/>
      <c r="HT504"/>
      <c r="HU504"/>
      <c r="HV504"/>
      <c r="HW504"/>
      <c r="HX504"/>
      <c r="HY504"/>
      <c r="HZ504"/>
      <c r="IA504"/>
      <c r="IB504"/>
      <c r="ID504"/>
      <c r="IE504"/>
      <c r="IF504"/>
      <c r="IG504"/>
      <c r="IH504"/>
      <c r="IK504"/>
      <c r="IL504"/>
      <c r="IM504"/>
      <c r="IN504"/>
      <c r="IO504"/>
      <c r="IP504"/>
      <c r="IQ504"/>
      <c r="IR504"/>
      <c r="IS504"/>
    </row>
    <row r="505" spans="2:253" x14ac:dyDescent="0.25">
      <c r="B505"/>
      <c r="G505" s="112"/>
      <c r="H505"/>
      <c r="Z505" s="113"/>
      <c r="AG505"/>
      <c r="AH505"/>
      <c r="AI505"/>
      <c r="AJ505"/>
      <c r="AK505"/>
      <c r="AL505"/>
      <c r="AM505"/>
      <c r="AN505"/>
      <c r="AO505"/>
      <c r="AP505"/>
      <c r="AQ505"/>
      <c r="AR505"/>
      <c r="AS505"/>
      <c r="AT505"/>
      <c r="AU505"/>
      <c r="AV505"/>
      <c r="BC505"/>
      <c r="BD505"/>
      <c r="BE505"/>
      <c r="BF505"/>
      <c r="BG505"/>
      <c r="BH505"/>
      <c r="BI505"/>
      <c r="BJ505"/>
      <c r="BL505"/>
      <c r="BM505"/>
      <c r="BN505"/>
      <c r="BO505"/>
      <c r="BP505"/>
      <c r="BQ505"/>
      <c r="BR505"/>
      <c r="BS505"/>
      <c r="BT505"/>
      <c r="BU505"/>
      <c r="BV505"/>
      <c r="BW505"/>
      <c r="BX505"/>
      <c r="BY505"/>
      <c r="BZ505"/>
      <c r="CA505"/>
      <c r="CB505"/>
      <c r="CC505"/>
      <c r="CD505"/>
      <c r="CE505"/>
      <c r="CF505"/>
      <c r="CG505"/>
      <c r="CI505"/>
      <c r="CJ505"/>
      <c r="CK505"/>
      <c r="CL505"/>
      <c r="CM505"/>
      <c r="CN505"/>
      <c r="CO505"/>
      <c r="CP505"/>
      <c r="CQ505"/>
      <c r="CR505"/>
      <c r="CS505"/>
      <c r="CT505"/>
      <c r="CU505"/>
      <c r="CV505"/>
      <c r="CW505"/>
      <c r="DA505"/>
      <c r="DB505"/>
      <c r="DC505"/>
      <c r="DD505"/>
      <c r="DF505"/>
      <c r="DG505"/>
      <c r="DH505"/>
      <c r="DI505"/>
      <c r="DJ505"/>
      <c r="DK505"/>
      <c r="FL505"/>
      <c r="FM505"/>
      <c r="FN505"/>
      <c r="FO505"/>
      <c r="FP505"/>
      <c r="FQ505"/>
      <c r="FR505"/>
      <c r="FS505"/>
      <c r="FT505"/>
      <c r="FU505"/>
      <c r="FW505"/>
      <c r="FX505"/>
      <c r="FY505"/>
      <c r="GB505"/>
      <c r="GC505"/>
      <c r="GD505"/>
      <c r="GE505"/>
      <c r="GF505"/>
      <c r="GG505"/>
      <c r="GH505"/>
      <c r="GI505"/>
      <c r="GJ505"/>
      <c r="GK505"/>
      <c r="GL505"/>
      <c r="GM505"/>
      <c r="GN505"/>
      <c r="GO505"/>
      <c r="GQ505"/>
      <c r="GR505"/>
      <c r="GS505"/>
      <c r="GT505"/>
      <c r="GU505"/>
      <c r="GV505"/>
      <c r="GW505"/>
      <c r="GX505"/>
      <c r="GY505"/>
      <c r="GZ505"/>
      <c r="HA505"/>
      <c r="HB505"/>
      <c r="HC505"/>
      <c r="HD505"/>
      <c r="HE505"/>
      <c r="HF505"/>
      <c r="HG505"/>
      <c r="HH505"/>
      <c r="HI505"/>
      <c r="HJ505"/>
      <c r="HL505"/>
      <c r="HM505"/>
      <c r="HN505"/>
      <c r="HO505"/>
      <c r="HP505"/>
      <c r="HQ505"/>
      <c r="HR505"/>
      <c r="HS505"/>
      <c r="HT505"/>
      <c r="HU505"/>
      <c r="HV505"/>
      <c r="HW505"/>
      <c r="HX505"/>
      <c r="HY505"/>
      <c r="HZ505"/>
      <c r="IA505"/>
      <c r="IB505"/>
      <c r="ID505"/>
      <c r="IE505"/>
      <c r="IF505"/>
      <c r="IG505"/>
      <c r="IH505"/>
      <c r="IK505"/>
      <c r="IL505"/>
      <c r="IM505"/>
      <c r="IN505"/>
      <c r="IO505"/>
      <c r="IP505"/>
      <c r="IQ505"/>
      <c r="IR505"/>
      <c r="IS505"/>
    </row>
    <row r="506" spans="2:253" x14ac:dyDescent="0.25">
      <c r="B506"/>
      <c r="G506" s="112"/>
      <c r="H506"/>
      <c r="Z506" s="113"/>
      <c r="AG506"/>
      <c r="AH506"/>
      <c r="AI506"/>
      <c r="AJ506"/>
      <c r="AK506"/>
      <c r="AL506"/>
      <c r="AM506"/>
      <c r="AN506"/>
      <c r="AO506"/>
      <c r="AP506"/>
      <c r="AQ506"/>
      <c r="AR506"/>
      <c r="AS506"/>
      <c r="AT506"/>
      <c r="AU506"/>
      <c r="AV506"/>
      <c r="BC506"/>
      <c r="BD506"/>
      <c r="BE506"/>
      <c r="BF506"/>
      <c r="BG506"/>
      <c r="BH506"/>
      <c r="BI506"/>
      <c r="BJ506"/>
      <c r="BL506"/>
      <c r="BM506"/>
      <c r="BN506"/>
      <c r="BO506"/>
      <c r="BP506"/>
      <c r="BQ506"/>
      <c r="BR506"/>
      <c r="BS506"/>
      <c r="BT506"/>
      <c r="BU506"/>
      <c r="BV506"/>
      <c r="BW506"/>
      <c r="BX506"/>
      <c r="BY506"/>
      <c r="BZ506"/>
      <c r="CA506"/>
      <c r="CB506"/>
      <c r="CC506"/>
      <c r="CD506"/>
      <c r="CE506"/>
      <c r="CF506"/>
      <c r="CG506"/>
      <c r="CI506"/>
      <c r="CJ506"/>
      <c r="CK506"/>
      <c r="CL506"/>
      <c r="CM506"/>
      <c r="CN506"/>
      <c r="CO506"/>
      <c r="CP506"/>
      <c r="CQ506"/>
      <c r="CR506"/>
      <c r="CS506"/>
      <c r="CT506"/>
      <c r="CU506"/>
      <c r="CV506"/>
      <c r="CW506"/>
      <c r="DA506"/>
      <c r="DB506"/>
      <c r="DC506"/>
      <c r="DD506"/>
      <c r="DF506"/>
      <c r="DG506"/>
      <c r="DH506"/>
      <c r="DI506"/>
      <c r="DJ506"/>
      <c r="DK506"/>
      <c r="FL506"/>
      <c r="FM506"/>
      <c r="FN506"/>
      <c r="FO506"/>
      <c r="FP506"/>
      <c r="FQ506"/>
      <c r="FR506"/>
      <c r="FS506"/>
      <c r="FT506"/>
      <c r="FU506"/>
      <c r="FW506"/>
      <c r="FX506"/>
      <c r="FY506"/>
      <c r="GB506"/>
      <c r="GC506"/>
      <c r="GD506"/>
      <c r="GE506"/>
      <c r="GF506"/>
      <c r="GG506"/>
      <c r="GH506"/>
      <c r="GI506"/>
      <c r="GJ506"/>
      <c r="GK506"/>
      <c r="GL506"/>
      <c r="GM506"/>
      <c r="GN506"/>
      <c r="GO506"/>
      <c r="GQ506"/>
      <c r="GR506"/>
      <c r="GS506"/>
      <c r="GT506"/>
      <c r="GU506"/>
      <c r="GV506"/>
      <c r="GW506"/>
      <c r="GX506"/>
      <c r="GY506"/>
      <c r="GZ506"/>
      <c r="HA506"/>
      <c r="HB506"/>
      <c r="HC506"/>
      <c r="HD506"/>
      <c r="HE506"/>
      <c r="HF506"/>
      <c r="HG506"/>
      <c r="HH506"/>
      <c r="HI506"/>
      <c r="HJ506"/>
      <c r="HL506"/>
      <c r="HM506"/>
      <c r="HN506"/>
      <c r="HO506"/>
      <c r="HP506"/>
      <c r="HQ506"/>
      <c r="HR506"/>
      <c r="HS506"/>
      <c r="HT506"/>
      <c r="HU506"/>
      <c r="HV506"/>
      <c r="HW506"/>
      <c r="HX506"/>
      <c r="HY506"/>
      <c r="HZ506"/>
      <c r="IA506"/>
      <c r="IB506"/>
      <c r="ID506"/>
      <c r="IE506"/>
      <c r="IF506"/>
      <c r="IG506"/>
      <c r="IH506"/>
      <c r="IK506"/>
      <c r="IL506"/>
      <c r="IM506"/>
      <c r="IN506"/>
      <c r="IO506"/>
      <c r="IP506"/>
      <c r="IQ506"/>
      <c r="IR506"/>
      <c r="IS506"/>
    </row>
    <row r="507" spans="2:253" x14ac:dyDescent="0.25">
      <c r="G507" s="112"/>
      <c r="Z507" s="113"/>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CH507" s="29"/>
      <c r="CX507" s="29"/>
      <c r="CY507" s="29"/>
      <c r="CZ507" s="31"/>
      <c r="DA507" s="31"/>
      <c r="DB507" s="31"/>
      <c r="DC507" s="31"/>
      <c r="DD507" s="31"/>
      <c r="DE507" s="31"/>
      <c r="DF507" s="31"/>
      <c r="DL507" s="29"/>
      <c r="DM507" s="29"/>
      <c r="DN507" s="29"/>
      <c r="DO507" s="29"/>
      <c r="DP507" s="29"/>
      <c r="DQ507" s="29"/>
      <c r="DR507" s="29"/>
      <c r="DS507" s="29"/>
      <c r="DT507" s="29"/>
      <c r="DU507" s="29"/>
      <c r="DV507" s="29"/>
      <c r="DW507" s="29"/>
      <c r="DX507" s="29"/>
      <c r="DY507" s="29"/>
      <c r="DZ507" s="29"/>
      <c r="EA507" s="29"/>
      <c r="EB507" s="29"/>
      <c r="EC507" s="29"/>
      <c r="ED507" s="29"/>
      <c r="EE507" s="29"/>
      <c r="EF507" s="29"/>
      <c r="EG507" s="29"/>
      <c r="EH507" s="29"/>
      <c r="EI507" s="29"/>
      <c r="EJ507" s="29"/>
      <c r="EK507" s="29"/>
      <c r="EL507" s="29"/>
      <c r="EM507" s="29"/>
      <c r="EN507" s="29"/>
      <c r="EO507" s="29"/>
      <c r="EP507" s="29"/>
      <c r="EQ507" s="29"/>
      <c r="ER507" s="29"/>
      <c r="ES507" s="29"/>
      <c r="ET507" s="29"/>
      <c r="EU507" s="29"/>
      <c r="EV507" s="29"/>
      <c r="EW507" s="29"/>
      <c r="EX507" s="29"/>
      <c r="EY507" s="29"/>
      <c r="EZ507" s="29"/>
      <c r="FA507" s="29"/>
      <c r="FB507" s="29"/>
      <c r="FC507" s="29"/>
      <c r="FD507" s="29"/>
      <c r="FE507" s="29"/>
      <c r="FF507" s="29"/>
      <c r="FG507" s="29"/>
      <c r="FH507" s="29"/>
      <c r="FI507" s="29"/>
      <c r="FJ507" s="29"/>
      <c r="FK507" s="29"/>
      <c r="FV507" s="29"/>
      <c r="FZ507" s="29"/>
      <c r="GA507" s="29"/>
    </row>
    <row r="508" spans="2:253" x14ac:dyDescent="0.25">
      <c r="G508" s="112"/>
      <c r="Z508" s="113"/>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CH508" s="29"/>
      <c r="CX508" s="29"/>
      <c r="CY508" s="29"/>
      <c r="CZ508" s="31"/>
      <c r="DA508" s="31"/>
      <c r="DB508" s="31"/>
      <c r="DC508" s="31"/>
      <c r="DD508" s="31"/>
      <c r="DE508" s="31"/>
      <c r="DF508" s="31"/>
      <c r="DL508" s="29"/>
      <c r="DM508" s="29"/>
      <c r="DN508" s="29"/>
      <c r="DO508" s="29"/>
      <c r="DP508" s="29"/>
      <c r="DQ508" s="29"/>
      <c r="DR508" s="29"/>
      <c r="DS508" s="29"/>
      <c r="DT508" s="29"/>
      <c r="DU508" s="29"/>
      <c r="DV508" s="29"/>
      <c r="DW508" s="29"/>
      <c r="DX508" s="29"/>
      <c r="DY508" s="29"/>
      <c r="DZ508" s="29"/>
      <c r="EA508" s="29"/>
      <c r="EB508" s="29"/>
      <c r="EC508" s="29"/>
      <c r="ED508" s="29"/>
      <c r="EE508" s="29"/>
      <c r="EF508" s="29"/>
      <c r="EG508" s="29"/>
      <c r="EH508" s="29"/>
      <c r="EI508" s="29"/>
      <c r="EJ508" s="29"/>
      <c r="EK508" s="29"/>
      <c r="EL508" s="29"/>
      <c r="EM508" s="29"/>
      <c r="EN508" s="29"/>
      <c r="EO508" s="29"/>
      <c r="EP508" s="29"/>
      <c r="EQ508" s="29"/>
      <c r="ER508" s="29"/>
      <c r="ES508" s="29"/>
      <c r="ET508" s="29"/>
      <c r="EU508" s="29"/>
      <c r="EV508" s="29"/>
      <c r="EW508" s="29"/>
      <c r="EX508" s="29"/>
      <c r="EY508" s="29"/>
      <c r="EZ508" s="29"/>
      <c r="FA508" s="29"/>
      <c r="FB508" s="29"/>
      <c r="FC508" s="29"/>
      <c r="FD508" s="29"/>
      <c r="FE508" s="29"/>
      <c r="FF508" s="29"/>
      <c r="FG508" s="29"/>
      <c r="FH508" s="29"/>
      <c r="FI508" s="29"/>
      <c r="FJ508" s="29"/>
      <c r="FK508" s="29"/>
      <c r="FV508" s="29"/>
      <c r="FZ508" s="29"/>
      <c r="GA508" s="29"/>
    </row>
    <row r="509" spans="2:253" x14ac:dyDescent="0.25">
      <c r="G509" s="112"/>
      <c r="Z509" s="113"/>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CH509" s="29"/>
      <c r="CX509" s="29"/>
      <c r="CY509" s="29"/>
      <c r="CZ509" s="31"/>
      <c r="DA509" s="31"/>
      <c r="DB509" s="31"/>
      <c r="DC509" s="31"/>
      <c r="DD509" s="31"/>
      <c r="DE509" s="31"/>
      <c r="DF509" s="31"/>
      <c r="DL509" s="29"/>
      <c r="DM509" s="29"/>
      <c r="DN509" s="29"/>
      <c r="DO509" s="29"/>
      <c r="DP509" s="29"/>
      <c r="DQ509" s="29"/>
      <c r="DR509" s="29"/>
      <c r="DS509" s="29"/>
      <c r="DT509" s="29"/>
      <c r="DU509" s="29"/>
      <c r="DV509" s="29"/>
      <c r="DW509" s="29"/>
      <c r="DX509" s="29"/>
      <c r="DY509" s="29"/>
      <c r="DZ509" s="29"/>
      <c r="EA509" s="29"/>
      <c r="EB509" s="29"/>
      <c r="EC509" s="29"/>
      <c r="ED509" s="29"/>
      <c r="EE509" s="29"/>
      <c r="EF509" s="29"/>
      <c r="EG509" s="29"/>
      <c r="EH509" s="29"/>
      <c r="EI509" s="29"/>
      <c r="EJ509" s="29"/>
      <c r="EK509" s="29"/>
      <c r="EL509" s="29"/>
      <c r="EM509" s="29"/>
      <c r="EN509" s="29"/>
      <c r="EO509" s="29"/>
      <c r="EP509" s="29"/>
      <c r="EQ509" s="29"/>
      <c r="ER509" s="29"/>
      <c r="ES509" s="29"/>
      <c r="ET509" s="29"/>
      <c r="EU509" s="29"/>
      <c r="EV509" s="29"/>
      <c r="EW509" s="29"/>
      <c r="EX509" s="29"/>
      <c r="EY509" s="29"/>
      <c r="EZ509" s="29"/>
      <c r="FA509" s="29"/>
      <c r="FB509" s="29"/>
      <c r="FC509" s="29"/>
      <c r="FD509" s="29"/>
      <c r="FE509" s="29"/>
      <c r="FF509" s="29"/>
      <c r="FG509" s="29"/>
      <c r="FH509" s="29"/>
      <c r="FI509" s="29"/>
      <c r="FJ509" s="29"/>
      <c r="FK509" s="29"/>
      <c r="FV509" s="29"/>
      <c r="FZ509" s="29"/>
      <c r="GA509" s="29"/>
    </row>
    <row r="510" spans="2:253" x14ac:dyDescent="0.25">
      <c r="G510" s="112"/>
      <c r="Z510" s="113"/>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CH510" s="29"/>
      <c r="CX510" s="29"/>
      <c r="CY510" s="29"/>
      <c r="CZ510" s="31"/>
      <c r="DA510" s="31"/>
      <c r="DB510" s="31"/>
      <c r="DC510" s="31"/>
      <c r="DD510" s="31"/>
      <c r="DE510" s="31"/>
      <c r="DF510" s="31"/>
      <c r="DL510" s="29"/>
      <c r="DM510" s="29"/>
      <c r="DN510" s="29"/>
      <c r="DO510" s="29"/>
      <c r="DP510" s="29"/>
      <c r="DQ510" s="29"/>
      <c r="DR510" s="29"/>
      <c r="DS510" s="29"/>
      <c r="DT510" s="29"/>
      <c r="DU510" s="29"/>
      <c r="DV510" s="29"/>
      <c r="DW510" s="29"/>
      <c r="DX510" s="29"/>
      <c r="DY510" s="29"/>
      <c r="DZ510" s="29"/>
      <c r="EA510" s="29"/>
      <c r="EB510" s="29"/>
      <c r="EC510" s="29"/>
      <c r="ED510" s="29"/>
      <c r="EE510" s="29"/>
      <c r="EF510" s="29"/>
      <c r="EG510" s="29"/>
      <c r="EH510" s="29"/>
      <c r="EI510" s="29"/>
      <c r="EJ510" s="29"/>
      <c r="EK510" s="29"/>
      <c r="EL510" s="29"/>
      <c r="EM510" s="29"/>
      <c r="EN510" s="29"/>
      <c r="EO510" s="29"/>
      <c r="EP510" s="29"/>
      <c r="EQ510" s="29"/>
      <c r="ER510" s="29"/>
      <c r="ES510" s="29"/>
      <c r="ET510" s="29"/>
      <c r="EU510" s="29"/>
      <c r="EV510" s="29"/>
      <c r="EW510" s="29"/>
      <c r="EX510" s="29"/>
      <c r="EY510" s="29"/>
      <c r="EZ510" s="29"/>
      <c r="FA510" s="29"/>
      <c r="FB510" s="29"/>
      <c r="FC510" s="29"/>
      <c r="FD510" s="29"/>
      <c r="FE510" s="29"/>
      <c r="FF510" s="29"/>
      <c r="FG510" s="29"/>
      <c r="FH510" s="29"/>
      <c r="FI510" s="29"/>
      <c r="FJ510" s="29"/>
      <c r="FK510" s="29"/>
      <c r="FV510" s="29"/>
      <c r="FZ510" s="29"/>
      <c r="GA510" s="29"/>
    </row>
    <row r="511" spans="2:253" x14ac:dyDescent="0.25">
      <c r="G511" s="112"/>
      <c r="Z511" s="113"/>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CH511" s="29"/>
      <c r="CX511" s="29"/>
      <c r="CY511" s="29"/>
      <c r="CZ511" s="31"/>
      <c r="DA511" s="31"/>
      <c r="DB511" s="31"/>
      <c r="DC511" s="31"/>
      <c r="DD511" s="31"/>
      <c r="DE511" s="31"/>
      <c r="DF511" s="31"/>
      <c r="DL511" s="29"/>
      <c r="DM511" s="29"/>
      <c r="DN511" s="29"/>
      <c r="DO511" s="29"/>
      <c r="DP511" s="29"/>
      <c r="DQ511" s="29"/>
      <c r="DR511" s="29"/>
      <c r="DS511" s="29"/>
      <c r="DT511" s="29"/>
      <c r="DU511" s="29"/>
      <c r="DV511" s="29"/>
      <c r="DW511" s="29"/>
      <c r="DX511" s="29"/>
      <c r="DY511" s="29"/>
      <c r="DZ511" s="29"/>
      <c r="EA511" s="29"/>
      <c r="EB511" s="29"/>
      <c r="EC511" s="29"/>
      <c r="ED511" s="29"/>
      <c r="EE511" s="29"/>
      <c r="EF511" s="29"/>
      <c r="EG511" s="29"/>
      <c r="EH511" s="29"/>
      <c r="EI511" s="29"/>
      <c r="EJ511" s="29"/>
      <c r="EK511" s="29"/>
      <c r="EL511" s="29"/>
      <c r="EM511" s="29"/>
      <c r="EN511" s="29"/>
      <c r="EO511" s="29"/>
      <c r="EP511" s="29"/>
      <c r="EQ511" s="29"/>
      <c r="ER511" s="29"/>
      <c r="ES511" s="29"/>
      <c r="ET511" s="29"/>
      <c r="EU511" s="29"/>
      <c r="EV511" s="29"/>
      <c r="EW511" s="29"/>
      <c r="EX511" s="29"/>
      <c r="EY511" s="29"/>
      <c r="EZ511" s="29"/>
      <c r="FA511" s="29"/>
      <c r="FB511" s="29"/>
      <c r="FC511" s="29"/>
      <c r="FD511" s="29"/>
      <c r="FE511" s="29"/>
      <c r="FF511" s="29"/>
      <c r="FG511" s="29"/>
      <c r="FH511" s="29"/>
      <c r="FI511" s="29"/>
      <c r="FJ511" s="29"/>
      <c r="FK511" s="29"/>
      <c r="FV511" s="29"/>
      <c r="FZ511" s="29"/>
      <c r="GA511" s="29"/>
    </row>
    <row r="512" spans="2:253" x14ac:dyDescent="0.25">
      <c r="G512" s="112"/>
      <c r="Z512" s="113"/>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CH512" s="29"/>
      <c r="CX512" s="29"/>
      <c r="CY512" s="29"/>
      <c r="CZ512" s="31"/>
      <c r="DA512" s="31"/>
      <c r="DB512" s="31"/>
      <c r="DC512" s="31"/>
      <c r="DD512" s="31"/>
      <c r="DE512" s="31"/>
      <c r="DF512" s="31"/>
      <c r="DL512" s="29"/>
      <c r="DM512" s="29"/>
      <c r="DN512" s="29"/>
      <c r="DO512" s="29"/>
      <c r="DP512" s="29"/>
      <c r="DQ512" s="29"/>
      <c r="DR512" s="29"/>
      <c r="DS512" s="29"/>
      <c r="DT512" s="29"/>
      <c r="DU512" s="29"/>
      <c r="DV512" s="29"/>
      <c r="DW512" s="29"/>
      <c r="DX512" s="29"/>
      <c r="DY512" s="29"/>
      <c r="DZ512" s="29"/>
      <c r="EA512" s="29"/>
      <c r="EB512" s="29"/>
      <c r="EC512" s="29"/>
      <c r="ED512" s="29"/>
      <c r="EE512" s="29"/>
      <c r="EF512" s="29"/>
      <c r="EG512" s="29"/>
      <c r="EH512" s="29"/>
      <c r="EI512" s="29"/>
      <c r="EJ512" s="29"/>
      <c r="EK512" s="29"/>
      <c r="EL512" s="29"/>
      <c r="EM512" s="29"/>
      <c r="EN512" s="29"/>
      <c r="EO512" s="29"/>
      <c r="EP512" s="29"/>
      <c r="EQ512" s="29"/>
      <c r="ER512" s="29"/>
      <c r="ES512" s="29"/>
      <c r="ET512" s="29"/>
      <c r="EU512" s="29"/>
      <c r="EV512" s="29"/>
      <c r="EW512" s="29"/>
      <c r="EX512" s="29"/>
      <c r="EY512" s="29"/>
      <c r="EZ512" s="29"/>
      <c r="FA512" s="29"/>
      <c r="FB512" s="29"/>
      <c r="FC512" s="29"/>
      <c r="FD512" s="29"/>
      <c r="FE512" s="29"/>
      <c r="FF512" s="29"/>
      <c r="FG512" s="29"/>
      <c r="FH512" s="29"/>
      <c r="FI512" s="29"/>
      <c r="FJ512" s="29"/>
      <c r="FK512" s="29"/>
      <c r="FV512" s="29"/>
      <c r="FZ512" s="29"/>
      <c r="GA512" s="29"/>
    </row>
    <row r="513" spans="7:183" x14ac:dyDescent="0.25">
      <c r="G513" s="112"/>
      <c r="Z513" s="113"/>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CH513" s="29"/>
      <c r="CX513" s="29"/>
      <c r="CY513" s="29"/>
      <c r="CZ513" s="31"/>
      <c r="DA513" s="31"/>
      <c r="DB513" s="31"/>
      <c r="DC513" s="31"/>
      <c r="DD513" s="31"/>
      <c r="DE513" s="31"/>
      <c r="DF513" s="31"/>
      <c r="DL513" s="29"/>
      <c r="DM513" s="29"/>
      <c r="DN513" s="29"/>
      <c r="DO513" s="29"/>
      <c r="DP513" s="29"/>
      <c r="DQ513" s="29"/>
      <c r="DR513" s="29"/>
      <c r="DS513" s="29"/>
      <c r="DT513" s="29"/>
      <c r="DU513" s="29"/>
      <c r="DV513" s="29"/>
      <c r="DW513" s="29"/>
      <c r="DX513" s="29"/>
      <c r="DY513" s="29"/>
      <c r="DZ513" s="29"/>
      <c r="EA513" s="29"/>
      <c r="EB513" s="29"/>
      <c r="EC513" s="29"/>
      <c r="ED513" s="29"/>
      <c r="EE513" s="29"/>
      <c r="EF513" s="29"/>
      <c r="EG513" s="29"/>
      <c r="EH513" s="29"/>
      <c r="EI513" s="29"/>
      <c r="EJ513" s="29"/>
      <c r="EK513" s="29"/>
      <c r="EL513" s="29"/>
      <c r="EM513" s="29"/>
      <c r="EN513" s="29"/>
      <c r="EO513" s="29"/>
      <c r="EP513" s="29"/>
      <c r="EQ513" s="29"/>
      <c r="ER513" s="29"/>
      <c r="ES513" s="29"/>
      <c r="ET513" s="29"/>
      <c r="EU513" s="29"/>
      <c r="EV513" s="29"/>
      <c r="EW513" s="29"/>
      <c r="EX513" s="29"/>
      <c r="EY513" s="29"/>
      <c r="EZ513" s="29"/>
      <c r="FA513" s="29"/>
      <c r="FB513" s="29"/>
      <c r="FC513" s="29"/>
      <c r="FD513" s="29"/>
      <c r="FE513" s="29"/>
      <c r="FF513" s="29"/>
      <c r="FG513" s="29"/>
      <c r="FH513" s="29"/>
      <c r="FI513" s="29"/>
      <c r="FJ513" s="29"/>
      <c r="FK513" s="29"/>
      <c r="FV513" s="29"/>
      <c r="FZ513" s="29"/>
      <c r="GA513" s="29"/>
    </row>
    <row r="514" spans="7:183" x14ac:dyDescent="0.25">
      <c r="G514" s="112"/>
      <c r="Z514" s="113"/>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CH514" s="29"/>
      <c r="CX514" s="29"/>
      <c r="CY514" s="29"/>
      <c r="CZ514" s="31"/>
      <c r="DA514" s="31"/>
      <c r="DB514" s="31"/>
      <c r="DC514" s="31"/>
      <c r="DD514" s="31"/>
      <c r="DE514" s="31"/>
      <c r="DF514" s="31"/>
      <c r="DL514" s="29"/>
      <c r="DM514" s="29"/>
      <c r="DN514" s="29"/>
      <c r="DO514" s="29"/>
      <c r="DP514" s="29"/>
      <c r="DQ514" s="29"/>
      <c r="DR514" s="29"/>
      <c r="DS514" s="29"/>
      <c r="DT514" s="29"/>
      <c r="DU514" s="29"/>
      <c r="DV514" s="29"/>
      <c r="DW514" s="29"/>
      <c r="DX514" s="29"/>
      <c r="DY514" s="29"/>
      <c r="DZ514" s="29"/>
      <c r="EA514" s="29"/>
      <c r="EB514" s="29"/>
      <c r="EC514" s="29"/>
      <c r="ED514" s="29"/>
      <c r="EE514" s="29"/>
      <c r="EF514" s="29"/>
      <c r="EG514" s="29"/>
      <c r="EH514" s="29"/>
      <c r="EI514" s="29"/>
      <c r="EJ514" s="29"/>
      <c r="EK514" s="29"/>
      <c r="EL514" s="29"/>
      <c r="EM514" s="29"/>
      <c r="EN514" s="29"/>
      <c r="EO514" s="29"/>
      <c r="EP514" s="29"/>
      <c r="EQ514" s="29"/>
      <c r="ER514" s="29"/>
      <c r="ES514" s="29"/>
      <c r="ET514" s="29"/>
      <c r="EU514" s="29"/>
      <c r="EV514" s="29"/>
      <c r="EW514" s="29"/>
      <c r="EX514" s="29"/>
      <c r="EY514" s="29"/>
      <c r="EZ514" s="29"/>
      <c r="FA514" s="29"/>
      <c r="FB514" s="29"/>
      <c r="FC514" s="29"/>
      <c r="FD514" s="29"/>
      <c r="FE514" s="29"/>
      <c r="FF514" s="29"/>
      <c r="FG514" s="29"/>
      <c r="FH514" s="29"/>
      <c r="FI514" s="29"/>
      <c r="FJ514" s="29"/>
      <c r="FK514" s="29"/>
      <c r="FV514" s="29"/>
      <c r="FZ514" s="29"/>
      <c r="GA514" s="29"/>
    </row>
    <row r="515" spans="7:183" x14ac:dyDescent="0.25">
      <c r="G515" s="112"/>
      <c r="Z515" s="113"/>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CH515" s="29"/>
      <c r="CX515" s="29"/>
      <c r="CY515" s="29"/>
      <c r="CZ515" s="31"/>
      <c r="DA515" s="31"/>
      <c r="DB515" s="31"/>
      <c r="DC515" s="31"/>
      <c r="DD515" s="31"/>
      <c r="DE515" s="31"/>
      <c r="DF515" s="31"/>
      <c r="DL515" s="29"/>
      <c r="DM515" s="29"/>
      <c r="DN515" s="29"/>
      <c r="DO515" s="29"/>
      <c r="DP515" s="29"/>
      <c r="DQ515" s="29"/>
      <c r="DR515" s="29"/>
      <c r="DS515" s="29"/>
      <c r="DT515" s="29"/>
      <c r="DU515" s="29"/>
      <c r="DV515" s="29"/>
      <c r="DW515" s="29"/>
      <c r="DX515" s="29"/>
      <c r="DY515" s="29"/>
      <c r="DZ515" s="29"/>
      <c r="EA515" s="29"/>
      <c r="EB515" s="29"/>
      <c r="EC515" s="29"/>
      <c r="ED515" s="29"/>
      <c r="EE515" s="29"/>
      <c r="EF515" s="29"/>
      <c r="EG515" s="29"/>
      <c r="EH515" s="29"/>
      <c r="EI515" s="29"/>
      <c r="EJ515" s="29"/>
      <c r="EK515" s="29"/>
      <c r="EL515" s="29"/>
      <c r="EM515" s="29"/>
      <c r="EN515" s="29"/>
      <c r="EO515" s="29"/>
      <c r="EP515" s="29"/>
      <c r="EQ515" s="29"/>
      <c r="ER515" s="29"/>
      <c r="ES515" s="29"/>
      <c r="ET515" s="29"/>
      <c r="EU515" s="29"/>
      <c r="EV515" s="29"/>
      <c r="EW515" s="29"/>
      <c r="EX515" s="29"/>
      <c r="EY515" s="29"/>
      <c r="EZ515" s="29"/>
      <c r="FA515" s="29"/>
      <c r="FB515" s="29"/>
      <c r="FC515" s="29"/>
      <c r="FD515" s="29"/>
      <c r="FE515" s="29"/>
      <c r="FF515" s="29"/>
      <c r="FG515" s="29"/>
      <c r="FH515" s="29"/>
      <c r="FI515" s="29"/>
      <c r="FJ515" s="29"/>
      <c r="FK515" s="29"/>
      <c r="FV515" s="29"/>
      <c r="FZ515" s="29"/>
      <c r="GA515" s="29"/>
    </row>
    <row r="516" spans="7:183" x14ac:dyDescent="0.25">
      <c r="G516" s="112"/>
      <c r="Z516" s="113"/>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CH516" s="29"/>
      <c r="CX516" s="29"/>
      <c r="CY516" s="29"/>
      <c r="CZ516" s="31"/>
      <c r="DA516" s="31"/>
      <c r="DB516" s="31"/>
      <c r="DC516" s="31"/>
      <c r="DD516" s="31"/>
      <c r="DE516" s="31"/>
      <c r="DF516" s="31"/>
      <c r="DL516" s="29"/>
      <c r="DM516" s="29"/>
      <c r="DN516" s="29"/>
      <c r="DO516" s="29"/>
      <c r="DP516" s="29"/>
      <c r="DQ516" s="29"/>
      <c r="DR516" s="29"/>
      <c r="DS516" s="29"/>
      <c r="DT516" s="29"/>
      <c r="DU516" s="29"/>
      <c r="DV516" s="29"/>
      <c r="DW516" s="29"/>
      <c r="DX516" s="29"/>
      <c r="DY516" s="29"/>
      <c r="DZ516" s="29"/>
      <c r="EA516" s="29"/>
      <c r="EB516" s="29"/>
      <c r="EC516" s="29"/>
      <c r="ED516" s="29"/>
      <c r="EE516" s="29"/>
      <c r="EF516" s="29"/>
      <c r="EG516" s="29"/>
      <c r="EH516" s="29"/>
      <c r="EI516" s="29"/>
      <c r="EJ516" s="29"/>
      <c r="EK516" s="29"/>
      <c r="EL516" s="29"/>
      <c r="EM516" s="29"/>
      <c r="EN516" s="29"/>
      <c r="EO516" s="29"/>
      <c r="EP516" s="29"/>
      <c r="EQ516" s="29"/>
      <c r="ER516" s="29"/>
      <c r="ES516" s="29"/>
      <c r="ET516" s="29"/>
      <c r="EU516" s="29"/>
      <c r="EV516" s="29"/>
      <c r="EW516" s="29"/>
      <c r="EX516" s="29"/>
      <c r="EY516" s="29"/>
      <c r="EZ516" s="29"/>
      <c r="FA516" s="29"/>
      <c r="FB516" s="29"/>
      <c r="FC516" s="29"/>
      <c r="FD516" s="29"/>
      <c r="FE516" s="29"/>
      <c r="FF516" s="29"/>
      <c r="FG516" s="29"/>
      <c r="FH516" s="29"/>
      <c r="FI516" s="29"/>
      <c r="FJ516" s="29"/>
      <c r="FK516" s="29"/>
      <c r="FV516" s="29"/>
      <c r="FZ516" s="29"/>
      <c r="GA516" s="29"/>
    </row>
    <row r="517" spans="7:183" x14ac:dyDescent="0.25">
      <c r="G517" s="112"/>
      <c r="Z517" s="113"/>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CH517" s="29"/>
      <c r="CX517" s="29"/>
      <c r="CY517" s="29"/>
      <c r="CZ517" s="31"/>
      <c r="DA517" s="31"/>
      <c r="DB517" s="31"/>
      <c r="DC517" s="31"/>
      <c r="DD517" s="31"/>
      <c r="DE517" s="31"/>
      <c r="DF517" s="31"/>
      <c r="DL517" s="29"/>
      <c r="DM517" s="29"/>
      <c r="DN517" s="29"/>
      <c r="DO517" s="29"/>
      <c r="DP517" s="29"/>
      <c r="DQ517" s="29"/>
      <c r="DR517" s="29"/>
      <c r="DS517" s="29"/>
      <c r="DT517" s="29"/>
      <c r="DU517" s="29"/>
      <c r="DV517" s="29"/>
      <c r="DW517" s="29"/>
      <c r="DX517" s="29"/>
      <c r="DY517" s="29"/>
      <c r="DZ517" s="29"/>
      <c r="EA517" s="29"/>
      <c r="EB517" s="29"/>
      <c r="EC517" s="29"/>
      <c r="ED517" s="29"/>
      <c r="EE517" s="29"/>
      <c r="EF517" s="29"/>
      <c r="EG517" s="29"/>
      <c r="EH517" s="29"/>
      <c r="EI517" s="29"/>
      <c r="EJ517" s="29"/>
      <c r="EK517" s="29"/>
      <c r="EL517" s="29"/>
      <c r="EM517" s="29"/>
      <c r="EN517" s="29"/>
      <c r="EO517" s="29"/>
      <c r="EP517" s="29"/>
      <c r="EQ517" s="29"/>
      <c r="ER517" s="29"/>
      <c r="ES517" s="29"/>
      <c r="ET517" s="29"/>
      <c r="EU517" s="29"/>
      <c r="EV517" s="29"/>
      <c r="EW517" s="29"/>
      <c r="EX517" s="29"/>
      <c r="EY517" s="29"/>
      <c r="EZ517" s="29"/>
      <c r="FA517" s="29"/>
      <c r="FB517" s="29"/>
      <c r="FC517" s="29"/>
      <c r="FD517" s="29"/>
      <c r="FE517" s="29"/>
      <c r="FF517" s="29"/>
      <c r="FG517" s="29"/>
      <c r="FH517" s="29"/>
      <c r="FI517" s="29"/>
      <c r="FJ517" s="29"/>
      <c r="FK517" s="29"/>
      <c r="FV517" s="29"/>
      <c r="FZ517" s="29"/>
      <c r="GA517" s="29"/>
    </row>
    <row r="518" spans="7:183" x14ac:dyDescent="0.25">
      <c r="G518" s="112"/>
      <c r="Z518" s="113"/>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CH518" s="29"/>
      <c r="CX518" s="29"/>
      <c r="CY518" s="29"/>
      <c r="CZ518" s="31"/>
      <c r="DA518" s="31"/>
      <c r="DB518" s="31"/>
      <c r="DC518" s="31"/>
      <c r="DD518" s="31"/>
      <c r="DE518" s="31"/>
      <c r="DF518" s="31"/>
      <c r="DL518" s="29"/>
      <c r="DM518" s="29"/>
      <c r="DN518" s="29"/>
      <c r="DO518" s="29"/>
      <c r="DP518" s="29"/>
      <c r="DQ518" s="29"/>
      <c r="DR518" s="29"/>
      <c r="DS518" s="29"/>
      <c r="DT518" s="29"/>
      <c r="DU518" s="29"/>
      <c r="DV518" s="29"/>
      <c r="DW518" s="29"/>
      <c r="DX518" s="29"/>
      <c r="DY518" s="29"/>
      <c r="DZ518" s="29"/>
      <c r="EA518" s="29"/>
      <c r="EB518" s="29"/>
      <c r="EC518" s="29"/>
      <c r="ED518" s="29"/>
      <c r="EE518" s="29"/>
      <c r="EF518" s="29"/>
      <c r="EG518" s="29"/>
      <c r="EH518" s="29"/>
      <c r="EI518" s="29"/>
      <c r="EJ518" s="29"/>
      <c r="EK518" s="29"/>
      <c r="EL518" s="29"/>
      <c r="EM518" s="29"/>
      <c r="EN518" s="29"/>
      <c r="EO518" s="29"/>
      <c r="EP518" s="29"/>
      <c r="EQ518" s="29"/>
      <c r="ER518" s="29"/>
      <c r="ES518" s="29"/>
      <c r="ET518" s="29"/>
      <c r="EU518" s="29"/>
      <c r="EV518" s="29"/>
      <c r="EW518" s="29"/>
      <c r="EX518" s="29"/>
      <c r="EY518" s="29"/>
      <c r="EZ518" s="29"/>
      <c r="FA518" s="29"/>
      <c r="FB518" s="29"/>
      <c r="FC518" s="29"/>
      <c r="FD518" s="29"/>
      <c r="FE518" s="29"/>
      <c r="FF518" s="29"/>
      <c r="FG518" s="29"/>
      <c r="FH518" s="29"/>
      <c r="FI518" s="29"/>
      <c r="FJ518" s="29"/>
      <c r="FK518" s="29"/>
      <c r="FV518" s="29"/>
      <c r="FZ518" s="29"/>
      <c r="GA518" s="29"/>
    </row>
    <row r="519" spans="7:183" x14ac:dyDescent="0.25">
      <c r="G519" s="112"/>
      <c r="Z519" s="113"/>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CH519" s="29"/>
      <c r="CX519" s="29"/>
      <c r="CY519" s="29"/>
      <c r="CZ519" s="31"/>
      <c r="DA519" s="31"/>
      <c r="DB519" s="31"/>
      <c r="DC519" s="31"/>
      <c r="DD519" s="31"/>
      <c r="DE519" s="31"/>
      <c r="DF519" s="31"/>
      <c r="DL519" s="29"/>
      <c r="DM519" s="29"/>
      <c r="DN519" s="29"/>
      <c r="DO519" s="29"/>
      <c r="DP519" s="29"/>
      <c r="DQ519" s="29"/>
      <c r="DR519" s="29"/>
      <c r="DS519" s="29"/>
      <c r="DT519" s="29"/>
      <c r="DU519" s="29"/>
      <c r="DV519" s="29"/>
      <c r="DW519" s="29"/>
      <c r="DX519" s="29"/>
      <c r="DY519" s="29"/>
      <c r="DZ519" s="29"/>
      <c r="EA519" s="29"/>
      <c r="EB519" s="29"/>
      <c r="EC519" s="29"/>
      <c r="ED519" s="29"/>
      <c r="EE519" s="29"/>
      <c r="EF519" s="29"/>
      <c r="EG519" s="29"/>
      <c r="EH519" s="29"/>
      <c r="EI519" s="29"/>
      <c r="EJ519" s="29"/>
      <c r="EK519" s="29"/>
      <c r="EL519" s="29"/>
      <c r="EM519" s="29"/>
      <c r="EN519" s="29"/>
      <c r="EO519" s="29"/>
      <c r="EP519" s="29"/>
      <c r="EQ519" s="29"/>
      <c r="ER519" s="29"/>
      <c r="ES519" s="29"/>
      <c r="ET519" s="29"/>
      <c r="EU519" s="29"/>
      <c r="EV519" s="29"/>
      <c r="EW519" s="29"/>
      <c r="EX519" s="29"/>
      <c r="EY519" s="29"/>
      <c r="EZ519" s="29"/>
      <c r="FA519" s="29"/>
      <c r="FB519" s="29"/>
      <c r="FC519" s="29"/>
      <c r="FD519" s="29"/>
      <c r="FE519" s="29"/>
      <c r="FF519" s="29"/>
      <c r="FG519" s="29"/>
      <c r="FH519" s="29"/>
      <c r="FI519" s="29"/>
      <c r="FJ519" s="29"/>
      <c r="FK519" s="29"/>
      <c r="FV519" s="29"/>
      <c r="FZ519" s="29"/>
      <c r="GA519" s="29"/>
    </row>
    <row r="520" spans="7:183" x14ac:dyDescent="0.25">
      <c r="G520" s="112"/>
      <c r="Z520" s="113"/>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CH520" s="29"/>
      <c r="CX520" s="29"/>
      <c r="CY520" s="29"/>
      <c r="CZ520" s="31"/>
      <c r="DA520" s="31"/>
      <c r="DB520" s="31"/>
      <c r="DC520" s="31"/>
      <c r="DD520" s="31"/>
      <c r="DE520" s="31"/>
      <c r="DF520" s="31"/>
      <c r="DL520" s="29"/>
      <c r="DM520" s="29"/>
      <c r="DN520" s="29"/>
      <c r="DO520" s="29"/>
      <c r="DP520" s="29"/>
      <c r="DQ520" s="29"/>
      <c r="DR520" s="29"/>
      <c r="DS520" s="29"/>
      <c r="DT520" s="29"/>
      <c r="DU520" s="29"/>
      <c r="DV520" s="29"/>
      <c r="DW520" s="29"/>
      <c r="DX520" s="29"/>
      <c r="DY520" s="29"/>
      <c r="DZ520" s="29"/>
      <c r="EA520" s="29"/>
      <c r="EB520" s="29"/>
      <c r="EC520" s="29"/>
      <c r="ED520" s="29"/>
      <c r="EE520" s="29"/>
      <c r="EF520" s="29"/>
      <c r="EG520" s="29"/>
      <c r="EH520" s="29"/>
      <c r="EI520" s="29"/>
      <c r="EJ520" s="29"/>
      <c r="EK520" s="29"/>
      <c r="EL520" s="29"/>
      <c r="EM520" s="29"/>
      <c r="EN520" s="29"/>
      <c r="EO520" s="29"/>
      <c r="EP520" s="29"/>
      <c r="EQ520" s="29"/>
      <c r="ER520" s="29"/>
      <c r="ES520" s="29"/>
      <c r="ET520" s="29"/>
      <c r="EU520" s="29"/>
      <c r="EV520" s="29"/>
      <c r="EW520" s="29"/>
      <c r="EX520" s="29"/>
      <c r="EY520" s="29"/>
      <c r="EZ520" s="29"/>
      <c r="FA520" s="29"/>
      <c r="FB520" s="29"/>
      <c r="FC520" s="29"/>
      <c r="FD520" s="29"/>
      <c r="FE520" s="29"/>
      <c r="FF520" s="29"/>
      <c r="FG520" s="29"/>
      <c r="FH520" s="29"/>
      <c r="FI520" s="29"/>
      <c r="FJ520" s="29"/>
      <c r="FK520" s="29"/>
      <c r="FV520" s="29"/>
      <c r="FZ520" s="29"/>
      <c r="GA520" s="29"/>
    </row>
    <row r="521" spans="7:183" x14ac:dyDescent="0.25">
      <c r="G521" s="112"/>
      <c r="Z521" s="113"/>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CH521" s="29"/>
      <c r="CX521" s="29"/>
      <c r="CY521" s="29"/>
      <c r="CZ521" s="31"/>
      <c r="DA521" s="31"/>
      <c r="DB521" s="31"/>
      <c r="DC521" s="31"/>
      <c r="DD521" s="31"/>
      <c r="DE521" s="31"/>
      <c r="DF521" s="31"/>
      <c r="DL521" s="29"/>
      <c r="DM521" s="29"/>
      <c r="DN521" s="29"/>
      <c r="DO521" s="29"/>
      <c r="DP521" s="29"/>
      <c r="DQ521" s="29"/>
      <c r="DR521" s="29"/>
      <c r="DS521" s="29"/>
      <c r="DT521" s="29"/>
      <c r="DU521" s="29"/>
      <c r="DV521" s="29"/>
      <c r="DW521" s="29"/>
      <c r="DX521" s="29"/>
      <c r="DY521" s="29"/>
      <c r="DZ521" s="29"/>
      <c r="EA521" s="29"/>
      <c r="EB521" s="29"/>
      <c r="EC521" s="29"/>
      <c r="ED521" s="29"/>
      <c r="EE521" s="29"/>
      <c r="EF521" s="29"/>
      <c r="EG521" s="29"/>
      <c r="EH521" s="29"/>
      <c r="EI521" s="29"/>
      <c r="EJ521" s="29"/>
      <c r="EK521" s="29"/>
      <c r="EL521" s="29"/>
      <c r="EM521" s="29"/>
      <c r="EN521" s="29"/>
      <c r="EO521" s="29"/>
      <c r="EP521" s="29"/>
      <c r="EQ521" s="29"/>
      <c r="ER521" s="29"/>
      <c r="ES521" s="29"/>
      <c r="ET521" s="29"/>
      <c r="EU521" s="29"/>
      <c r="EV521" s="29"/>
      <c r="EW521" s="29"/>
      <c r="EX521" s="29"/>
      <c r="EY521" s="29"/>
      <c r="EZ521" s="29"/>
      <c r="FA521" s="29"/>
      <c r="FB521" s="29"/>
      <c r="FC521" s="29"/>
      <c r="FD521" s="29"/>
      <c r="FE521" s="29"/>
      <c r="FF521" s="29"/>
      <c r="FG521" s="29"/>
      <c r="FH521" s="29"/>
      <c r="FI521" s="29"/>
      <c r="FJ521" s="29"/>
      <c r="FK521" s="29"/>
      <c r="FV521" s="29"/>
      <c r="FZ521" s="29"/>
      <c r="GA521" s="29"/>
    </row>
    <row r="522" spans="7:183" x14ac:dyDescent="0.25">
      <c r="G522" s="112"/>
      <c r="Z522" s="113"/>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CH522" s="29"/>
      <c r="CX522" s="29"/>
      <c r="CY522" s="29"/>
      <c r="CZ522" s="31"/>
      <c r="DA522" s="31"/>
      <c r="DB522" s="31"/>
      <c r="DC522" s="31"/>
      <c r="DD522" s="31"/>
      <c r="DE522" s="31"/>
      <c r="DF522" s="31"/>
      <c r="DL522" s="29"/>
      <c r="DM522" s="29"/>
      <c r="DN522" s="29"/>
      <c r="DO522" s="29"/>
      <c r="DP522" s="29"/>
      <c r="DQ522" s="29"/>
      <c r="DR522" s="29"/>
      <c r="DS522" s="29"/>
      <c r="DT522" s="29"/>
      <c r="DU522" s="29"/>
      <c r="DV522" s="29"/>
      <c r="DW522" s="29"/>
      <c r="DX522" s="29"/>
      <c r="DY522" s="29"/>
      <c r="DZ522" s="29"/>
      <c r="EA522" s="29"/>
      <c r="EB522" s="29"/>
      <c r="EC522" s="29"/>
      <c r="ED522" s="29"/>
      <c r="EE522" s="29"/>
      <c r="EF522" s="29"/>
      <c r="EG522" s="29"/>
      <c r="EH522" s="29"/>
      <c r="EI522" s="29"/>
      <c r="EJ522" s="29"/>
      <c r="EK522" s="29"/>
      <c r="EL522" s="29"/>
      <c r="EM522" s="29"/>
      <c r="EN522" s="29"/>
      <c r="EO522" s="29"/>
      <c r="EP522" s="29"/>
      <c r="EQ522" s="29"/>
      <c r="ER522" s="29"/>
      <c r="ES522" s="29"/>
      <c r="ET522" s="29"/>
      <c r="EU522" s="29"/>
      <c r="EV522" s="29"/>
      <c r="EW522" s="29"/>
      <c r="EX522" s="29"/>
      <c r="EY522" s="29"/>
      <c r="EZ522" s="29"/>
      <c r="FA522" s="29"/>
      <c r="FB522" s="29"/>
      <c r="FC522" s="29"/>
      <c r="FD522" s="29"/>
      <c r="FE522" s="29"/>
      <c r="FF522" s="29"/>
      <c r="FG522" s="29"/>
      <c r="FH522" s="29"/>
      <c r="FI522" s="29"/>
      <c r="FJ522" s="29"/>
      <c r="FK522" s="29"/>
      <c r="FV522" s="29"/>
      <c r="FZ522" s="29"/>
      <c r="GA522" s="29"/>
    </row>
    <row r="523" spans="7:183" x14ac:dyDescent="0.25">
      <c r="G523" s="112"/>
      <c r="Z523" s="113"/>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CH523" s="29"/>
      <c r="CX523" s="29"/>
      <c r="CY523" s="29"/>
      <c r="CZ523" s="31"/>
      <c r="DA523" s="31"/>
      <c r="DB523" s="31"/>
      <c r="DC523" s="31"/>
      <c r="DD523" s="31"/>
      <c r="DE523" s="31"/>
      <c r="DF523" s="31"/>
      <c r="DL523" s="29"/>
      <c r="DM523" s="29"/>
      <c r="DN523" s="29"/>
      <c r="DO523" s="29"/>
      <c r="DP523" s="29"/>
      <c r="DQ523" s="29"/>
      <c r="DR523" s="29"/>
      <c r="DS523" s="29"/>
      <c r="DT523" s="29"/>
      <c r="DU523" s="29"/>
      <c r="DV523" s="29"/>
      <c r="DW523" s="29"/>
      <c r="DX523" s="29"/>
      <c r="DY523" s="29"/>
      <c r="DZ523" s="29"/>
      <c r="EA523" s="29"/>
      <c r="EB523" s="29"/>
      <c r="EC523" s="29"/>
      <c r="ED523" s="29"/>
      <c r="EE523" s="29"/>
      <c r="EF523" s="29"/>
      <c r="EG523" s="29"/>
      <c r="EH523" s="29"/>
      <c r="EI523" s="29"/>
      <c r="EJ523" s="29"/>
      <c r="EK523" s="29"/>
      <c r="EL523" s="29"/>
      <c r="EM523" s="29"/>
      <c r="EN523" s="29"/>
      <c r="EO523" s="29"/>
      <c r="EP523" s="29"/>
      <c r="EQ523" s="29"/>
      <c r="ER523" s="29"/>
      <c r="ES523" s="29"/>
      <c r="ET523" s="29"/>
      <c r="EU523" s="29"/>
      <c r="EV523" s="29"/>
      <c r="EW523" s="29"/>
      <c r="EX523" s="29"/>
      <c r="EY523" s="29"/>
      <c r="EZ523" s="29"/>
      <c r="FA523" s="29"/>
      <c r="FB523" s="29"/>
      <c r="FC523" s="29"/>
      <c r="FD523" s="29"/>
      <c r="FE523" s="29"/>
      <c r="FF523" s="29"/>
      <c r="FG523" s="29"/>
      <c r="FH523" s="29"/>
      <c r="FI523" s="29"/>
      <c r="FJ523" s="29"/>
      <c r="FK523" s="29"/>
      <c r="FV523" s="29"/>
      <c r="FZ523" s="29"/>
      <c r="GA523" s="29"/>
    </row>
    <row r="524" spans="7:183" x14ac:dyDescent="0.25">
      <c r="G524" s="112"/>
      <c r="Z524" s="113"/>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CH524" s="29"/>
      <c r="CX524" s="29"/>
      <c r="CY524" s="29"/>
      <c r="CZ524" s="31"/>
      <c r="DA524" s="31"/>
      <c r="DB524" s="31"/>
      <c r="DC524" s="31"/>
      <c r="DD524" s="31"/>
      <c r="DE524" s="31"/>
      <c r="DF524" s="31"/>
      <c r="DL524" s="29"/>
      <c r="DM524" s="29"/>
      <c r="DN524" s="29"/>
      <c r="DO524" s="29"/>
      <c r="DP524" s="29"/>
      <c r="DQ524" s="29"/>
      <c r="DR524" s="29"/>
      <c r="DS524" s="29"/>
      <c r="DT524" s="29"/>
      <c r="DU524" s="29"/>
      <c r="DV524" s="29"/>
      <c r="DW524" s="29"/>
      <c r="DX524" s="29"/>
      <c r="DY524" s="29"/>
      <c r="DZ524" s="29"/>
      <c r="EA524" s="29"/>
      <c r="EB524" s="29"/>
      <c r="EC524" s="29"/>
      <c r="ED524" s="29"/>
      <c r="EE524" s="29"/>
      <c r="EF524" s="29"/>
      <c r="EG524" s="29"/>
      <c r="EH524" s="29"/>
      <c r="EI524" s="29"/>
      <c r="EJ524" s="29"/>
      <c r="EK524" s="29"/>
      <c r="EL524" s="29"/>
      <c r="EM524" s="29"/>
      <c r="EN524" s="29"/>
      <c r="EO524" s="29"/>
      <c r="EP524" s="29"/>
      <c r="EQ524" s="29"/>
      <c r="ER524" s="29"/>
      <c r="ES524" s="29"/>
      <c r="ET524" s="29"/>
      <c r="EU524" s="29"/>
      <c r="EV524" s="29"/>
      <c r="EW524" s="29"/>
      <c r="EX524" s="29"/>
      <c r="EY524" s="29"/>
      <c r="EZ524" s="29"/>
      <c r="FA524" s="29"/>
      <c r="FB524" s="29"/>
      <c r="FC524" s="29"/>
      <c r="FD524" s="29"/>
      <c r="FE524" s="29"/>
      <c r="FF524" s="29"/>
      <c r="FG524" s="29"/>
      <c r="FH524" s="29"/>
      <c r="FI524" s="29"/>
      <c r="FJ524" s="29"/>
      <c r="FK524" s="29"/>
      <c r="FV524" s="29"/>
      <c r="FZ524" s="29"/>
      <c r="GA524" s="29"/>
    </row>
    <row r="525" spans="7:183" x14ac:dyDescent="0.25">
      <c r="G525" s="112"/>
      <c r="Z525" s="113"/>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CH525" s="29"/>
      <c r="CX525" s="29"/>
      <c r="CY525" s="29"/>
      <c r="CZ525" s="31"/>
      <c r="DA525" s="31"/>
      <c r="DB525" s="31"/>
      <c r="DC525" s="31"/>
      <c r="DD525" s="31"/>
      <c r="DE525" s="31"/>
      <c r="DF525" s="31"/>
      <c r="DL525" s="29"/>
      <c r="DM525" s="29"/>
      <c r="DN525" s="29"/>
      <c r="DO525" s="29"/>
      <c r="DP525" s="29"/>
      <c r="DQ525" s="29"/>
      <c r="DR525" s="29"/>
      <c r="DS525" s="29"/>
      <c r="DT525" s="29"/>
      <c r="DU525" s="29"/>
      <c r="DV525" s="29"/>
      <c r="DW525" s="29"/>
      <c r="DX525" s="29"/>
      <c r="DY525" s="29"/>
      <c r="DZ525" s="29"/>
      <c r="EA525" s="29"/>
      <c r="EB525" s="29"/>
      <c r="EC525" s="29"/>
      <c r="ED525" s="29"/>
      <c r="EE525" s="29"/>
      <c r="EF525" s="29"/>
      <c r="EG525" s="29"/>
      <c r="EH525" s="29"/>
      <c r="EI525" s="29"/>
      <c r="EJ525" s="29"/>
      <c r="EK525" s="29"/>
      <c r="EL525" s="29"/>
      <c r="EM525" s="29"/>
      <c r="EN525" s="29"/>
      <c r="EO525" s="29"/>
      <c r="EP525" s="29"/>
      <c r="EQ525" s="29"/>
      <c r="ER525" s="29"/>
      <c r="ES525" s="29"/>
      <c r="ET525" s="29"/>
      <c r="EU525" s="29"/>
      <c r="EV525" s="29"/>
      <c r="EW525" s="29"/>
      <c r="EX525" s="29"/>
      <c r="EY525" s="29"/>
      <c r="EZ525" s="29"/>
      <c r="FA525" s="29"/>
      <c r="FB525" s="29"/>
      <c r="FC525" s="29"/>
      <c r="FD525" s="29"/>
      <c r="FE525" s="29"/>
      <c r="FF525" s="29"/>
      <c r="FG525" s="29"/>
      <c r="FH525" s="29"/>
      <c r="FI525" s="29"/>
      <c r="FJ525" s="29"/>
      <c r="FK525" s="29"/>
      <c r="FV525" s="29"/>
      <c r="FZ525" s="29"/>
      <c r="GA525" s="29"/>
    </row>
    <row r="526" spans="7:183" x14ac:dyDescent="0.25">
      <c r="G526" s="112"/>
      <c r="Z526" s="113"/>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CH526" s="29"/>
      <c r="CX526" s="29"/>
      <c r="CY526" s="29"/>
      <c r="CZ526" s="31"/>
      <c r="DA526" s="31"/>
      <c r="DB526" s="31"/>
      <c r="DC526" s="31"/>
      <c r="DD526" s="31"/>
      <c r="DE526" s="31"/>
      <c r="DF526" s="31"/>
      <c r="DL526" s="29"/>
      <c r="DM526" s="29"/>
      <c r="DN526" s="29"/>
      <c r="DO526" s="29"/>
      <c r="DP526" s="29"/>
      <c r="DQ526" s="29"/>
      <c r="DR526" s="29"/>
      <c r="DS526" s="29"/>
      <c r="DT526" s="29"/>
      <c r="DU526" s="29"/>
      <c r="DV526" s="29"/>
      <c r="DW526" s="29"/>
      <c r="DX526" s="29"/>
      <c r="DY526" s="29"/>
      <c r="DZ526" s="29"/>
      <c r="EA526" s="29"/>
      <c r="EB526" s="29"/>
      <c r="EC526" s="29"/>
      <c r="ED526" s="29"/>
      <c r="EE526" s="29"/>
      <c r="EF526" s="29"/>
      <c r="EG526" s="29"/>
      <c r="EH526" s="29"/>
      <c r="EI526" s="29"/>
      <c r="EJ526" s="29"/>
      <c r="EK526" s="29"/>
      <c r="EL526" s="29"/>
      <c r="EM526" s="29"/>
      <c r="EN526" s="29"/>
      <c r="EO526" s="29"/>
      <c r="EP526" s="29"/>
      <c r="EQ526" s="29"/>
      <c r="ER526" s="29"/>
      <c r="ES526" s="29"/>
      <c r="ET526" s="29"/>
      <c r="EU526" s="29"/>
      <c r="EV526" s="29"/>
      <c r="EW526" s="29"/>
      <c r="EX526" s="29"/>
      <c r="EY526" s="29"/>
      <c r="EZ526" s="29"/>
      <c r="FA526" s="29"/>
      <c r="FB526" s="29"/>
      <c r="FC526" s="29"/>
      <c r="FD526" s="29"/>
      <c r="FE526" s="29"/>
      <c r="FF526" s="29"/>
      <c r="FG526" s="29"/>
      <c r="FH526" s="29"/>
      <c r="FI526" s="29"/>
      <c r="FJ526" s="29"/>
      <c r="FK526" s="29"/>
      <c r="FV526" s="29"/>
      <c r="FZ526" s="29"/>
      <c r="GA526" s="29"/>
    </row>
    <row r="527" spans="7:183" x14ac:dyDescent="0.25">
      <c r="G527" s="112"/>
      <c r="Z527" s="113"/>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CH527" s="29"/>
      <c r="CX527" s="29"/>
      <c r="CY527" s="29"/>
      <c r="CZ527" s="31"/>
      <c r="DA527" s="31"/>
      <c r="DB527" s="31"/>
      <c r="DC527" s="31"/>
      <c r="DD527" s="31"/>
      <c r="DE527" s="31"/>
      <c r="DF527" s="31"/>
      <c r="DL527" s="29"/>
      <c r="DM527" s="29"/>
      <c r="DN527" s="29"/>
      <c r="DO527" s="29"/>
      <c r="DP527" s="29"/>
      <c r="DQ527" s="29"/>
      <c r="DR527" s="29"/>
      <c r="DS527" s="29"/>
      <c r="DT527" s="29"/>
      <c r="DU527" s="29"/>
      <c r="DV527" s="29"/>
      <c r="DW527" s="29"/>
      <c r="DX527" s="29"/>
      <c r="DY527" s="29"/>
      <c r="DZ527" s="29"/>
      <c r="EA527" s="29"/>
      <c r="EB527" s="29"/>
      <c r="EC527" s="29"/>
      <c r="ED527" s="29"/>
      <c r="EE527" s="29"/>
      <c r="EF527" s="29"/>
      <c r="EG527" s="29"/>
      <c r="EH527" s="29"/>
      <c r="EI527" s="29"/>
      <c r="EJ527" s="29"/>
      <c r="EK527" s="29"/>
      <c r="EL527" s="29"/>
      <c r="EM527" s="29"/>
      <c r="EN527" s="29"/>
      <c r="EO527" s="29"/>
      <c r="EP527" s="29"/>
      <c r="EQ527" s="29"/>
      <c r="ER527" s="29"/>
      <c r="ES527" s="29"/>
      <c r="ET527" s="29"/>
      <c r="EU527" s="29"/>
      <c r="EV527" s="29"/>
      <c r="EW527" s="29"/>
      <c r="EX527" s="29"/>
      <c r="EY527" s="29"/>
      <c r="EZ527" s="29"/>
      <c r="FA527" s="29"/>
      <c r="FB527" s="29"/>
      <c r="FC527" s="29"/>
      <c r="FD527" s="29"/>
      <c r="FE527" s="29"/>
      <c r="FF527" s="29"/>
      <c r="FG527" s="29"/>
      <c r="FH527" s="29"/>
      <c r="FI527" s="29"/>
      <c r="FJ527" s="29"/>
      <c r="FK527" s="29"/>
      <c r="FV527" s="29"/>
      <c r="FZ527" s="29"/>
      <c r="GA527" s="29"/>
    </row>
    <row r="528" spans="7:183" x14ac:dyDescent="0.25">
      <c r="G528" s="112"/>
      <c r="Z528" s="113"/>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CH528" s="29"/>
      <c r="CX528" s="29"/>
      <c r="CY528" s="29"/>
      <c r="CZ528" s="31"/>
      <c r="DA528" s="31"/>
      <c r="DB528" s="31"/>
      <c r="DC528" s="31"/>
      <c r="DD528" s="31"/>
      <c r="DE528" s="31"/>
      <c r="DF528" s="31"/>
      <c r="DL528" s="29"/>
      <c r="DM528" s="29"/>
      <c r="DN528" s="29"/>
      <c r="DO528" s="29"/>
      <c r="DP528" s="29"/>
      <c r="DQ528" s="29"/>
      <c r="DR528" s="29"/>
      <c r="DS528" s="29"/>
      <c r="DT528" s="29"/>
      <c r="DU528" s="29"/>
      <c r="DV528" s="29"/>
      <c r="DW528" s="29"/>
      <c r="DX528" s="29"/>
      <c r="DY528" s="29"/>
      <c r="DZ528" s="29"/>
      <c r="EA528" s="29"/>
      <c r="EB528" s="29"/>
      <c r="EC528" s="29"/>
      <c r="ED528" s="29"/>
      <c r="EE528" s="29"/>
      <c r="EF528" s="29"/>
      <c r="EG528" s="29"/>
      <c r="EH528" s="29"/>
      <c r="EI528" s="29"/>
      <c r="EJ528" s="29"/>
      <c r="EK528" s="29"/>
      <c r="EL528" s="29"/>
      <c r="EM528" s="29"/>
      <c r="EN528" s="29"/>
      <c r="EO528" s="29"/>
      <c r="EP528" s="29"/>
      <c r="EQ528" s="29"/>
      <c r="ER528" s="29"/>
      <c r="ES528" s="29"/>
      <c r="ET528" s="29"/>
      <c r="EU528" s="29"/>
      <c r="EV528" s="29"/>
      <c r="EW528" s="29"/>
      <c r="EX528" s="29"/>
      <c r="EY528" s="29"/>
      <c r="EZ528" s="29"/>
      <c r="FA528" s="29"/>
      <c r="FB528" s="29"/>
      <c r="FC528" s="29"/>
      <c r="FD528" s="29"/>
      <c r="FE528" s="29"/>
      <c r="FF528" s="29"/>
      <c r="FG528" s="29"/>
      <c r="FH528" s="29"/>
      <c r="FI528" s="29"/>
      <c r="FJ528" s="29"/>
      <c r="FK528" s="29"/>
      <c r="FV528" s="29"/>
      <c r="FZ528" s="29"/>
      <c r="GA528" s="29"/>
    </row>
    <row r="529" spans="7:183" x14ac:dyDescent="0.25">
      <c r="G529" s="112"/>
      <c r="Z529" s="113"/>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CH529" s="29"/>
      <c r="CX529" s="29"/>
      <c r="CY529" s="29"/>
      <c r="CZ529" s="31"/>
      <c r="DA529" s="31"/>
      <c r="DB529" s="31"/>
      <c r="DC529" s="31"/>
      <c r="DD529" s="31"/>
      <c r="DE529" s="31"/>
      <c r="DF529" s="31"/>
      <c r="DL529" s="29"/>
      <c r="DM529" s="29"/>
      <c r="DN529" s="29"/>
      <c r="DO529" s="29"/>
      <c r="DP529" s="29"/>
      <c r="DQ529" s="29"/>
      <c r="DR529" s="29"/>
      <c r="DS529" s="29"/>
      <c r="DT529" s="29"/>
      <c r="DU529" s="29"/>
      <c r="DV529" s="29"/>
      <c r="DW529" s="29"/>
      <c r="DX529" s="29"/>
      <c r="DY529" s="29"/>
      <c r="DZ529" s="29"/>
      <c r="EA529" s="29"/>
      <c r="EB529" s="29"/>
      <c r="EC529" s="29"/>
      <c r="ED529" s="29"/>
      <c r="EE529" s="29"/>
      <c r="EF529" s="29"/>
      <c r="EG529" s="29"/>
      <c r="EH529" s="29"/>
      <c r="EI529" s="29"/>
      <c r="EJ529" s="29"/>
      <c r="EK529" s="29"/>
      <c r="EL529" s="29"/>
      <c r="EM529" s="29"/>
      <c r="EN529" s="29"/>
      <c r="EO529" s="29"/>
      <c r="EP529" s="29"/>
      <c r="EQ529" s="29"/>
      <c r="ER529" s="29"/>
      <c r="ES529" s="29"/>
      <c r="ET529" s="29"/>
      <c r="EU529" s="29"/>
      <c r="EV529" s="29"/>
      <c r="EW529" s="29"/>
      <c r="EX529" s="29"/>
      <c r="EY529" s="29"/>
      <c r="EZ529" s="29"/>
      <c r="FA529" s="29"/>
      <c r="FB529" s="29"/>
      <c r="FC529" s="29"/>
      <c r="FD529" s="29"/>
      <c r="FE529" s="29"/>
      <c r="FF529" s="29"/>
      <c r="FG529" s="29"/>
      <c r="FH529" s="29"/>
      <c r="FI529" s="29"/>
      <c r="FJ529" s="29"/>
      <c r="FK529" s="29"/>
      <c r="FV529" s="29"/>
      <c r="FZ529" s="29"/>
      <c r="GA529" s="29"/>
    </row>
    <row r="530" spans="7:183" x14ac:dyDescent="0.25">
      <c r="G530" s="112"/>
      <c r="Z530" s="113"/>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CH530" s="29"/>
      <c r="CX530" s="29"/>
      <c r="CY530" s="29"/>
      <c r="CZ530" s="31"/>
      <c r="DA530" s="31"/>
      <c r="DB530" s="31"/>
      <c r="DC530" s="31"/>
      <c r="DD530" s="31"/>
      <c r="DE530" s="31"/>
      <c r="DF530" s="31"/>
      <c r="DL530" s="29"/>
      <c r="DM530" s="29"/>
      <c r="DN530" s="29"/>
      <c r="DO530" s="29"/>
      <c r="DP530" s="29"/>
      <c r="DQ530" s="29"/>
      <c r="DR530" s="29"/>
      <c r="DS530" s="29"/>
      <c r="DT530" s="29"/>
      <c r="DU530" s="29"/>
      <c r="DV530" s="29"/>
      <c r="DW530" s="29"/>
      <c r="DX530" s="29"/>
      <c r="DY530" s="29"/>
      <c r="DZ530" s="29"/>
      <c r="EA530" s="29"/>
      <c r="EB530" s="29"/>
      <c r="EC530" s="29"/>
      <c r="ED530" s="29"/>
      <c r="EE530" s="29"/>
      <c r="EF530" s="29"/>
      <c r="EG530" s="29"/>
      <c r="EH530" s="29"/>
      <c r="EI530" s="29"/>
      <c r="EJ530" s="29"/>
      <c r="EK530" s="29"/>
      <c r="EL530" s="29"/>
      <c r="EM530" s="29"/>
      <c r="EN530" s="29"/>
      <c r="EO530" s="29"/>
      <c r="EP530" s="29"/>
      <c r="EQ530" s="29"/>
      <c r="ER530" s="29"/>
      <c r="ES530" s="29"/>
      <c r="ET530" s="29"/>
      <c r="EU530" s="29"/>
      <c r="EV530" s="29"/>
      <c r="EW530" s="29"/>
      <c r="EX530" s="29"/>
      <c r="EY530" s="29"/>
      <c r="EZ530" s="29"/>
      <c r="FA530" s="29"/>
      <c r="FB530" s="29"/>
      <c r="FC530" s="29"/>
      <c r="FD530" s="29"/>
      <c r="FE530" s="29"/>
      <c r="FF530" s="29"/>
      <c r="FG530" s="29"/>
      <c r="FH530" s="29"/>
      <c r="FI530" s="29"/>
      <c r="FJ530" s="29"/>
      <c r="FK530" s="29"/>
      <c r="FV530" s="29"/>
      <c r="FZ530" s="29"/>
      <c r="GA530" s="29"/>
    </row>
    <row r="531" spans="7:183" x14ac:dyDescent="0.25">
      <c r="G531" s="112"/>
      <c r="Z531" s="113"/>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CH531" s="29"/>
      <c r="CX531" s="29"/>
      <c r="CY531" s="29"/>
      <c r="CZ531" s="31"/>
      <c r="DA531" s="31"/>
      <c r="DB531" s="31"/>
      <c r="DC531" s="31"/>
      <c r="DD531" s="31"/>
      <c r="DE531" s="31"/>
      <c r="DF531" s="31"/>
      <c r="DL531" s="29"/>
      <c r="DM531" s="29"/>
      <c r="DN531" s="29"/>
      <c r="DO531" s="29"/>
      <c r="DP531" s="29"/>
      <c r="DQ531" s="29"/>
      <c r="DR531" s="29"/>
      <c r="DS531" s="29"/>
      <c r="DT531" s="29"/>
      <c r="DU531" s="29"/>
      <c r="DV531" s="29"/>
      <c r="DW531" s="29"/>
      <c r="DX531" s="29"/>
      <c r="DY531" s="29"/>
      <c r="DZ531" s="29"/>
      <c r="EA531" s="29"/>
      <c r="EB531" s="29"/>
      <c r="EC531" s="29"/>
      <c r="ED531" s="29"/>
      <c r="EE531" s="29"/>
      <c r="EF531" s="29"/>
      <c r="EG531" s="29"/>
      <c r="EH531" s="29"/>
      <c r="EI531" s="29"/>
      <c r="EJ531" s="29"/>
      <c r="EK531" s="29"/>
      <c r="EL531" s="29"/>
      <c r="EM531" s="29"/>
      <c r="EN531" s="29"/>
      <c r="EO531" s="29"/>
      <c r="EP531" s="29"/>
      <c r="EQ531" s="29"/>
      <c r="ER531" s="29"/>
      <c r="ES531" s="29"/>
      <c r="ET531" s="29"/>
      <c r="EU531" s="29"/>
      <c r="EV531" s="29"/>
      <c r="EW531" s="29"/>
      <c r="EX531" s="29"/>
      <c r="EY531" s="29"/>
      <c r="EZ531" s="29"/>
      <c r="FA531" s="29"/>
      <c r="FB531" s="29"/>
      <c r="FC531" s="29"/>
      <c r="FD531" s="29"/>
      <c r="FE531" s="29"/>
      <c r="FF531" s="29"/>
      <c r="FG531" s="29"/>
      <c r="FH531" s="29"/>
      <c r="FI531" s="29"/>
      <c r="FJ531" s="29"/>
      <c r="FK531" s="29"/>
      <c r="FV531" s="29"/>
      <c r="FZ531" s="29"/>
      <c r="GA531" s="29"/>
    </row>
    <row r="532" spans="7:183" x14ac:dyDescent="0.25">
      <c r="G532" s="112"/>
      <c r="Z532" s="113"/>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CH532" s="29"/>
      <c r="CX532" s="29"/>
      <c r="CY532" s="29"/>
      <c r="CZ532" s="31"/>
      <c r="DA532" s="31"/>
      <c r="DB532" s="31"/>
      <c r="DC532" s="31"/>
      <c r="DD532" s="31"/>
      <c r="DE532" s="31"/>
      <c r="DF532" s="31"/>
      <c r="DL532" s="29"/>
      <c r="DM532" s="29"/>
      <c r="DN532" s="29"/>
      <c r="DO532" s="29"/>
      <c r="DP532" s="29"/>
      <c r="DQ532" s="29"/>
      <c r="DR532" s="29"/>
      <c r="DS532" s="29"/>
      <c r="DT532" s="29"/>
      <c r="DU532" s="29"/>
      <c r="DV532" s="29"/>
      <c r="DW532" s="29"/>
      <c r="DX532" s="29"/>
      <c r="DY532" s="29"/>
      <c r="DZ532" s="29"/>
      <c r="EA532" s="29"/>
      <c r="EB532" s="29"/>
      <c r="EC532" s="29"/>
      <c r="ED532" s="29"/>
      <c r="EE532" s="29"/>
      <c r="EF532" s="29"/>
      <c r="EG532" s="29"/>
      <c r="EH532" s="29"/>
      <c r="EI532" s="29"/>
      <c r="EJ532" s="29"/>
      <c r="EK532" s="29"/>
      <c r="EL532" s="29"/>
      <c r="EM532" s="29"/>
      <c r="EN532" s="29"/>
      <c r="EO532" s="29"/>
      <c r="EP532" s="29"/>
      <c r="EQ532" s="29"/>
      <c r="ER532" s="29"/>
      <c r="ES532" s="29"/>
      <c r="ET532" s="29"/>
      <c r="EU532" s="29"/>
      <c r="EV532" s="29"/>
      <c r="EW532" s="29"/>
      <c r="EX532" s="29"/>
      <c r="EY532" s="29"/>
      <c r="EZ532" s="29"/>
      <c r="FA532" s="29"/>
      <c r="FB532" s="29"/>
      <c r="FC532" s="29"/>
      <c r="FD532" s="29"/>
      <c r="FE532" s="29"/>
      <c r="FF532" s="29"/>
      <c r="FG532" s="29"/>
      <c r="FH532" s="29"/>
      <c r="FI532" s="29"/>
      <c r="FJ532" s="29"/>
      <c r="FK532" s="29"/>
      <c r="FV532" s="29"/>
      <c r="FZ532" s="29"/>
      <c r="GA532" s="29"/>
    </row>
    <row r="533" spans="7:183" x14ac:dyDescent="0.25">
      <c r="G533" s="112"/>
      <c r="Z533" s="113"/>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CH533" s="29"/>
      <c r="CX533" s="29"/>
      <c r="CY533" s="29"/>
      <c r="CZ533" s="31"/>
      <c r="DA533" s="31"/>
      <c r="DB533" s="31"/>
      <c r="DC533" s="31"/>
      <c r="DD533" s="31"/>
      <c r="DE533" s="31"/>
      <c r="DF533" s="31"/>
      <c r="DL533" s="29"/>
      <c r="DM533" s="29"/>
      <c r="DN533" s="29"/>
      <c r="DO533" s="29"/>
      <c r="DP533" s="29"/>
      <c r="DQ533" s="29"/>
      <c r="DR533" s="29"/>
      <c r="DS533" s="29"/>
      <c r="DT533" s="29"/>
      <c r="DU533" s="29"/>
      <c r="DV533" s="29"/>
      <c r="DW533" s="29"/>
      <c r="DX533" s="29"/>
      <c r="DY533" s="29"/>
      <c r="DZ533" s="29"/>
      <c r="EA533" s="29"/>
      <c r="EB533" s="29"/>
      <c r="EC533" s="29"/>
      <c r="ED533" s="29"/>
      <c r="EE533" s="29"/>
      <c r="EF533" s="29"/>
      <c r="EG533" s="29"/>
      <c r="EH533" s="29"/>
      <c r="EI533" s="29"/>
      <c r="EJ533" s="29"/>
      <c r="EK533" s="29"/>
      <c r="EL533" s="29"/>
      <c r="EM533" s="29"/>
      <c r="EN533" s="29"/>
      <c r="EO533" s="29"/>
      <c r="EP533" s="29"/>
      <c r="EQ533" s="29"/>
      <c r="ER533" s="29"/>
      <c r="ES533" s="29"/>
      <c r="ET533" s="29"/>
      <c r="EU533" s="29"/>
      <c r="EV533" s="29"/>
      <c r="EW533" s="29"/>
      <c r="EX533" s="29"/>
      <c r="EY533" s="29"/>
      <c r="EZ533" s="29"/>
      <c r="FA533" s="29"/>
      <c r="FB533" s="29"/>
      <c r="FC533" s="29"/>
      <c r="FD533" s="29"/>
      <c r="FE533" s="29"/>
      <c r="FF533" s="29"/>
      <c r="FG533" s="29"/>
      <c r="FH533" s="29"/>
      <c r="FI533" s="29"/>
      <c r="FJ533" s="29"/>
      <c r="FK533" s="29"/>
      <c r="FV533" s="29"/>
      <c r="FZ533" s="29"/>
      <c r="GA533" s="29"/>
    </row>
    <row r="534" spans="7:183" x14ac:dyDescent="0.25">
      <c r="G534" s="112"/>
      <c r="Z534" s="113"/>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CH534" s="29"/>
      <c r="CX534" s="29"/>
      <c r="CY534" s="29"/>
      <c r="CZ534" s="31"/>
      <c r="DA534" s="31"/>
      <c r="DB534" s="31"/>
      <c r="DC534" s="31"/>
      <c r="DD534" s="31"/>
      <c r="DE534" s="31"/>
      <c r="DF534" s="31"/>
      <c r="DL534" s="29"/>
      <c r="DM534" s="29"/>
      <c r="DN534" s="29"/>
      <c r="DO534" s="29"/>
      <c r="DP534" s="29"/>
      <c r="DQ534" s="29"/>
      <c r="DR534" s="29"/>
      <c r="DS534" s="29"/>
      <c r="DT534" s="29"/>
      <c r="DU534" s="29"/>
      <c r="DV534" s="29"/>
      <c r="DW534" s="29"/>
      <c r="DX534" s="29"/>
      <c r="DY534" s="29"/>
      <c r="DZ534" s="29"/>
      <c r="EA534" s="29"/>
      <c r="EB534" s="29"/>
      <c r="EC534" s="29"/>
      <c r="ED534" s="29"/>
      <c r="EE534" s="29"/>
      <c r="EF534" s="29"/>
      <c r="EG534" s="29"/>
      <c r="EH534" s="29"/>
      <c r="EI534" s="29"/>
      <c r="EJ534" s="29"/>
      <c r="EK534" s="29"/>
      <c r="EL534" s="29"/>
      <c r="EM534" s="29"/>
      <c r="EN534" s="29"/>
      <c r="EO534" s="29"/>
      <c r="EP534" s="29"/>
      <c r="EQ534" s="29"/>
      <c r="ER534" s="29"/>
      <c r="ES534" s="29"/>
      <c r="ET534" s="29"/>
      <c r="EU534" s="29"/>
      <c r="EV534" s="29"/>
      <c r="EW534" s="29"/>
      <c r="EX534" s="29"/>
      <c r="EY534" s="29"/>
      <c r="EZ534" s="29"/>
      <c r="FA534" s="29"/>
      <c r="FB534" s="29"/>
      <c r="FC534" s="29"/>
      <c r="FD534" s="29"/>
      <c r="FE534" s="29"/>
      <c r="FF534" s="29"/>
      <c r="FG534" s="29"/>
      <c r="FH534" s="29"/>
      <c r="FI534" s="29"/>
      <c r="FJ534" s="29"/>
      <c r="FK534" s="29"/>
      <c r="FV534" s="29"/>
      <c r="FZ534" s="29"/>
      <c r="GA534" s="29"/>
    </row>
    <row r="535" spans="7:183" x14ac:dyDescent="0.25">
      <c r="G535" s="112"/>
      <c r="Z535" s="113"/>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CH535" s="29"/>
      <c r="CX535" s="29"/>
      <c r="CY535" s="29"/>
      <c r="CZ535" s="31"/>
      <c r="DA535" s="31"/>
      <c r="DB535" s="31"/>
      <c r="DC535" s="31"/>
      <c r="DD535" s="31"/>
      <c r="DE535" s="31"/>
      <c r="DF535" s="31"/>
      <c r="DL535" s="29"/>
      <c r="DM535" s="29"/>
      <c r="DN535" s="29"/>
      <c r="DO535" s="29"/>
      <c r="DP535" s="29"/>
      <c r="DQ535" s="29"/>
      <c r="DR535" s="29"/>
      <c r="DS535" s="29"/>
      <c r="DT535" s="29"/>
      <c r="DU535" s="29"/>
      <c r="DV535" s="29"/>
      <c r="DW535" s="29"/>
      <c r="DX535" s="29"/>
      <c r="DY535" s="29"/>
      <c r="DZ535" s="29"/>
      <c r="EA535" s="29"/>
      <c r="EB535" s="29"/>
      <c r="EC535" s="29"/>
      <c r="ED535" s="29"/>
      <c r="EE535" s="29"/>
      <c r="EF535" s="29"/>
      <c r="EG535" s="29"/>
      <c r="EH535" s="29"/>
      <c r="EI535" s="29"/>
      <c r="EJ535" s="29"/>
      <c r="EK535" s="29"/>
      <c r="EL535" s="29"/>
      <c r="EM535" s="29"/>
      <c r="EN535" s="29"/>
      <c r="EO535" s="29"/>
      <c r="EP535" s="29"/>
      <c r="EQ535" s="29"/>
      <c r="ER535" s="29"/>
      <c r="ES535" s="29"/>
      <c r="ET535" s="29"/>
      <c r="EU535" s="29"/>
      <c r="EV535" s="29"/>
      <c r="EW535" s="29"/>
      <c r="EX535" s="29"/>
      <c r="EY535" s="29"/>
      <c r="EZ535" s="29"/>
      <c r="FA535" s="29"/>
      <c r="FB535" s="29"/>
      <c r="FC535" s="29"/>
      <c r="FD535" s="29"/>
      <c r="FE535" s="29"/>
      <c r="FF535" s="29"/>
      <c r="FG535" s="29"/>
      <c r="FH535" s="29"/>
      <c r="FI535" s="29"/>
      <c r="FJ535" s="29"/>
      <c r="FK535" s="29"/>
      <c r="FV535" s="29"/>
      <c r="FZ535" s="29"/>
      <c r="GA535" s="29"/>
    </row>
    <row r="536" spans="7:183" x14ac:dyDescent="0.25">
      <c r="G536" s="112"/>
      <c r="Z536" s="113"/>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CH536" s="29"/>
      <c r="CX536" s="29"/>
      <c r="CY536" s="29"/>
      <c r="CZ536" s="31"/>
      <c r="DA536" s="31"/>
      <c r="DB536" s="31"/>
      <c r="DC536" s="31"/>
      <c r="DD536" s="31"/>
      <c r="DE536" s="31"/>
      <c r="DF536" s="31"/>
      <c r="DL536" s="29"/>
      <c r="DM536" s="29"/>
      <c r="DN536" s="29"/>
      <c r="DO536" s="29"/>
      <c r="DP536" s="29"/>
      <c r="DQ536" s="29"/>
      <c r="DR536" s="29"/>
      <c r="DS536" s="29"/>
      <c r="DT536" s="29"/>
      <c r="DU536" s="29"/>
      <c r="DV536" s="29"/>
      <c r="DW536" s="29"/>
      <c r="DX536" s="29"/>
      <c r="DY536" s="29"/>
      <c r="DZ536" s="29"/>
      <c r="EA536" s="29"/>
      <c r="EB536" s="29"/>
      <c r="EC536" s="29"/>
      <c r="ED536" s="29"/>
      <c r="EE536" s="29"/>
      <c r="EF536" s="29"/>
      <c r="EG536" s="29"/>
      <c r="EH536" s="29"/>
      <c r="EI536" s="29"/>
      <c r="EJ536" s="29"/>
      <c r="EK536" s="29"/>
      <c r="EL536" s="29"/>
      <c r="EM536" s="29"/>
      <c r="EN536" s="29"/>
      <c r="EO536" s="29"/>
      <c r="EP536" s="29"/>
      <c r="EQ536" s="29"/>
      <c r="ER536" s="29"/>
      <c r="ES536" s="29"/>
      <c r="ET536" s="29"/>
      <c r="EU536" s="29"/>
      <c r="EV536" s="29"/>
      <c r="EW536" s="29"/>
      <c r="EX536" s="29"/>
      <c r="EY536" s="29"/>
      <c r="EZ536" s="29"/>
      <c r="FA536" s="29"/>
      <c r="FB536" s="29"/>
      <c r="FC536" s="29"/>
      <c r="FD536" s="29"/>
      <c r="FE536" s="29"/>
      <c r="FF536" s="29"/>
      <c r="FG536" s="29"/>
      <c r="FH536" s="29"/>
      <c r="FI536" s="29"/>
      <c r="FJ536" s="29"/>
      <c r="FK536" s="29"/>
      <c r="FV536" s="29"/>
      <c r="FZ536" s="29"/>
      <c r="GA536" s="29"/>
    </row>
    <row r="537" spans="7:183" x14ac:dyDescent="0.25">
      <c r="G537" s="112"/>
      <c r="Z537" s="113"/>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CH537" s="29"/>
      <c r="CX537" s="29"/>
      <c r="CY537" s="29"/>
      <c r="CZ537" s="31"/>
      <c r="DA537" s="31"/>
      <c r="DB537" s="31"/>
      <c r="DC537" s="31"/>
      <c r="DD537" s="31"/>
      <c r="DE537" s="31"/>
      <c r="DF537" s="31"/>
      <c r="DL537" s="29"/>
      <c r="DM537" s="29"/>
      <c r="DN537" s="29"/>
      <c r="DO537" s="29"/>
      <c r="DP537" s="29"/>
      <c r="DQ537" s="29"/>
      <c r="DR537" s="29"/>
      <c r="DS537" s="29"/>
      <c r="DT537" s="29"/>
      <c r="DU537" s="29"/>
      <c r="DV537" s="29"/>
      <c r="DW537" s="29"/>
      <c r="DX537" s="29"/>
      <c r="DY537" s="29"/>
      <c r="DZ537" s="29"/>
      <c r="EA537" s="29"/>
      <c r="EB537" s="29"/>
      <c r="EC537" s="29"/>
      <c r="ED537" s="29"/>
      <c r="EE537" s="29"/>
      <c r="EF537" s="29"/>
      <c r="EG537" s="29"/>
      <c r="EH537" s="29"/>
      <c r="EI537" s="29"/>
      <c r="EJ537" s="29"/>
      <c r="EK537" s="29"/>
      <c r="EL537" s="29"/>
      <c r="EM537" s="29"/>
      <c r="EN537" s="29"/>
      <c r="EO537" s="29"/>
      <c r="EP537" s="29"/>
      <c r="EQ537" s="29"/>
      <c r="ER537" s="29"/>
      <c r="ES537" s="29"/>
      <c r="ET537" s="29"/>
      <c r="EU537" s="29"/>
      <c r="EV537" s="29"/>
      <c r="EW537" s="29"/>
      <c r="EX537" s="29"/>
      <c r="EY537" s="29"/>
      <c r="EZ537" s="29"/>
      <c r="FA537" s="29"/>
      <c r="FB537" s="29"/>
      <c r="FC537" s="29"/>
      <c r="FD537" s="29"/>
      <c r="FE537" s="29"/>
      <c r="FF537" s="29"/>
      <c r="FG537" s="29"/>
      <c r="FH537" s="29"/>
      <c r="FI537" s="29"/>
      <c r="FJ537" s="29"/>
      <c r="FK537" s="29"/>
      <c r="FV537" s="29"/>
      <c r="FZ537" s="29"/>
      <c r="GA537" s="29"/>
    </row>
    <row r="538" spans="7:183" x14ac:dyDescent="0.25">
      <c r="G538" s="112"/>
      <c r="Z538" s="113"/>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CH538" s="29"/>
      <c r="CX538" s="29"/>
      <c r="CY538" s="29"/>
      <c r="CZ538" s="31"/>
      <c r="DA538" s="31"/>
      <c r="DB538" s="31"/>
      <c r="DC538" s="31"/>
      <c r="DD538" s="31"/>
      <c r="DE538" s="31"/>
      <c r="DF538" s="31"/>
      <c r="DL538" s="29"/>
      <c r="DM538" s="29"/>
      <c r="DN538" s="29"/>
      <c r="DO538" s="29"/>
      <c r="DP538" s="29"/>
      <c r="DQ538" s="29"/>
      <c r="DR538" s="29"/>
      <c r="DS538" s="29"/>
      <c r="DT538" s="29"/>
      <c r="DU538" s="29"/>
      <c r="DV538" s="29"/>
      <c r="DW538" s="29"/>
      <c r="DX538" s="29"/>
      <c r="DY538" s="29"/>
      <c r="DZ538" s="29"/>
      <c r="EA538" s="29"/>
      <c r="EB538" s="29"/>
      <c r="EC538" s="29"/>
      <c r="ED538" s="29"/>
      <c r="EE538" s="29"/>
      <c r="EF538" s="29"/>
      <c r="EG538" s="29"/>
      <c r="EH538" s="29"/>
      <c r="EI538" s="29"/>
      <c r="EJ538" s="29"/>
      <c r="EK538" s="29"/>
      <c r="EL538" s="29"/>
      <c r="EM538" s="29"/>
      <c r="EN538" s="29"/>
      <c r="EO538" s="29"/>
      <c r="EP538" s="29"/>
      <c r="EQ538" s="29"/>
      <c r="ER538" s="29"/>
      <c r="ES538" s="29"/>
      <c r="ET538" s="29"/>
      <c r="EU538" s="29"/>
      <c r="EV538" s="29"/>
      <c r="EW538" s="29"/>
      <c r="EX538" s="29"/>
      <c r="EY538" s="29"/>
      <c r="EZ538" s="29"/>
      <c r="FA538" s="29"/>
      <c r="FB538" s="29"/>
      <c r="FC538" s="29"/>
      <c r="FD538" s="29"/>
      <c r="FE538" s="29"/>
      <c r="FF538" s="29"/>
      <c r="FG538" s="29"/>
      <c r="FH538" s="29"/>
      <c r="FI538" s="29"/>
      <c r="FJ538" s="29"/>
      <c r="FK538" s="29"/>
      <c r="FV538" s="29"/>
      <c r="FZ538" s="29"/>
      <c r="GA538" s="29"/>
    </row>
    <row r="539" spans="7:183" x14ac:dyDescent="0.25">
      <c r="G539" s="112"/>
      <c r="Z539" s="113"/>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CH539" s="29"/>
      <c r="CX539" s="29"/>
      <c r="CY539" s="29"/>
      <c r="CZ539" s="31"/>
      <c r="DA539" s="31"/>
      <c r="DB539" s="31"/>
      <c r="DC539" s="31"/>
      <c r="DD539" s="31"/>
      <c r="DE539" s="31"/>
      <c r="DF539" s="31"/>
      <c r="DL539" s="29"/>
      <c r="DM539" s="29"/>
      <c r="DN539" s="29"/>
      <c r="DO539" s="29"/>
      <c r="DP539" s="29"/>
      <c r="DQ539" s="29"/>
      <c r="DR539" s="29"/>
      <c r="DS539" s="29"/>
      <c r="DT539" s="29"/>
      <c r="DU539" s="29"/>
      <c r="DV539" s="29"/>
      <c r="DW539" s="29"/>
      <c r="DX539" s="29"/>
      <c r="DY539" s="29"/>
      <c r="DZ539" s="29"/>
      <c r="EA539" s="29"/>
      <c r="EB539" s="29"/>
      <c r="EC539" s="29"/>
      <c r="ED539" s="29"/>
      <c r="EE539" s="29"/>
      <c r="EF539" s="29"/>
      <c r="EG539" s="29"/>
      <c r="EH539" s="29"/>
      <c r="EI539" s="29"/>
      <c r="EJ539" s="29"/>
      <c r="EK539" s="29"/>
      <c r="EL539" s="29"/>
      <c r="EM539" s="29"/>
      <c r="EN539" s="29"/>
      <c r="EO539" s="29"/>
      <c r="EP539" s="29"/>
      <c r="EQ539" s="29"/>
      <c r="ER539" s="29"/>
      <c r="ES539" s="29"/>
      <c r="ET539" s="29"/>
      <c r="EU539" s="29"/>
      <c r="EV539" s="29"/>
      <c r="EW539" s="29"/>
      <c r="EX539" s="29"/>
      <c r="EY539" s="29"/>
      <c r="EZ539" s="29"/>
      <c r="FA539" s="29"/>
      <c r="FB539" s="29"/>
      <c r="FC539" s="29"/>
      <c r="FD539" s="29"/>
      <c r="FE539" s="29"/>
      <c r="FF539" s="29"/>
      <c r="FG539" s="29"/>
      <c r="FH539" s="29"/>
      <c r="FI539" s="29"/>
      <c r="FJ539" s="29"/>
      <c r="FK539" s="29"/>
      <c r="FV539" s="29"/>
      <c r="FZ539" s="29"/>
      <c r="GA539" s="29"/>
    </row>
    <row r="540" spans="7:183" x14ac:dyDescent="0.25">
      <c r="G540" s="112"/>
      <c r="Z540" s="113"/>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CH540" s="29"/>
      <c r="CX540" s="29"/>
      <c r="CY540" s="29"/>
      <c r="CZ540" s="31"/>
      <c r="DA540" s="31"/>
      <c r="DB540" s="31"/>
      <c r="DC540" s="31"/>
      <c r="DD540" s="31"/>
      <c r="DE540" s="31"/>
      <c r="DF540" s="31"/>
      <c r="DL540" s="29"/>
      <c r="DM540" s="29"/>
      <c r="DN540" s="29"/>
      <c r="DO540" s="29"/>
      <c r="DP540" s="29"/>
      <c r="DQ540" s="29"/>
      <c r="DR540" s="29"/>
      <c r="DS540" s="29"/>
      <c r="DT540" s="29"/>
      <c r="DU540" s="29"/>
      <c r="DV540" s="29"/>
      <c r="DW540" s="29"/>
      <c r="DX540" s="29"/>
      <c r="DY540" s="29"/>
      <c r="DZ540" s="29"/>
      <c r="EA540" s="29"/>
      <c r="EB540" s="29"/>
      <c r="EC540" s="29"/>
      <c r="ED540" s="29"/>
      <c r="EE540" s="29"/>
      <c r="EF540" s="29"/>
      <c r="EG540" s="29"/>
      <c r="EH540" s="29"/>
      <c r="EI540" s="29"/>
      <c r="EJ540" s="29"/>
      <c r="EK540" s="29"/>
      <c r="EL540" s="29"/>
      <c r="EM540" s="29"/>
      <c r="EN540" s="29"/>
      <c r="EO540" s="29"/>
      <c r="EP540" s="29"/>
      <c r="EQ540" s="29"/>
      <c r="ER540" s="29"/>
      <c r="ES540" s="29"/>
      <c r="ET540" s="29"/>
      <c r="EU540" s="29"/>
      <c r="EV540" s="29"/>
      <c r="EW540" s="29"/>
      <c r="EX540" s="29"/>
      <c r="EY540" s="29"/>
      <c r="EZ540" s="29"/>
      <c r="FA540" s="29"/>
      <c r="FB540" s="29"/>
      <c r="FC540" s="29"/>
      <c r="FD540" s="29"/>
      <c r="FE540" s="29"/>
      <c r="FF540" s="29"/>
      <c r="FG540" s="29"/>
      <c r="FH540" s="29"/>
      <c r="FI540" s="29"/>
      <c r="FJ540" s="29"/>
      <c r="FK540" s="29"/>
      <c r="FV540" s="29"/>
      <c r="FZ540" s="29"/>
      <c r="GA540" s="29"/>
    </row>
    <row r="541" spans="7:183" x14ac:dyDescent="0.25">
      <c r="G541" s="112"/>
      <c r="Z541" s="113"/>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CH541" s="29"/>
      <c r="CX541" s="29"/>
      <c r="CY541" s="29"/>
      <c r="CZ541" s="31"/>
      <c r="DA541" s="31"/>
      <c r="DB541" s="31"/>
      <c r="DC541" s="31"/>
      <c r="DD541" s="31"/>
      <c r="DE541" s="31"/>
      <c r="DF541" s="31"/>
      <c r="DL541" s="29"/>
      <c r="DM541" s="29"/>
      <c r="DN541" s="29"/>
      <c r="DO541" s="29"/>
      <c r="DP541" s="29"/>
      <c r="DQ541" s="29"/>
      <c r="DR541" s="29"/>
      <c r="DS541" s="29"/>
      <c r="DT541" s="29"/>
      <c r="DU541" s="29"/>
      <c r="DV541" s="29"/>
      <c r="DW541" s="29"/>
      <c r="DX541" s="29"/>
      <c r="DY541" s="29"/>
      <c r="DZ541" s="29"/>
      <c r="EA541" s="29"/>
      <c r="EB541" s="29"/>
      <c r="EC541" s="29"/>
      <c r="ED541" s="29"/>
      <c r="EE541" s="29"/>
      <c r="EF541" s="29"/>
      <c r="EG541" s="29"/>
      <c r="EH541" s="29"/>
      <c r="EI541" s="29"/>
      <c r="EJ541" s="29"/>
      <c r="EK541" s="29"/>
      <c r="EL541" s="29"/>
      <c r="EM541" s="29"/>
      <c r="EN541" s="29"/>
      <c r="EO541" s="29"/>
      <c r="EP541" s="29"/>
      <c r="EQ541" s="29"/>
      <c r="ER541" s="29"/>
      <c r="ES541" s="29"/>
      <c r="ET541" s="29"/>
      <c r="EU541" s="29"/>
      <c r="EV541" s="29"/>
      <c r="EW541" s="29"/>
      <c r="EX541" s="29"/>
      <c r="EY541" s="29"/>
      <c r="EZ541" s="29"/>
      <c r="FA541" s="29"/>
      <c r="FB541" s="29"/>
      <c r="FC541" s="29"/>
      <c r="FD541" s="29"/>
      <c r="FE541" s="29"/>
      <c r="FF541" s="29"/>
      <c r="FG541" s="29"/>
      <c r="FH541" s="29"/>
      <c r="FI541" s="29"/>
      <c r="FJ541" s="29"/>
      <c r="FK541" s="29"/>
      <c r="FV541" s="29"/>
      <c r="FZ541" s="29"/>
      <c r="GA541" s="29"/>
    </row>
    <row r="542" spans="7:183" x14ac:dyDescent="0.25">
      <c r="G542" s="112"/>
      <c r="Z542" s="113"/>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CH542" s="29"/>
      <c r="CX542" s="29"/>
      <c r="CY542" s="29"/>
      <c r="CZ542" s="31"/>
      <c r="DA542" s="31"/>
      <c r="DB542" s="31"/>
      <c r="DC542" s="31"/>
      <c r="DD542" s="31"/>
      <c r="DE542" s="31"/>
      <c r="DF542" s="31"/>
      <c r="DL542" s="29"/>
      <c r="DM542" s="29"/>
      <c r="DN542" s="29"/>
      <c r="DO542" s="29"/>
      <c r="DP542" s="29"/>
      <c r="DQ542" s="29"/>
      <c r="DR542" s="29"/>
      <c r="DS542" s="29"/>
      <c r="DT542" s="29"/>
      <c r="DU542" s="29"/>
      <c r="DV542" s="29"/>
      <c r="DW542" s="29"/>
      <c r="DX542" s="29"/>
      <c r="DY542" s="29"/>
      <c r="DZ542" s="29"/>
      <c r="EA542" s="29"/>
      <c r="EB542" s="29"/>
      <c r="EC542" s="29"/>
      <c r="ED542" s="29"/>
      <c r="EE542" s="29"/>
      <c r="EF542" s="29"/>
      <c r="EG542" s="29"/>
      <c r="EH542" s="29"/>
      <c r="EI542" s="29"/>
      <c r="EJ542" s="29"/>
      <c r="EK542" s="29"/>
      <c r="EL542" s="29"/>
      <c r="EM542" s="29"/>
      <c r="EN542" s="29"/>
      <c r="EO542" s="29"/>
      <c r="EP542" s="29"/>
      <c r="EQ542" s="29"/>
      <c r="ER542" s="29"/>
      <c r="ES542" s="29"/>
      <c r="ET542" s="29"/>
      <c r="EU542" s="29"/>
      <c r="EV542" s="29"/>
      <c r="EW542" s="29"/>
      <c r="EX542" s="29"/>
      <c r="EY542" s="29"/>
      <c r="EZ542" s="29"/>
      <c r="FA542" s="29"/>
      <c r="FB542" s="29"/>
      <c r="FC542" s="29"/>
      <c r="FD542" s="29"/>
      <c r="FE542" s="29"/>
      <c r="FF542" s="29"/>
      <c r="FG542" s="29"/>
      <c r="FH542" s="29"/>
      <c r="FI542" s="29"/>
      <c r="FJ542" s="29"/>
      <c r="FK542" s="29"/>
      <c r="FV542" s="29"/>
      <c r="FZ542" s="29"/>
      <c r="GA542" s="29"/>
    </row>
    <row r="543" spans="7:183" x14ac:dyDescent="0.25">
      <c r="G543" s="112"/>
      <c r="Z543" s="113"/>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CH543" s="29"/>
      <c r="CX543" s="29"/>
      <c r="CY543" s="29"/>
      <c r="CZ543" s="31"/>
      <c r="DA543" s="31"/>
      <c r="DB543" s="31"/>
      <c r="DC543" s="31"/>
      <c r="DD543" s="31"/>
      <c r="DE543" s="31"/>
      <c r="DF543" s="31"/>
      <c r="DL543" s="29"/>
      <c r="DM543" s="29"/>
      <c r="DN543" s="29"/>
      <c r="DO543" s="29"/>
      <c r="DP543" s="29"/>
      <c r="DQ543" s="29"/>
      <c r="DR543" s="29"/>
      <c r="DS543" s="29"/>
      <c r="DT543" s="29"/>
      <c r="DU543" s="29"/>
      <c r="DV543" s="29"/>
      <c r="DW543" s="29"/>
      <c r="DX543" s="29"/>
      <c r="DY543" s="29"/>
      <c r="DZ543" s="29"/>
      <c r="EA543" s="29"/>
      <c r="EB543" s="29"/>
      <c r="EC543" s="29"/>
      <c r="ED543" s="29"/>
      <c r="EE543" s="29"/>
      <c r="EF543" s="29"/>
      <c r="EG543" s="29"/>
      <c r="EH543" s="29"/>
      <c r="EI543" s="29"/>
      <c r="EJ543" s="29"/>
      <c r="EK543" s="29"/>
      <c r="EL543" s="29"/>
      <c r="EM543" s="29"/>
      <c r="EN543" s="29"/>
      <c r="EO543" s="29"/>
      <c r="EP543" s="29"/>
      <c r="EQ543" s="29"/>
      <c r="ER543" s="29"/>
      <c r="ES543" s="29"/>
      <c r="ET543" s="29"/>
      <c r="EU543" s="29"/>
      <c r="EV543" s="29"/>
      <c r="EW543" s="29"/>
      <c r="EX543" s="29"/>
      <c r="EY543" s="29"/>
      <c r="EZ543" s="29"/>
      <c r="FA543" s="29"/>
      <c r="FB543" s="29"/>
      <c r="FC543" s="29"/>
      <c r="FD543" s="29"/>
      <c r="FE543" s="29"/>
      <c r="FF543" s="29"/>
      <c r="FG543" s="29"/>
      <c r="FH543" s="29"/>
      <c r="FI543" s="29"/>
      <c r="FJ543" s="29"/>
      <c r="FK543" s="29"/>
      <c r="FV543" s="29"/>
      <c r="FZ543" s="29"/>
      <c r="GA543" s="29"/>
    </row>
    <row r="544" spans="7:183" x14ac:dyDescent="0.25">
      <c r="G544" s="112"/>
      <c r="Z544" s="113"/>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CH544" s="29"/>
      <c r="CX544" s="29"/>
      <c r="CY544" s="29"/>
      <c r="CZ544" s="31"/>
      <c r="DA544" s="31"/>
      <c r="DB544" s="31"/>
      <c r="DC544" s="31"/>
      <c r="DD544" s="31"/>
      <c r="DE544" s="31"/>
      <c r="DF544" s="31"/>
      <c r="DL544" s="29"/>
      <c r="DM544" s="29"/>
      <c r="DN544" s="29"/>
      <c r="DO544" s="29"/>
      <c r="DP544" s="29"/>
      <c r="DQ544" s="29"/>
      <c r="DR544" s="29"/>
      <c r="DS544" s="29"/>
      <c r="DT544" s="29"/>
      <c r="DU544" s="29"/>
      <c r="DV544" s="29"/>
      <c r="DW544" s="29"/>
      <c r="DX544" s="29"/>
      <c r="DY544" s="29"/>
      <c r="DZ544" s="29"/>
      <c r="EA544" s="29"/>
      <c r="EB544" s="29"/>
      <c r="EC544" s="29"/>
      <c r="ED544" s="29"/>
      <c r="EE544" s="29"/>
      <c r="EF544" s="29"/>
      <c r="EG544" s="29"/>
      <c r="EH544" s="29"/>
      <c r="EI544" s="29"/>
      <c r="EJ544" s="29"/>
      <c r="EK544" s="29"/>
      <c r="EL544" s="29"/>
      <c r="EM544" s="29"/>
      <c r="EN544" s="29"/>
      <c r="EO544" s="29"/>
      <c r="EP544" s="29"/>
      <c r="EQ544" s="29"/>
      <c r="ER544" s="29"/>
      <c r="ES544" s="29"/>
      <c r="ET544" s="29"/>
      <c r="EU544" s="29"/>
      <c r="EV544" s="29"/>
      <c r="EW544" s="29"/>
      <c r="EX544" s="29"/>
      <c r="EY544" s="29"/>
      <c r="EZ544" s="29"/>
      <c r="FA544" s="29"/>
      <c r="FB544" s="29"/>
      <c r="FC544" s="29"/>
      <c r="FD544" s="29"/>
      <c r="FE544" s="29"/>
      <c r="FF544" s="29"/>
      <c r="FG544" s="29"/>
      <c r="FH544" s="29"/>
      <c r="FI544" s="29"/>
      <c r="FJ544" s="29"/>
      <c r="FK544" s="29"/>
      <c r="FV544" s="29"/>
      <c r="FZ544" s="29"/>
      <c r="GA544" s="29"/>
    </row>
    <row r="545" spans="7:183" x14ac:dyDescent="0.25">
      <c r="G545" s="112"/>
      <c r="Z545" s="113"/>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CH545" s="29"/>
      <c r="CX545" s="29"/>
      <c r="CY545" s="29"/>
      <c r="CZ545" s="31"/>
      <c r="DA545" s="31"/>
      <c r="DB545" s="31"/>
      <c r="DC545" s="31"/>
      <c r="DD545" s="31"/>
      <c r="DE545" s="31"/>
      <c r="DF545" s="31"/>
      <c r="DL545" s="29"/>
      <c r="DM545" s="29"/>
      <c r="DN545" s="29"/>
      <c r="DO545" s="29"/>
      <c r="DP545" s="29"/>
      <c r="DQ545" s="29"/>
      <c r="DR545" s="29"/>
      <c r="DS545" s="29"/>
      <c r="DT545" s="29"/>
      <c r="DU545" s="29"/>
      <c r="DV545" s="29"/>
      <c r="DW545" s="29"/>
      <c r="DX545" s="29"/>
      <c r="DY545" s="29"/>
      <c r="DZ545" s="29"/>
      <c r="EA545" s="29"/>
      <c r="EB545" s="29"/>
      <c r="EC545" s="29"/>
      <c r="ED545" s="29"/>
      <c r="EE545" s="29"/>
      <c r="EF545" s="29"/>
      <c r="EG545" s="29"/>
      <c r="EH545" s="29"/>
      <c r="EI545" s="29"/>
      <c r="EJ545" s="29"/>
      <c r="EK545" s="29"/>
      <c r="EL545" s="29"/>
      <c r="EM545" s="29"/>
      <c r="EN545" s="29"/>
      <c r="EO545" s="29"/>
      <c r="EP545" s="29"/>
      <c r="EQ545" s="29"/>
      <c r="ER545" s="29"/>
      <c r="ES545" s="29"/>
      <c r="ET545" s="29"/>
      <c r="EU545" s="29"/>
      <c r="EV545" s="29"/>
      <c r="EW545" s="29"/>
      <c r="EX545" s="29"/>
      <c r="EY545" s="29"/>
      <c r="EZ545" s="29"/>
      <c r="FA545" s="29"/>
      <c r="FB545" s="29"/>
      <c r="FC545" s="29"/>
      <c r="FD545" s="29"/>
      <c r="FE545" s="29"/>
      <c r="FF545" s="29"/>
      <c r="FG545" s="29"/>
      <c r="FH545" s="29"/>
      <c r="FI545" s="29"/>
      <c r="FJ545" s="29"/>
      <c r="FK545" s="29"/>
      <c r="FV545" s="29"/>
      <c r="FZ545" s="29"/>
      <c r="GA545" s="29"/>
    </row>
    <row r="546" spans="7:183" x14ac:dyDescent="0.25">
      <c r="G546" s="112"/>
      <c r="Z546" s="113"/>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CH546" s="29"/>
      <c r="CX546" s="29"/>
      <c r="CY546" s="29"/>
      <c r="CZ546" s="31"/>
      <c r="DA546" s="31"/>
      <c r="DB546" s="31"/>
      <c r="DC546" s="31"/>
      <c r="DD546" s="31"/>
      <c r="DE546" s="31"/>
      <c r="DF546" s="31"/>
      <c r="DL546" s="29"/>
      <c r="DM546" s="29"/>
      <c r="DN546" s="29"/>
      <c r="DO546" s="29"/>
      <c r="DP546" s="29"/>
      <c r="DQ546" s="29"/>
      <c r="DR546" s="29"/>
      <c r="DS546" s="29"/>
      <c r="DT546" s="29"/>
      <c r="DU546" s="29"/>
      <c r="DV546" s="29"/>
      <c r="DW546" s="29"/>
      <c r="DX546" s="29"/>
      <c r="DY546" s="29"/>
      <c r="DZ546" s="29"/>
      <c r="EA546" s="29"/>
      <c r="EB546" s="29"/>
      <c r="EC546" s="29"/>
      <c r="ED546" s="29"/>
      <c r="EE546" s="29"/>
      <c r="EF546" s="29"/>
      <c r="EG546" s="29"/>
      <c r="EH546" s="29"/>
      <c r="EI546" s="29"/>
      <c r="EJ546" s="29"/>
      <c r="EK546" s="29"/>
      <c r="EL546" s="29"/>
      <c r="EM546" s="29"/>
      <c r="EN546" s="29"/>
      <c r="EO546" s="29"/>
      <c r="EP546" s="29"/>
      <c r="EQ546" s="29"/>
      <c r="ER546" s="29"/>
      <c r="ES546" s="29"/>
      <c r="ET546" s="29"/>
      <c r="EU546" s="29"/>
      <c r="EV546" s="29"/>
      <c r="EW546" s="29"/>
      <c r="EX546" s="29"/>
      <c r="EY546" s="29"/>
      <c r="EZ546" s="29"/>
      <c r="FA546" s="29"/>
      <c r="FB546" s="29"/>
      <c r="FC546" s="29"/>
      <c r="FD546" s="29"/>
      <c r="FE546" s="29"/>
      <c r="FF546" s="29"/>
      <c r="FG546" s="29"/>
      <c r="FH546" s="29"/>
      <c r="FI546" s="29"/>
      <c r="FJ546" s="29"/>
      <c r="FK546" s="29"/>
      <c r="FV546" s="29"/>
      <c r="FZ546" s="29"/>
      <c r="GA546" s="29"/>
    </row>
    <row r="547" spans="7:183" x14ac:dyDescent="0.25">
      <c r="G547" s="112"/>
      <c r="Z547" s="113"/>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CH547" s="29"/>
      <c r="CX547" s="29"/>
      <c r="CY547" s="29"/>
      <c r="CZ547" s="31"/>
      <c r="DA547" s="31"/>
      <c r="DB547" s="31"/>
      <c r="DC547" s="31"/>
      <c r="DD547" s="31"/>
      <c r="DE547" s="31"/>
      <c r="DF547" s="31"/>
      <c r="DL547" s="29"/>
      <c r="DM547" s="29"/>
      <c r="DN547" s="29"/>
      <c r="DO547" s="29"/>
      <c r="DP547" s="29"/>
      <c r="DQ547" s="29"/>
      <c r="DR547" s="29"/>
      <c r="DS547" s="29"/>
      <c r="DT547" s="29"/>
      <c r="DU547" s="29"/>
      <c r="DV547" s="29"/>
      <c r="DW547" s="29"/>
      <c r="DX547" s="29"/>
      <c r="DY547" s="29"/>
      <c r="DZ547" s="29"/>
      <c r="EA547" s="29"/>
      <c r="EB547" s="29"/>
      <c r="EC547" s="29"/>
      <c r="ED547" s="29"/>
      <c r="EE547" s="29"/>
      <c r="EF547" s="29"/>
      <c r="EG547" s="29"/>
      <c r="EH547" s="29"/>
      <c r="EI547" s="29"/>
      <c r="EJ547" s="29"/>
      <c r="EK547" s="29"/>
      <c r="EL547" s="29"/>
      <c r="EM547" s="29"/>
      <c r="EN547" s="29"/>
      <c r="EO547" s="29"/>
      <c r="EP547" s="29"/>
      <c r="EQ547" s="29"/>
      <c r="ER547" s="29"/>
      <c r="ES547" s="29"/>
      <c r="ET547" s="29"/>
      <c r="EU547" s="29"/>
      <c r="EV547" s="29"/>
      <c r="EW547" s="29"/>
      <c r="EX547" s="29"/>
      <c r="EY547" s="29"/>
      <c r="EZ547" s="29"/>
      <c r="FA547" s="29"/>
      <c r="FB547" s="29"/>
      <c r="FC547" s="29"/>
      <c r="FD547" s="29"/>
      <c r="FE547" s="29"/>
      <c r="FF547" s="29"/>
      <c r="FG547" s="29"/>
      <c r="FH547" s="29"/>
      <c r="FI547" s="29"/>
      <c r="FJ547" s="29"/>
      <c r="FK547" s="29"/>
      <c r="FV547" s="29"/>
      <c r="FZ547" s="29"/>
      <c r="GA547" s="29"/>
    </row>
    <row r="548" spans="7:183" x14ac:dyDescent="0.25">
      <c r="G548" s="112"/>
      <c r="Z548" s="113"/>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CH548" s="29"/>
      <c r="CX548" s="29"/>
      <c r="CY548" s="29"/>
      <c r="CZ548" s="31"/>
      <c r="DA548" s="31"/>
      <c r="DB548" s="31"/>
      <c r="DC548" s="31"/>
      <c r="DD548" s="31"/>
      <c r="DE548" s="31"/>
      <c r="DF548" s="31"/>
      <c r="DL548" s="29"/>
      <c r="DM548" s="29"/>
      <c r="DN548" s="29"/>
      <c r="DO548" s="29"/>
      <c r="DP548" s="29"/>
      <c r="DQ548" s="29"/>
      <c r="DR548" s="29"/>
      <c r="DS548" s="29"/>
      <c r="DT548" s="29"/>
      <c r="DU548" s="29"/>
      <c r="DV548" s="29"/>
      <c r="DW548" s="29"/>
      <c r="DX548" s="29"/>
      <c r="DY548" s="29"/>
      <c r="DZ548" s="29"/>
      <c r="EA548" s="29"/>
      <c r="EB548" s="29"/>
      <c r="EC548" s="29"/>
      <c r="ED548" s="29"/>
      <c r="EE548" s="29"/>
      <c r="EF548" s="29"/>
      <c r="EG548" s="29"/>
      <c r="EH548" s="29"/>
      <c r="EI548" s="29"/>
      <c r="EJ548" s="29"/>
      <c r="EK548" s="29"/>
      <c r="EL548" s="29"/>
      <c r="EM548" s="29"/>
      <c r="EN548" s="29"/>
      <c r="EO548" s="29"/>
      <c r="EP548" s="29"/>
      <c r="EQ548" s="29"/>
      <c r="ER548" s="29"/>
      <c r="ES548" s="29"/>
      <c r="ET548" s="29"/>
      <c r="EU548" s="29"/>
      <c r="EV548" s="29"/>
      <c r="EW548" s="29"/>
      <c r="EX548" s="29"/>
      <c r="EY548" s="29"/>
      <c r="EZ548" s="29"/>
      <c r="FA548" s="29"/>
      <c r="FB548" s="29"/>
      <c r="FC548" s="29"/>
      <c r="FD548" s="29"/>
      <c r="FE548" s="29"/>
      <c r="FF548" s="29"/>
      <c r="FG548" s="29"/>
      <c r="FH548" s="29"/>
      <c r="FI548" s="29"/>
      <c r="FJ548" s="29"/>
      <c r="FK548" s="29"/>
      <c r="FV548" s="29"/>
      <c r="FZ548" s="29"/>
      <c r="GA548" s="29"/>
    </row>
    <row r="549" spans="7:183" x14ac:dyDescent="0.25">
      <c r="G549" s="112"/>
      <c r="Z549" s="113"/>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CH549" s="29"/>
      <c r="CX549" s="29"/>
      <c r="CY549" s="29"/>
      <c r="CZ549" s="31"/>
      <c r="DA549" s="31"/>
      <c r="DB549" s="31"/>
      <c r="DC549" s="31"/>
      <c r="DD549" s="31"/>
      <c r="DE549" s="31"/>
      <c r="DF549" s="31"/>
      <c r="DL549" s="29"/>
      <c r="DM549" s="29"/>
      <c r="DN549" s="29"/>
      <c r="DO549" s="29"/>
      <c r="DP549" s="29"/>
      <c r="DQ549" s="29"/>
      <c r="DR549" s="29"/>
      <c r="DS549" s="29"/>
      <c r="DT549" s="29"/>
      <c r="DU549" s="29"/>
      <c r="DV549" s="29"/>
      <c r="DW549" s="29"/>
      <c r="DX549" s="29"/>
      <c r="DY549" s="29"/>
      <c r="DZ549" s="29"/>
      <c r="EA549" s="29"/>
      <c r="EB549" s="29"/>
      <c r="EC549" s="29"/>
      <c r="ED549" s="29"/>
      <c r="EE549" s="29"/>
      <c r="EF549" s="29"/>
      <c r="EG549" s="29"/>
      <c r="EH549" s="29"/>
      <c r="EI549" s="29"/>
      <c r="EJ549" s="29"/>
      <c r="EK549" s="29"/>
      <c r="EL549" s="29"/>
      <c r="EM549" s="29"/>
      <c r="EN549" s="29"/>
      <c r="EO549" s="29"/>
      <c r="EP549" s="29"/>
      <c r="EQ549" s="29"/>
      <c r="ER549" s="29"/>
      <c r="ES549" s="29"/>
      <c r="ET549" s="29"/>
      <c r="EU549" s="29"/>
      <c r="EV549" s="29"/>
      <c r="EW549" s="29"/>
      <c r="EX549" s="29"/>
      <c r="EY549" s="29"/>
      <c r="EZ549" s="29"/>
      <c r="FA549" s="29"/>
      <c r="FB549" s="29"/>
      <c r="FC549" s="29"/>
      <c r="FD549" s="29"/>
      <c r="FE549" s="29"/>
      <c r="FF549" s="29"/>
      <c r="FG549" s="29"/>
      <c r="FH549" s="29"/>
      <c r="FI549" s="29"/>
      <c r="FJ549" s="29"/>
      <c r="FK549" s="29"/>
      <c r="FV549" s="29"/>
      <c r="FZ549" s="29"/>
      <c r="GA549" s="29"/>
    </row>
    <row r="550" spans="7:183" x14ac:dyDescent="0.25">
      <c r="G550" s="112"/>
      <c r="Z550" s="113"/>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CH550" s="29"/>
      <c r="CX550" s="29"/>
      <c r="CY550" s="29"/>
      <c r="CZ550" s="31"/>
      <c r="DA550" s="31"/>
      <c r="DB550" s="31"/>
      <c r="DC550" s="31"/>
      <c r="DD550" s="31"/>
      <c r="DE550" s="31"/>
      <c r="DF550" s="31"/>
      <c r="DL550" s="29"/>
      <c r="DM550" s="29"/>
      <c r="DN550" s="29"/>
      <c r="DO550" s="29"/>
      <c r="DP550" s="29"/>
      <c r="DQ550" s="29"/>
      <c r="DR550" s="29"/>
      <c r="DS550" s="29"/>
      <c r="DT550" s="29"/>
      <c r="DU550" s="29"/>
      <c r="DV550" s="29"/>
      <c r="DW550" s="29"/>
      <c r="DX550" s="29"/>
      <c r="DY550" s="29"/>
      <c r="DZ550" s="29"/>
      <c r="EA550" s="29"/>
      <c r="EB550" s="29"/>
      <c r="EC550" s="29"/>
      <c r="ED550" s="29"/>
      <c r="EE550" s="29"/>
      <c r="EF550" s="29"/>
      <c r="EG550" s="29"/>
      <c r="EH550" s="29"/>
      <c r="EI550" s="29"/>
      <c r="EJ550" s="29"/>
      <c r="EK550" s="29"/>
      <c r="EL550" s="29"/>
      <c r="EM550" s="29"/>
      <c r="EN550" s="29"/>
      <c r="EO550" s="29"/>
      <c r="EP550" s="29"/>
      <c r="EQ550" s="29"/>
      <c r="ER550" s="29"/>
      <c r="ES550" s="29"/>
      <c r="ET550" s="29"/>
      <c r="EU550" s="29"/>
      <c r="EV550" s="29"/>
      <c r="EW550" s="29"/>
      <c r="EX550" s="29"/>
      <c r="EY550" s="29"/>
      <c r="EZ550" s="29"/>
      <c r="FA550" s="29"/>
      <c r="FB550" s="29"/>
      <c r="FC550" s="29"/>
      <c r="FD550" s="29"/>
      <c r="FE550" s="29"/>
      <c r="FF550" s="29"/>
      <c r="FG550" s="29"/>
      <c r="FH550" s="29"/>
      <c r="FI550" s="29"/>
      <c r="FJ550" s="29"/>
      <c r="FK550" s="29"/>
      <c r="FV550" s="29"/>
      <c r="FZ550" s="29"/>
      <c r="GA550" s="29"/>
    </row>
    <row r="551" spans="7:183" x14ac:dyDescent="0.25">
      <c r="G551" s="112"/>
      <c r="Z551" s="113"/>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CH551" s="29"/>
      <c r="CX551" s="29"/>
      <c r="CY551" s="29"/>
      <c r="CZ551" s="31"/>
      <c r="DA551" s="31"/>
      <c r="DB551" s="31"/>
      <c r="DC551" s="31"/>
      <c r="DD551" s="31"/>
      <c r="DE551" s="31"/>
      <c r="DF551" s="31"/>
      <c r="DL551" s="29"/>
      <c r="DM551" s="29"/>
      <c r="DN551" s="29"/>
      <c r="DO551" s="29"/>
      <c r="DP551" s="29"/>
      <c r="DQ551" s="29"/>
      <c r="DR551" s="29"/>
      <c r="DS551" s="29"/>
      <c r="DT551" s="29"/>
      <c r="DU551" s="29"/>
      <c r="DV551" s="29"/>
      <c r="DW551" s="29"/>
      <c r="DX551" s="29"/>
      <c r="DY551" s="29"/>
      <c r="DZ551" s="29"/>
      <c r="EA551" s="29"/>
      <c r="EB551" s="29"/>
      <c r="EC551" s="29"/>
      <c r="ED551" s="29"/>
      <c r="EE551" s="29"/>
      <c r="EF551" s="29"/>
      <c r="EG551" s="29"/>
      <c r="EH551" s="29"/>
      <c r="EI551" s="29"/>
      <c r="EJ551" s="29"/>
      <c r="EK551" s="29"/>
      <c r="EL551" s="29"/>
      <c r="EM551" s="29"/>
      <c r="EN551" s="29"/>
      <c r="EO551" s="29"/>
      <c r="EP551" s="29"/>
      <c r="EQ551" s="29"/>
      <c r="ER551" s="29"/>
      <c r="ES551" s="29"/>
      <c r="ET551" s="29"/>
      <c r="EU551" s="29"/>
      <c r="EV551" s="29"/>
      <c r="EW551" s="29"/>
      <c r="EX551" s="29"/>
      <c r="EY551" s="29"/>
      <c r="EZ551" s="29"/>
      <c r="FA551" s="29"/>
      <c r="FB551" s="29"/>
      <c r="FC551" s="29"/>
      <c r="FD551" s="29"/>
      <c r="FE551" s="29"/>
      <c r="FF551" s="29"/>
      <c r="FG551" s="29"/>
      <c r="FH551" s="29"/>
      <c r="FI551" s="29"/>
      <c r="FJ551" s="29"/>
      <c r="FK551" s="29"/>
      <c r="FV551" s="29"/>
      <c r="FZ551" s="29"/>
      <c r="GA551" s="29"/>
    </row>
    <row r="552" spans="7:183" x14ac:dyDescent="0.25">
      <c r="G552" s="112"/>
      <c r="Z552" s="113"/>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CH552" s="29"/>
      <c r="CX552" s="29"/>
      <c r="CY552" s="29"/>
      <c r="CZ552" s="31"/>
      <c r="DA552" s="31"/>
      <c r="DB552" s="31"/>
      <c r="DC552" s="31"/>
      <c r="DD552" s="31"/>
      <c r="DE552" s="31"/>
      <c r="DF552" s="31"/>
      <c r="DL552" s="29"/>
      <c r="DM552" s="29"/>
      <c r="DN552" s="29"/>
      <c r="DO552" s="29"/>
      <c r="DP552" s="29"/>
      <c r="DQ552" s="29"/>
      <c r="DR552" s="29"/>
      <c r="DS552" s="29"/>
      <c r="DT552" s="29"/>
      <c r="DU552" s="29"/>
      <c r="DV552" s="29"/>
      <c r="DW552" s="29"/>
      <c r="DX552" s="29"/>
      <c r="DY552" s="29"/>
      <c r="DZ552" s="29"/>
      <c r="EA552" s="29"/>
      <c r="EB552" s="29"/>
      <c r="EC552" s="29"/>
      <c r="ED552" s="29"/>
      <c r="EE552" s="29"/>
      <c r="EF552" s="29"/>
      <c r="EG552" s="29"/>
      <c r="EH552" s="29"/>
      <c r="EI552" s="29"/>
      <c r="EJ552" s="29"/>
      <c r="EK552" s="29"/>
      <c r="EL552" s="29"/>
      <c r="EM552" s="29"/>
      <c r="EN552" s="29"/>
      <c r="EO552" s="29"/>
      <c r="EP552" s="29"/>
      <c r="EQ552" s="29"/>
      <c r="ER552" s="29"/>
      <c r="ES552" s="29"/>
      <c r="ET552" s="29"/>
      <c r="EU552" s="29"/>
      <c r="EV552" s="29"/>
      <c r="EW552" s="29"/>
      <c r="EX552" s="29"/>
      <c r="EY552" s="29"/>
      <c r="EZ552" s="29"/>
      <c r="FA552" s="29"/>
      <c r="FB552" s="29"/>
      <c r="FC552" s="29"/>
      <c r="FD552" s="29"/>
      <c r="FE552" s="29"/>
      <c r="FF552" s="29"/>
      <c r="FG552" s="29"/>
      <c r="FH552" s="29"/>
      <c r="FI552" s="29"/>
      <c r="FJ552" s="29"/>
      <c r="FK552" s="29"/>
      <c r="FV552" s="29"/>
      <c r="FZ552" s="29"/>
      <c r="GA552" s="29"/>
    </row>
    <row r="553" spans="7:183" x14ac:dyDescent="0.25">
      <c r="G553" s="112"/>
      <c r="Z553" s="113"/>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CH553" s="29"/>
      <c r="CX553" s="29"/>
      <c r="CY553" s="29"/>
      <c r="CZ553" s="31"/>
      <c r="DA553" s="31"/>
      <c r="DB553" s="31"/>
      <c r="DC553" s="31"/>
      <c r="DD553" s="31"/>
      <c r="DE553" s="31"/>
      <c r="DF553" s="31"/>
      <c r="DL553" s="29"/>
      <c r="DM553" s="29"/>
      <c r="DN553" s="29"/>
      <c r="DO553" s="29"/>
      <c r="DP553" s="29"/>
      <c r="DQ553" s="29"/>
      <c r="DR553" s="29"/>
      <c r="DS553" s="29"/>
      <c r="DT553" s="29"/>
      <c r="DU553" s="29"/>
      <c r="DV553" s="29"/>
      <c r="DW553" s="29"/>
      <c r="DX553" s="29"/>
      <c r="DY553" s="29"/>
      <c r="DZ553" s="29"/>
      <c r="EA553" s="29"/>
      <c r="EB553" s="29"/>
      <c r="EC553" s="29"/>
      <c r="ED553" s="29"/>
      <c r="EE553" s="29"/>
      <c r="EF553" s="29"/>
      <c r="EG553" s="29"/>
      <c r="EH553" s="29"/>
      <c r="EI553" s="29"/>
      <c r="EJ553" s="29"/>
      <c r="EK553" s="29"/>
      <c r="EL553" s="29"/>
      <c r="EM553" s="29"/>
      <c r="EN553" s="29"/>
      <c r="EO553" s="29"/>
      <c r="EP553" s="29"/>
      <c r="EQ553" s="29"/>
      <c r="ER553" s="29"/>
      <c r="ES553" s="29"/>
      <c r="ET553" s="29"/>
      <c r="EU553" s="29"/>
      <c r="EV553" s="29"/>
      <c r="EW553" s="29"/>
      <c r="EX553" s="29"/>
      <c r="EY553" s="29"/>
      <c r="EZ553" s="29"/>
      <c r="FA553" s="29"/>
      <c r="FB553" s="29"/>
      <c r="FC553" s="29"/>
      <c r="FD553" s="29"/>
      <c r="FE553" s="29"/>
      <c r="FF553" s="29"/>
      <c r="FG553" s="29"/>
      <c r="FH553" s="29"/>
      <c r="FI553" s="29"/>
      <c r="FJ553" s="29"/>
      <c r="FK553" s="29"/>
      <c r="FV553" s="29"/>
      <c r="FZ553" s="29"/>
      <c r="GA553" s="29"/>
    </row>
    <row r="554" spans="7:183" x14ac:dyDescent="0.25">
      <c r="G554" s="112"/>
      <c r="Z554" s="113"/>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CH554" s="29"/>
      <c r="CX554" s="29"/>
      <c r="CY554" s="29"/>
      <c r="CZ554" s="31"/>
      <c r="DA554" s="31"/>
      <c r="DB554" s="31"/>
      <c r="DC554" s="31"/>
      <c r="DD554" s="31"/>
      <c r="DE554" s="31"/>
      <c r="DF554" s="31"/>
      <c r="DL554" s="29"/>
      <c r="DM554" s="29"/>
      <c r="DN554" s="29"/>
      <c r="DO554" s="29"/>
      <c r="DP554" s="29"/>
      <c r="DQ554" s="29"/>
      <c r="DR554" s="29"/>
      <c r="DS554" s="29"/>
      <c r="DT554" s="29"/>
      <c r="DU554" s="29"/>
      <c r="DV554" s="29"/>
      <c r="DW554" s="29"/>
      <c r="DX554" s="29"/>
      <c r="DY554" s="29"/>
      <c r="DZ554" s="29"/>
      <c r="EA554" s="29"/>
      <c r="EB554" s="29"/>
      <c r="EC554" s="29"/>
      <c r="ED554" s="29"/>
      <c r="EE554" s="29"/>
      <c r="EF554" s="29"/>
      <c r="EG554" s="29"/>
      <c r="EH554" s="29"/>
      <c r="EI554" s="29"/>
      <c r="EJ554" s="29"/>
      <c r="EK554" s="29"/>
      <c r="EL554" s="29"/>
      <c r="EM554" s="29"/>
      <c r="EN554" s="29"/>
      <c r="EO554" s="29"/>
      <c r="EP554" s="29"/>
      <c r="EQ554" s="29"/>
      <c r="ER554" s="29"/>
      <c r="ES554" s="29"/>
      <c r="ET554" s="29"/>
      <c r="EU554" s="29"/>
      <c r="EV554" s="29"/>
      <c r="EW554" s="29"/>
      <c r="EX554" s="29"/>
      <c r="EY554" s="29"/>
      <c r="EZ554" s="29"/>
      <c r="FA554" s="29"/>
      <c r="FB554" s="29"/>
      <c r="FC554" s="29"/>
      <c r="FD554" s="29"/>
      <c r="FE554" s="29"/>
      <c r="FF554" s="29"/>
      <c r="FG554" s="29"/>
      <c r="FH554" s="29"/>
      <c r="FI554" s="29"/>
      <c r="FJ554" s="29"/>
      <c r="FK554" s="29"/>
      <c r="FV554" s="29"/>
      <c r="FZ554" s="29"/>
      <c r="GA554" s="29"/>
    </row>
    <row r="555" spans="7:183" x14ac:dyDescent="0.25">
      <c r="G555" s="112"/>
      <c r="Z555" s="113"/>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CH555" s="29"/>
      <c r="CX555" s="29"/>
      <c r="CY555" s="29"/>
      <c r="CZ555" s="31"/>
      <c r="DA555" s="31"/>
      <c r="DB555" s="31"/>
      <c r="DC555" s="31"/>
      <c r="DD555" s="31"/>
      <c r="DE555" s="31"/>
      <c r="DF555" s="31"/>
      <c r="DL555" s="29"/>
      <c r="DM555" s="29"/>
      <c r="DN555" s="29"/>
      <c r="DO555" s="29"/>
      <c r="DP555" s="29"/>
      <c r="DQ555" s="29"/>
      <c r="DR555" s="29"/>
      <c r="DS555" s="29"/>
      <c r="DT555" s="29"/>
      <c r="DU555" s="29"/>
      <c r="DV555" s="29"/>
      <c r="DW555" s="29"/>
      <c r="DX555" s="29"/>
      <c r="DY555" s="29"/>
      <c r="DZ555" s="29"/>
      <c r="EA555" s="29"/>
      <c r="EB555" s="29"/>
      <c r="EC555" s="29"/>
      <c r="ED555" s="29"/>
      <c r="EE555" s="29"/>
      <c r="EF555" s="29"/>
      <c r="EG555" s="29"/>
      <c r="EH555" s="29"/>
      <c r="EI555" s="29"/>
      <c r="EJ555" s="29"/>
      <c r="EK555" s="29"/>
      <c r="EL555" s="29"/>
      <c r="EM555" s="29"/>
      <c r="EN555" s="29"/>
      <c r="EO555" s="29"/>
      <c r="EP555" s="29"/>
      <c r="EQ555" s="29"/>
      <c r="ER555" s="29"/>
      <c r="ES555" s="29"/>
      <c r="ET555" s="29"/>
      <c r="EU555" s="29"/>
      <c r="EV555" s="29"/>
      <c r="EW555" s="29"/>
      <c r="EX555" s="29"/>
      <c r="EY555" s="29"/>
      <c r="EZ555" s="29"/>
      <c r="FA555" s="29"/>
      <c r="FB555" s="29"/>
      <c r="FC555" s="29"/>
      <c r="FD555" s="29"/>
      <c r="FE555" s="29"/>
      <c r="FF555" s="29"/>
      <c r="FG555" s="29"/>
      <c r="FH555" s="29"/>
      <c r="FI555" s="29"/>
      <c r="FJ555" s="29"/>
      <c r="FK555" s="29"/>
      <c r="FV555" s="29"/>
      <c r="FZ555" s="29"/>
      <c r="GA555" s="29"/>
    </row>
    <row r="556" spans="7:183" x14ac:dyDescent="0.25">
      <c r="G556" s="112"/>
      <c r="Z556" s="113"/>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CH556" s="29"/>
      <c r="CX556" s="29"/>
      <c r="CY556" s="29"/>
      <c r="CZ556" s="31"/>
      <c r="DA556" s="31"/>
      <c r="DB556" s="31"/>
      <c r="DC556" s="31"/>
      <c r="DD556" s="31"/>
      <c r="DE556" s="31"/>
      <c r="DF556" s="31"/>
      <c r="DL556" s="29"/>
      <c r="DM556" s="29"/>
      <c r="DN556" s="29"/>
      <c r="DO556" s="29"/>
      <c r="DP556" s="29"/>
      <c r="DQ556" s="29"/>
      <c r="DR556" s="29"/>
      <c r="DS556" s="29"/>
      <c r="DT556" s="29"/>
      <c r="DU556" s="29"/>
      <c r="DV556" s="29"/>
      <c r="DW556" s="29"/>
      <c r="DX556" s="29"/>
      <c r="DY556" s="29"/>
      <c r="DZ556" s="29"/>
      <c r="EA556" s="29"/>
      <c r="EB556" s="29"/>
      <c r="EC556" s="29"/>
      <c r="ED556" s="29"/>
      <c r="EE556" s="29"/>
      <c r="EF556" s="29"/>
      <c r="EG556" s="29"/>
      <c r="EH556" s="29"/>
      <c r="EI556" s="29"/>
      <c r="EJ556" s="29"/>
      <c r="EK556" s="29"/>
      <c r="EL556" s="29"/>
      <c r="EM556" s="29"/>
      <c r="EN556" s="29"/>
      <c r="EO556" s="29"/>
      <c r="EP556" s="29"/>
      <c r="EQ556" s="29"/>
      <c r="ER556" s="29"/>
      <c r="ES556" s="29"/>
      <c r="ET556" s="29"/>
      <c r="EU556" s="29"/>
      <c r="EV556" s="29"/>
      <c r="EW556" s="29"/>
      <c r="EX556" s="29"/>
      <c r="EY556" s="29"/>
      <c r="EZ556" s="29"/>
      <c r="FA556" s="29"/>
      <c r="FB556" s="29"/>
      <c r="FC556" s="29"/>
      <c r="FD556" s="29"/>
      <c r="FE556" s="29"/>
      <c r="FF556" s="29"/>
      <c r="FG556" s="29"/>
      <c r="FH556" s="29"/>
      <c r="FI556" s="29"/>
      <c r="FJ556" s="29"/>
      <c r="FK556" s="29"/>
      <c r="FV556" s="29"/>
      <c r="FZ556" s="29"/>
      <c r="GA556" s="29"/>
    </row>
    <row r="557" spans="7:183" x14ac:dyDescent="0.25">
      <c r="G557" s="112"/>
      <c r="Z557" s="113"/>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CH557" s="29"/>
      <c r="CX557" s="29"/>
      <c r="CY557" s="29"/>
      <c r="CZ557" s="31"/>
      <c r="DA557" s="31"/>
      <c r="DB557" s="31"/>
      <c r="DC557" s="31"/>
      <c r="DD557" s="31"/>
      <c r="DE557" s="31"/>
      <c r="DF557" s="31"/>
      <c r="DL557" s="29"/>
      <c r="DM557" s="29"/>
      <c r="DN557" s="29"/>
      <c r="DO557" s="29"/>
      <c r="DP557" s="29"/>
      <c r="DQ557" s="29"/>
      <c r="DR557" s="29"/>
      <c r="DS557" s="29"/>
      <c r="DT557" s="29"/>
      <c r="DU557" s="29"/>
      <c r="DV557" s="29"/>
      <c r="DW557" s="29"/>
      <c r="DX557" s="29"/>
      <c r="DY557" s="29"/>
      <c r="DZ557" s="29"/>
      <c r="EA557" s="29"/>
      <c r="EB557" s="29"/>
      <c r="EC557" s="29"/>
      <c r="ED557" s="29"/>
      <c r="EE557" s="29"/>
      <c r="EF557" s="29"/>
      <c r="EG557" s="29"/>
      <c r="EH557" s="29"/>
      <c r="EI557" s="29"/>
      <c r="EJ557" s="29"/>
      <c r="EK557" s="29"/>
      <c r="EL557" s="29"/>
      <c r="EM557" s="29"/>
      <c r="EN557" s="29"/>
      <c r="EO557" s="29"/>
      <c r="EP557" s="29"/>
      <c r="EQ557" s="29"/>
      <c r="ER557" s="29"/>
      <c r="ES557" s="29"/>
      <c r="ET557" s="29"/>
      <c r="EU557" s="29"/>
      <c r="EV557" s="29"/>
      <c r="EW557" s="29"/>
      <c r="EX557" s="29"/>
      <c r="EY557" s="29"/>
      <c r="EZ557" s="29"/>
      <c r="FA557" s="29"/>
      <c r="FB557" s="29"/>
      <c r="FC557" s="29"/>
      <c r="FD557" s="29"/>
      <c r="FE557" s="29"/>
      <c r="FF557" s="29"/>
      <c r="FG557" s="29"/>
      <c r="FH557" s="29"/>
      <c r="FI557" s="29"/>
      <c r="FJ557" s="29"/>
      <c r="FK557" s="29"/>
      <c r="FV557" s="29"/>
      <c r="FZ557" s="29"/>
      <c r="GA557" s="29"/>
    </row>
    <row r="558" spans="7:183" x14ac:dyDescent="0.25">
      <c r="G558" s="112"/>
      <c r="Z558" s="113"/>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CH558" s="29"/>
      <c r="CX558" s="29"/>
      <c r="CY558" s="29"/>
      <c r="CZ558" s="31"/>
      <c r="DA558" s="31"/>
      <c r="DB558" s="31"/>
      <c r="DC558" s="31"/>
      <c r="DD558" s="31"/>
      <c r="DE558" s="31"/>
      <c r="DF558" s="31"/>
      <c r="DL558" s="29"/>
      <c r="DM558" s="29"/>
      <c r="DN558" s="29"/>
      <c r="DO558" s="29"/>
      <c r="DP558" s="29"/>
      <c r="DQ558" s="29"/>
      <c r="DR558" s="29"/>
      <c r="DS558" s="29"/>
      <c r="DT558" s="29"/>
      <c r="DU558" s="29"/>
      <c r="DV558" s="29"/>
      <c r="DW558" s="29"/>
      <c r="DX558" s="29"/>
      <c r="DY558" s="29"/>
      <c r="DZ558" s="29"/>
      <c r="EA558" s="29"/>
      <c r="EB558" s="29"/>
      <c r="EC558" s="29"/>
      <c r="ED558" s="29"/>
      <c r="EE558" s="29"/>
      <c r="EF558" s="29"/>
      <c r="EG558" s="29"/>
      <c r="EH558" s="29"/>
      <c r="EI558" s="29"/>
      <c r="EJ558" s="29"/>
      <c r="EK558" s="29"/>
      <c r="EL558" s="29"/>
      <c r="EM558" s="29"/>
      <c r="EN558" s="29"/>
      <c r="EO558" s="29"/>
      <c r="EP558" s="29"/>
      <c r="EQ558" s="29"/>
      <c r="ER558" s="29"/>
      <c r="ES558" s="29"/>
      <c r="ET558" s="29"/>
      <c r="EU558" s="29"/>
      <c r="EV558" s="29"/>
      <c r="EW558" s="29"/>
      <c r="EX558" s="29"/>
      <c r="EY558" s="29"/>
      <c r="EZ558" s="29"/>
      <c r="FA558" s="29"/>
      <c r="FB558" s="29"/>
      <c r="FC558" s="29"/>
      <c r="FD558" s="29"/>
      <c r="FE558" s="29"/>
      <c r="FF558" s="29"/>
      <c r="FG558" s="29"/>
      <c r="FH558" s="29"/>
      <c r="FI558" s="29"/>
      <c r="FJ558" s="29"/>
      <c r="FK558" s="29"/>
      <c r="FV558" s="29"/>
      <c r="FZ558" s="29"/>
      <c r="GA558" s="29"/>
    </row>
    <row r="559" spans="7:183" x14ac:dyDescent="0.25">
      <c r="G559" s="112"/>
      <c r="Z559" s="113"/>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CH559" s="29"/>
      <c r="CX559" s="29"/>
      <c r="CY559" s="29"/>
      <c r="CZ559" s="31"/>
      <c r="DA559" s="31"/>
      <c r="DB559" s="31"/>
      <c r="DC559" s="31"/>
      <c r="DD559" s="31"/>
      <c r="DE559" s="31"/>
      <c r="DF559" s="31"/>
      <c r="DL559" s="29"/>
      <c r="DM559" s="29"/>
      <c r="DN559" s="29"/>
      <c r="DO559" s="29"/>
      <c r="DP559" s="29"/>
      <c r="DQ559" s="29"/>
      <c r="DR559" s="29"/>
      <c r="DS559" s="29"/>
      <c r="DT559" s="29"/>
      <c r="DU559" s="29"/>
      <c r="DV559" s="29"/>
      <c r="DW559" s="29"/>
      <c r="DX559" s="29"/>
      <c r="DY559" s="29"/>
      <c r="DZ559" s="29"/>
      <c r="EA559" s="29"/>
      <c r="EB559" s="29"/>
      <c r="EC559" s="29"/>
      <c r="ED559" s="29"/>
      <c r="EE559" s="29"/>
      <c r="EF559" s="29"/>
      <c r="EG559" s="29"/>
      <c r="EH559" s="29"/>
      <c r="EI559" s="29"/>
      <c r="EJ559" s="29"/>
      <c r="EK559" s="29"/>
      <c r="EL559" s="29"/>
      <c r="EM559" s="29"/>
      <c r="EN559" s="29"/>
      <c r="EO559" s="29"/>
      <c r="EP559" s="29"/>
      <c r="EQ559" s="29"/>
      <c r="ER559" s="29"/>
      <c r="ES559" s="29"/>
      <c r="ET559" s="29"/>
      <c r="EU559" s="29"/>
      <c r="EV559" s="29"/>
      <c r="EW559" s="29"/>
      <c r="EX559" s="29"/>
      <c r="EY559" s="29"/>
      <c r="EZ559" s="29"/>
      <c r="FA559" s="29"/>
      <c r="FB559" s="29"/>
      <c r="FC559" s="29"/>
      <c r="FD559" s="29"/>
      <c r="FE559" s="29"/>
      <c r="FF559" s="29"/>
      <c r="FG559" s="29"/>
      <c r="FH559" s="29"/>
      <c r="FI559" s="29"/>
      <c r="FJ559" s="29"/>
      <c r="FK559" s="29"/>
      <c r="FV559" s="29"/>
      <c r="FZ559" s="29"/>
      <c r="GA559" s="29"/>
    </row>
    <row r="560" spans="7:183" x14ac:dyDescent="0.25">
      <c r="G560" s="112"/>
      <c r="Z560" s="113"/>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CH560" s="29"/>
      <c r="CX560" s="29"/>
      <c r="CY560" s="29"/>
      <c r="CZ560" s="31"/>
      <c r="DA560" s="31"/>
      <c r="DB560" s="31"/>
      <c r="DC560" s="31"/>
      <c r="DD560" s="31"/>
      <c r="DE560" s="31"/>
      <c r="DF560" s="31"/>
      <c r="DL560" s="29"/>
      <c r="DM560" s="29"/>
      <c r="DN560" s="29"/>
      <c r="DO560" s="29"/>
      <c r="DP560" s="29"/>
      <c r="DQ560" s="29"/>
      <c r="DR560" s="29"/>
      <c r="DS560" s="29"/>
      <c r="DT560" s="29"/>
      <c r="DU560" s="29"/>
      <c r="DV560" s="29"/>
      <c r="DW560" s="29"/>
      <c r="DX560" s="29"/>
      <c r="DY560" s="29"/>
      <c r="DZ560" s="29"/>
      <c r="EA560" s="29"/>
      <c r="EB560" s="29"/>
      <c r="EC560" s="29"/>
      <c r="ED560" s="29"/>
      <c r="EE560" s="29"/>
      <c r="EF560" s="29"/>
      <c r="EG560" s="29"/>
      <c r="EH560" s="29"/>
      <c r="EI560" s="29"/>
      <c r="EJ560" s="29"/>
      <c r="EK560" s="29"/>
      <c r="EL560" s="29"/>
      <c r="EM560" s="29"/>
      <c r="EN560" s="29"/>
      <c r="EO560" s="29"/>
      <c r="EP560" s="29"/>
      <c r="EQ560" s="29"/>
      <c r="ER560" s="29"/>
      <c r="ES560" s="29"/>
      <c r="ET560" s="29"/>
      <c r="EU560" s="29"/>
      <c r="EV560" s="29"/>
      <c r="EW560" s="29"/>
      <c r="EX560" s="29"/>
      <c r="EY560" s="29"/>
      <c r="EZ560" s="29"/>
      <c r="FA560" s="29"/>
      <c r="FB560" s="29"/>
      <c r="FC560" s="29"/>
      <c r="FD560" s="29"/>
      <c r="FE560" s="29"/>
      <c r="FF560" s="29"/>
      <c r="FG560" s="29"/>
      <c r="FH560" s="29"/>
      <c r="FI560" s="29"/>
      <c r="FJ560" s="29"/>
      <c r="FK560" s="29"/>
      <c r="FV560" s="29"/>
      <c r="FZ560" s="29"/>
      <c r="GA560" s="29"/>
    </row>
    <row r="561" spans="7:183" x14ac:dyDescent="0.25">
      <c r="G561" s="112"/>
      <c r="Z561" s="113"/>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CH561" s="29"/>
      <c r="CX561" s="29"/>
      <c r="CY561" s="29"/>
      <c r="CZ561" s="31"/>
      <c r="DA561" s="31"/>
      <c r="DB561" s="31"/>
      <c r="DC561" s="31"/>
      <c r="DD561" s="31"/>
      <c r="DE561" s="31"/>
      <c r="DF561" s="31"/>
      <c r="DL561" s="29"/>
      <c r="DM561" s="29"/>
      <c r="DN561" s="29"/>
      <c r="DO561" s="29"/>
      <c r="DP561" s="29"/>
      <c r="DQ561" s="29"/>
      <c r="DR561" s="29"/>
      <c r="DS561" s="29"/>
      <c r="DT561" s="29"/>
      <c r="DU561" s="29"/>
      <c r="DV561" s="29"/>
      <c r="DW561" s="29"/>
      <c r="DX561" s="29"/>
      <c r="DY561" s="29"/>
      <c r="DZ561" s="29"/>
      <c r="EA561" s="29"/>
      <c r="EB561" s="29"/>
      <c r="EC561" s="29"/>
      <c r="ED561" s="29"/>
      <c r="EE561" s="29"/>
      <c r="EF561" s="29"/>
      <c r="EG561" s="29"/>
      <c r="EH561" s="29"/>
      <c r="EI561" s="29"/>
      <c r="EJ561" s="29"/>
      <c r="EK561" s="29"/>
      <c r="EL561" s="29"/>
      <c r="EM561" s="29"/>
      <c r="EN561" s="29"/>
      <c r="EO561" s="29"/>
      <c r="EP561" s="29"/>
      <c r="EQ561" s="29"/>
      <c r="ER561" s="29"/>
      <c r="ES561" s="29"/>
      <c r="ET561" s="29"/>
      <c r="EU561" s="29"/>
      <c r="EV561" s="29"/>
      <c r="EW561" s="29"/>
      <c r="EX561" s="29"/>
      <c r="EY561" s="29"/>
      <c r="EZ561" s="29"/>
      <c r="FA561" s="29"/>
      <c r="FB561" s="29"/>
      <c r="FC561" s="29"/>
      <c r="FD561" s="29"/>
      <c r="FE561" s="29"/>
      <c r="FF561" s="29"/>
      <c r="FG561" s="29"/>
      <c r="FH561" s="29"/>
      <c r="FI561" s="29"/>
      <c r="FJ561" s="29"/>
      <c r="FK561" s="29"/>
      <c r="FV561" s="29"/>
      <c r="FZ561" s="29"/>
      <c r="GA561" s="29"/>
    </row>
    <row r="562" spans="7:183" x14ac:dyDescent="0.25">
      <c r="G562" s="112"/>
      <c r="Z562" s="113"/>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CH562" s="29"/>
      <c r="CX562" s="29"/>
      <c r="CY562" s="29"/>
      <c r="CZ562" s="31"/>
      <c r="DA562" s="31"/>
      <c r="DB562" s="31"/>
      <c r="DC562" s="31"/>
      <c r="DD562" s="31"/>
      <c r="DE562" s="31"/>
      <c r="DF562" s="31"/>
      <c r="DL562" s="29"/>
      <c r="DM562" s="29"/>
      <c r="DN562" s="29"/>
      <c r="DO562" s="29"/>
      <c r="DP562" s="29"/>
      <c r="DQ562" s="29"/>
      <c r="DR562" s="29"/>
      <c r="DS562" s="29"/>
      <c r="DT562" s="29"/>
      <c r="DU562" s="29"/>
      <c r="DV562" s="29"/>
      <c r="DW562" s="29"/>
      <c r="DX562" s="29"/>
      <c r="DY562" s="29"/>
      <c r="DZ562" s="29"/>
      <c r="EA562" s="29"/>
      <c r="EB562" s="29"/>
      <c r="EC562" s="29"/>
      <c r="ED562" s="29"/>
      <c r="EE562" s="29"/>
      <c r="EF562" s="29"/>
      <c r="EG562" s="29"/>
      <c r="EH562" s="29"/>
      <c r="EI562" s="29"/>
      <c r="EJ562" s="29"/>
      <c r="EK562" s="29"/>
      <c r="EL562" s="29"/>
      <c r="EM562" s="29"/>
      <c r="EN562" s="29"/>
      <c r="EO562" s="29"/>
      <c r="EP562" s="29"/>
      <c r="EQ562" s="29"/>
      <c r="ER562" s="29"/>
      <c r="ES562" s="29"/>
      <c r="ET562" s="29"/>
      <c r="EU562" s="29"/>
      <c r="EV562" s="29"/>
      <c r="EW562" s="29"/>
      <c r="EX562" s="29"/>
      <c r="EY562" s="29"/>
      <c r="EZ562" s="29"/>
      <c r="FA562" s="29"/>
      <c r="FB562" s="29"/>
      <c r="FC562" s="29"/>
      <c r="FD562" s="29"/>
      <c r="FE562" s="29"/>
      <c r="FF562" s="29"/>
      <c r="FG562" s="29"/>
      <c r="FH562" s="29"/>
      <c r="FI562" s="29"/>
      <c r="FJ562" s="29"/>
      <c r="FK562" s="29"/>
      <c r="FV562" s="29"/>
      <c r="FZ562" s="29"/>
      <c r="GA562" s="29"/>
    </row>
    <row r="563" spans="7:183" x14ac:dyDescent="0.25">
      <c r="G563" s="112"/>
      <c r="Z563" s="113"/>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CH563" s="29"/>
      <c r="CX563" s="29"/>
      <c r="CY563" s="29"/>
      <c r="CZ563" s="31"/>
      <c r="DA563" s="31"/>
      <c r="DB563" s="31"/>
      <c r="DC563" s="31"/>
      <c r="DD563" s="31"/>
      <c r="DE563" s="31"/>
      <c r="DF563" s="31"/>
      <c r="DL563" s="29"/>
      <c r="DM563" s="29"/>
      <c r="DN563" s="29"/>
      <c r="DO563" s="29"/>
      <c r="DP563" s="29"/>
      <c r="DQ563" s="29"/>
      <c r="DR563" s="29"/>
      <c r="DS563" s="29"/>
      <c r="DT563" s="29"/>
      <c r="DU563" s="29"/>
      <c r="DV563" s="29"/>
      <c r="DW563" s="29"/>
      <c r="DX563" s="29"/>
      <c r="DY563" s="29"/>
      <c r="DZ563" s="29"/>
      <c r="EA563" s="29"/>
      <c r="EB563" s="29"/>
      <c r="EC563" s="29"/>
      <c r="ED563" s="29"/>
      <c r="EE563" s="29"/>
      <c r="EF563" s="29"/>
      <c r="EG563" s="29"/>
      <c r="EH563" s="29"/>
      <c r="EI563" s="29"/>
      <c r="EJ563" s="29"/>
      <c r="EK563" s="29"/>
      <c r="EL563" s="29"/>
      <c r="EM563" s="29"/>
      <c r="EN563" s="29"/>
      <c r="EO563" s="29"/>
      <c r="EP563" s="29"/>
      <c r="EQ563" s="29"/>
      <c r="ER563" s="29"/>
      <c r="ES563" s="29"/>
      <c r="ET563" s="29"/>
      <c r="EU563" s="29"/>
      <c r="EV563" s="29"/>
      <c r="EW563" s="29"/>
      <c r="EX563" s="29"/>
      <c r="EY563" s="29"/>
      <c r="EZ563" s="29"/>
      <c r="FA563" s="29"/>
      <c r="FB563" s="29"/>
      <c r="FC563" s="29"/>
      <c r="FD563" s="29"/>
      <c r="FE563" s="29"/>
      <c r="FF563" s="29"/>
      <c r="FG563" s="29"/>
      <c r="FH563" s="29"/>
      <c r="FI563" s="29"/>
      <c r="FJ563" s="29"/>
      <c r="FK563" s="29"/>
      <c r="FV563" s="29"/>
      <c r="FZ563" s="29"/>
      <c r="GA563" s="29"/>
    </row>
    <row r="564" spans="7:183" x14ac:dyDescent="0.25">
      <c r="G564" s="112"/>
      <c r="Z564" s="113"/>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CH564" s="29"/>
      <c r="CX564" s="29"/>
      <c r="CY564" s="29"/>
      <c r="CZ564" s="31"/>
      <c r="DA564" s="31"/>
      <c r="DB564" s="31"/>
      <c r="DC564" s="31"/>
      <c r="DD564" s="31"/>
      <c r="DE564" s="31"/>
      <c r="DF564" s="31"/>
      <c r="DL564" s="29"/>
      <c r="DM564" s="29"/>
      <c r="DN564" s="29"/>
      <c r="DO564" s="29"/>
      <c r="DP564" s="29"/>
      <c r="DQ564" s="29"/>
      <c r="DR564" s="29"/>
      <c r="DS564" s="29"/>
      <c r="DT564" s="29"/>
      <c r="DU564" s="29"/>
      <c r="DV564" s="29"/>
      <c r="DW564" s="29"/>
      <c r="DX564" s="29"/>
      <c r="DY564" s="29"/>
      <c r="DZ564" s="29"/>
      <c r="EA564" s="29"/>
      <c r="EB564" s="29"/>
      <c r="EC564" s="29"/>
      <c r="ED564" s="29"/>
      <c r="EE564" s="29"/>
      <c r="EF564" s="29"/>
      <c r="EG564" s="29"/>
      <c r="EH564" s="29"/>
      <c r="EI564" s="29"/>
      <c r="EJ564" s="29"/>
      <c r="EK564" s="29"/>
      <c r="EL564" s="29"/>
      <c r="EM564" s="29"/>
      <c r="EN564" s="29"/>
      <c r="EO564" s="29"/>
      <c r="EP564" s="29"/>
      <c r="EQ564" s="29"/>
      <c r="ER564" s="29"/>
      <c r="ES564" s="29"/>
      <c r="ET564" s="29"/>
      <c r="EU564" s="29"/>
      <c r="EV564" s="29"/>
      <c r="EW564" s="29"/>
      <c r="EX564" s="29"/>
      <c r="EY564" s="29"/>
      <c r="EZ564" s="29"/>
      <c r="FA564" s="29"/>
      <c r="FB564" s="29"/>
      <c r="FC564" s="29"/>
      <c r="FD564" s="29"/>
      <c r="FE564" s="29"/>
      <c r="FF564" s="29"/>
      <c r="FG564" s="29"/>
      <c r="FH564" s="29"/>
      <c r="FI564" s="29"/>
      <c r="FJ564" s="29"/>
      <c r="FK564" s="29"/>
      <c r="FV564" s="29"/>
      <c r="FZ564" s="29"/>
      <c r="GA564" s="29"/>
    </row>
    <row r="565" spans="7:183" x14ac:dyDescent="0.25">
      <c r="G565" s="112"/>
      <c r="Z565" s="113"/>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CH565" s="29"/>
      <c r="CX565" s="29"/>
      <c r="CY565" s="29"/>
      <c r="CZ565" s="31"/>
      <c r="DA565" s="31"/>
      <c r="DB565" s="31"/>
      <c r="DC565" s="31"/>
      <c r="DD565" s="31"/>
      <c r="DE565" s="31"/>
      <c r="DF565" s="31"/>
      <c r="DL565" s="29"/>
      <c r="DM565" s="29"/>
      <c r="DN565" s="29"/>
      <c r="DO565" s="29"/>
      <c r="DP565" s="29"/>
      <c r="DQ565" s="29"/>
      <c r="DR565" s="29"/>
      <c r="DS565" s="29"/>
      <c r="DT565" s="29"/>
      <c r="DU565" s="29"/>
      <c r="DV565" s="29"/>
      <c r="DW565" s="29"/>
      <c r="DX565" s="29"/>
      <c r="DY565" s="29"/>
      <c r="DZ565" s="29"/>
      <c r="EA565" s="29"/>
      <c r="EB565" s="29"/>
      <c r="EC565" s="29"/>
      <c r="ED565" s="29"/>
      <c r="EE565" s="29"/>
      <c r="EF565" s="29"/>
      <c r="EG565" s="29"/>
      <c r="EH565" s="29"/>
      <c r="EI565" s="29"/>
      <c r="EJ565" s="29"/>
      <c r="EK565" s="29"/>
      <c r="EL565" s="29"/>
      <c r="EM565" s="29"/>
      <c r="EN565" s="29"/>
      <c r="EO565" s="29"/>
      <c r="EP565" s="29"/>
      <c r="EQ565" s="29"/>
      <c r="ER565" s="29"/>
      <c r="ES565" s="29"/>
      <c r="ET565" s="29"/>
      <c r="EU565" s="29"/>
      <c r="EV565" s="29"/>
      <c r="EW565" s="29"/>
      <c r="EX565" s="29"/>
      <c r="EY565" s="29"/>
      <c r="EZ565" s="29"/>
      <c r="FA565" s="29"/>
      <c r="FB565" s="29"/>
      <c r="FC565" s="29"/>
      <c r="FD565" s="29"/>
      <c r="FE565" s="29"/>
      <c r="FF565" s="29"/>
      <c r="FG565" s="29"/>
      <c r="FH565" s="29"/>
      <c r="FI565" s="29"/>
      <c r="FJ565" s="29"/>
      <c r="FK565" s="29"/>
      <c r="FV565" s="29"/>
      <c r="FZ565" s="29"/>
      <c r="GA565" s="29"/>
    </row>
    <row r="566" spans="7:183" x14ac:dyDescent="0.25">
      <c r="G566" s="112"/>
      <c r="Z566" s="113"/>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CH566" s="29"/>
      <c r="CX566" s="29"/>
      <c r="CY566" s="29"/>
      <c r="CZ566" s="31"/>
      <c r="DA566" s="31"/>
      <c r="DB566" s="31"/>
      <c r="DC566" s="31"/>
      <c r="DD566" s="31"/>
      <c r="DE566" s="31"/>
      <c r="DF566" s="31"/>
      <c r="DL566" s="29"/>
      <c r="DM566" s="29"/>
      <c r="DN566" s="29"/>
      <c r="DO566" s="29"/>
      <c r="DP566" s="29"/>
      <c r="DQ566" s="29"/>
      <c r="DR566" s="29"/>
      <c r="DS566" s="29"/>
      <c r="DT566" s="29"/>
      <c r="DU566" s="29"/>
      <c r="DV566" s="29"/>
      <c r="DW566" s="29"/>
      <c r="DX566" s="29"/>
      <c r="DY566" s="29"/>
      <c r="DZ566" s="29"/>
      <c r="EA566" s="29"/>
      <c r="EB566" s="29"/>
      <c r="EC566" s="29"/>
      <c r="ED566" s="29"/>
      <c r="EE566" s="29"/>
      <c r="EF566" s="29"/>
      <c r="EG566" s="29"/>
      <c r="EH566" s="29"/>
      <c r="EI566" s="29"/>
      <c r="EJ566" s="29"/>
      <c r="EK566" s="29"/>
      <c r="EL566" s="29"/>
      <c r="EM566" s="29"/>
      <c r="EN566" s="29"/>
      <c r="EO566" s="29"/>
      <c r="EP566" s="29"/>
      <c r="EQ566" s="29"/>
      <c r="ER566" s="29"/>
      <c r="ES566" s="29"/>
      <c r="ET566" s="29"/>
      <c r="EU566" s="29"/>
      <c r="EV566" s="29"/>
      <c r="EW566" s="29"/>
      <c r="EX566" s="29"/>
      <c r="EY566" s="29"/>
      <c r="EZ566" s="29"/>
      <c r="FA566" s="29"/>
      <c r="FB566" s="29"/>
      <c r="FC566" s="29"/>
      <c r="FD566" s="29"/>
      <c r="FE566" s="29"/>
      <c r="FF566" s="29"/>
      <c r="FG566" s="29"/>
      <c r="FH566" s="29"/>
      <c r="FI566" s="29"/>
      <c r="FJ566" s="29"/>
      <c r="FK566" s="29"/>
      <c r="FV566" s="29"/>
      <c r="FZ566" s="29"/>
      <c r="GA566" s="29"/>
    </row>
    <row r="567" spans="7:183" x14ac:dyDescent="0.25">
      <c r="G567" s="112"/>
      <c r="Z567" s="113"/>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CH567" s="29"/>
      <c r="CX567" s="29"/>
      <c r="CY567" s="29"/>
      <c r="CZ567" s="31"/>
      <c r="DA567" s="31"/>
      <c r="DB567" s="31"/>
      <c r="DC567" s="31"/>
      <c r="DD567" s="31"/>
      <c r="DE567" s="31"/>
      <c r="DF567" s="31"/>
      <c r="DL567" s="29"/>
      <c r="DM567" s="29"/>
      <c r="DN567" s="29"/>
      <c r="DO567" s="29"/>
      <c r="DP567" s="29"/>
      <c r="DQ567" s="29"/>
      <c r="DR567" s="29"/>
      <c r="DS567" s="29"/>
      <c r="DT567" s="29"/>
      <c r="DU567" s="29"/>
      <c r="DV567" s="29"/>
      <c r="DW567" s="29"/>
      <c r="DX567" s="29"/>
      <c r="DY567" s="29"/>
      <c r="DZ567" s="29"/>
      <c r="EA567" s="29"/>
      <c r="EB567" s="29"/>
      <c r="EC567" s="29"/>
      <c r="ED567" s="29"/>
      <c r="EE567" s="29"/>
      <c r="EF567" s="29"/>
      <c r="EG567" s="29"/>
      <c r="EH567" s="29"/>
      <c r="EI567" s="29"/>
      <c r="EJ567" s="29"/>
      <c r="EK567" s="29"/>
      <c r="EL567" s="29"/>
      <c r="EM567" s="29"/>
      <c r="EN567" s="29"/>
      <c r="EO567" s="29"/>
      <c r="EP567" s="29"/>
      <c r="EQ567" s="29"/>
      <c r="ER567" s="29"/>
      <c r="ES567" s="29"/>
      <c r="ET567" s="29"/>
      <c r="EU567" s="29"/>
      <c r="EV567" s="29"/>
      <c r="EW567" s="29"/>
      <c r="EX567" s="29"/>
      <c r="EY567" s="29"/>
      <c r="EZ567" s="29"/>
      <c r="FA567" s="29"/>
      <c r="FB567" s="29"/>
      <c r="FC567" s="29"/>
      <c r="FD567" s="29"/>
      <c r="FE567" s="29"/>
      <c r="FF567" s="29"/>
      <c r="FG567" s="29"/>
      <c r="FH567" s="29"/>
      <c r="FI567" s="29"/>
      <c r="FJ567" s="29"/>
      <c r="FK567" s="29"/>
      <c r="FV567" s="29"/>
      <c r="FZ567" s="29"/>
      <c r="GA567" s="29"/>
    </row>
    <row r="568" spans="7:183" x14ac:dyDescent="0.25">
      <c r="G568" s="112"/>
      <c r="Z568" s="113"/>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CH568" s="29"/>
      <c r="CX568" s="29"/>
      <c r="CY568" s="29"/>
      <c r="CZ568" s="31"/>
      <c r="DA568" s="31"/>
      <c r="DB568" s="31"/>
      <c r="DC568" s="31"/>
      <c r="DD568" s="31"/>
      <c r="DE568" s="31"/>
      <c r="DF568" s="31"/>
      <c r="DL568" s="29"/>
      <c r="DM568" s="29"/>
      <c r="DN568" s="29"/>
      <c r="DO568" s="29"/>
      <c r="DP568" s="29"/>
      <c r="DQ568" s="29"/>
      <c r="DR568" s="29"/>
      <c r="DS568" s="29"/>
      <c r="DT568" s="29"/>
      <c r="DU568" s="29"/>
      <c r="DV568" s="29"/>
      <c r="DW568" s="29"/>
      <c r="DX568" s="29"/>
      <c r="DY568" s="29"/>
      <c r="DZ568" s="29"/>
      <c r="EA568" s="29"/>
      <c r="EB568" s="29"/>
      <c r="EC568" s="29"/>
      <c r="ED568" s="29"/>
      <c r="EE568" s="29"/>
      <c r="EF568" s="29"/>
      <c r="EG568" s="29"/>
      <c r="EH568" s="29"/>
      <c r="EI568" s="29"/>
      <c r="EJ568" s="29"/>
      <c r="EK568" s="29"/>
      <c r="EL568" s="29"/>
      <c r="EM568" s="29"/>
      <c r="EN568" s="29"/>
      <c r="EO568" s="29"/>
      <c r="EP568" s="29"/>
      <c r="EQ568" s="29"/>
      <c r="ER568" s="29"/>
      <c r="ES568" s="29"/>
      <c r="ET568" s="29"/>
      <c r="EU568" s="29"/>
      <c r="EV568" s="29"/>
      <c r="EW568" s="29"/>
      <c r="EX568" s="29"/>
      <c r="EY568" s="29"/>
      <c r="EZ568" s="29"/>
      <c r="FA568" s="29"/>
      <c r="FB568" s="29"/>
      <c r="FC568" s="29"/>
      <c r="FD568" s="29"/>
      <c r="FE568" s="29"/>
      <c r="FF568" s="29"/>
      <c r="FG568" s="29"/>
      <c r="FH568" s="29"/>
      <c r="FI568" s="29"/>
      <c r="FJ568" s="29"/>
      <c r="FK568" s="29"/>
      <c r="FV568" s="29"/>
      <c r="FZ568" s="29"/>
      <c r="GA568" s="29"/>
    </row>
    <row r="569" spans="7:183" x14ac:dyDescent="0.25">
      <c r="G569" s="112"/>
      <c r="Z569" s="113"/>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CH569" s="29"/>
      <c r="CX569" s="29"/>
      <c r="CY569" s="29"/>
      <c r="CZ569" s="31"/>
      <c r="DA569" s="31"/>
      <c r="DB569" s="31"/>
      <c r="DC569" s="31"/>
      <c r="DD569" s="31"/>
      <c r="DE569" s="31"/>
      <c r="DF569" s="31"/>
      <c r="DL569" s="29"/>
      <c r="DM569" s="29"/>
      <c r="DN569" s="29"/>
      <c r="DO569" s="29"/>
      <c r="DP569" s="29"/>
      <c r="DQ569" s="29"/>
      <c r="DR569" s="29"/>
      <c r="DS569" s="29"/>
      <c r="DT569" s="29"/>
      <c r="DU569" s="29"/>
      <c r="DV569" s="29"/>
      <c r="DW569" s="29"/>
      <c r="DX569" s="29"/>
      <c r="DY569" s="29"/>
      <c r="DZ569" s="29"/>
      <c r="EA569" s="29"/>
      <c r="EB569" s="29"/>
      <c r="EC569" s="29"/>
      <c r="ED569" s="29"/>
      <c r="EE569" s="29"/>
      <c r="EF569" s="29"/>
      <c r="EG569" s="29"/>
      <c r="EH569" s="29"/>
      <c r="EI569" s="29"/>
      <c r="EJ569" s="29"/>
      <c r="EK569" s="29"/>
      <c r="EL569" s="29"/>
      <c r="EM569" s="29"/>
      <c r="EN569" s="29"/>
      <c r="EO569" s="29"/>
      <c r="EP569" s="29"/>
      <c r="EQ569" s="29"/>
      <c r="ER569" s="29"/>
      <c r="ES569" s="29"/>
      <c r="ET569" s="29"/>
      <c r="EU569" s="29"/>
      <c r="EV569" s="29"/>
      <c r="EW569" s="29"/>
      <c r="EX569" s="29"/>
      <c r="EY569" s="29"/>
      <c r="EZ569" s="29"/>
      <c r="FA569" s="29"/>
      <c r="FB569" s="29"/>
      <c r="FC569" s="29"/>
      <c r="FD569" s="29"/>
      <c r="FE569" s="29"/>
      <c r="FF569" s="29"/>
      <c r="FG569" s="29"/>
      <c r="FH569" s="29"/>
      <c r="FI569" s="29"/>
      <c r="FJ569" s="29"/>
      <c r="FK569" s="29"/>
      <c r="FV569" s="29"/>
      <c r="FZ569" s="29"/>
      <c r="GA569" s="29"/>
    </row>
    <row r="570" spans="7:183" x14ac:dyDescent="0.25">
      <c r="G570" s="112"/>
      <c r="Z570" s="113"/>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CH570" s="29"/>
      <c r="CX570" s="29"/>
      <c r="CY570" s="29"/>
      <c r="CZ570" s="31"/>
      <c r="DA570" s="31"/>
      <c r="DB570" s="31"/>
      <c r="DC570" s="31"/>
      <c r="DD570" s="31"/>
      <c r="DE570" s="31"/>
      <c r="DF570" s="31"/>
      <c r="DL570" s="29"/>
      <c r="DM570" s="29"/>
      <c r="DN570" s="29"/>
      <c r="DO570" s="29"/>
      <c r="DP570" s="29"/>
      <c r="DQ570" s="29"/>
      <c r="DR570" s="29"/>
      <c r="DS570" s="29"/>
      <c r="DT570" s="29"/>
      <c r="DU570" s="29"/>
      <c r="DV570" s="29"/>
      <c r="DW570" s="29"/>
      <c r="DX570" s="29"/>
      <c r="DY570" s="29"/>
      <c r="DZ570" s="29"/>
      <c r="EA570" s="29"/>
      <c r="EB570" s="29"/>
      <c r="EC570" s="29"/>
      <c r="ED570" s="29"/>
      <c r="EE570" s="29"/>
      <c r="EF570" s="29"/>
      <c r="EG570" s="29"/>
      <c r="EH570" s="29"/>
      <c r="EI570" s="29"/>
      <c r="EJ570" s="29"/>
      <c r="EK570" s="29"/>
      <c r="EL570" s="29"/>
      <c r="EM570" s="29"/>
      <c r="EN570" s="29"/>
      <c r="EO570" s="29"/>
      <c r="EP570" s="29"/>
      <c r="EQ570" s="29"/>
      <c r="ER570" s="29"/>
      <c r="ES570" s="29"/>
      <c r="ET570" s="29"/>
      <c r="EU570" s="29"/>
      <c r="EV570" s="29"/>
      <c r="EW570" s="29"/>
      <c r="EX570" s="29"/>
      <c r="EY570" s="29"/>
      <c r="EZ570" s="29"/>
      <c r="FA570" s="29"/>
      <c r="FB570" s="29"/>
      <c r="FC570" s="29"/>
      <c r="FD570" s="29"/>
      <c r="FE570" s="29"/>
      <c r="FF570" s="29"/>
      <c r="FG570" s="29"/>
      <c r="FH570" s="29"/>
      <c r="FI570" s="29"/>
      <c r="FJ570" s="29"/>
      <c r="FK570" s="29"/>
      <c r="FV570" s="29"/>
      <c r="FZ570" s="29"/>
      <c r="GA570" s="29"/>
    </row>
    <row r="571" spans="7:183" x14ac:dyDescent="0.25">
      <c r="G571" s="112"/>
      <c r="Z571" s="113"/>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CH571" s="29"/>
      <c r="CX571" s="29"/>
      <c r="CY571" s="29"/>
      <c r="CZ571" s="31"/>
      <c r="DA571" s="31"/>
      <c r="DB571" s="31"/>
      <c r="DC571" s="31"/>
      <c r="DD571" s="31"/>
      <c r="DE571" s="31"/>
      <c r="DF571" s="31"/>
      <c r="DL571" s="29"/>
      <c r="DM571" s="29"/>
      <c r="DN571" s="29"/>
      <c r="DO571" s="29"/>
      <c r="DP571" s="29"/>
      <c r="DQ571" s="29"/>
      <c r="DR571" s="29"/>
      <c r="DS571" s="29"/>
      <c r="DT571" s="29"/>
      <c r="DU571" s="29"/>
      <c r="DV571" s="29"/>
      <c r="DW571" s="29"/>
      <c r="DX571" s="29"/>
      <c r="DY571" s="29"/>
      <c r="DZ571" s="29"/>
      <c r="EA571" s="29"/>
      <c r="EB571" s="29"/>
      <c r="EC571" s="29"/>
      <c r="ED571" s="29"/>
      <c r="EE571" s="29"/>
      <c r="EF571" s="29"/>
      <c r="EG571" s="29"/>
      <c r="EH571" s="29"/>
      <c r="EI571" s="29"/>
      <c r="EJ571" s="29"/>
      <c r="EK571" s="29"/>
      <c r="EL571" s="29"/>
      <c r="EM571" s="29"/>
      <c r="EN571" s="29"/>
      <c r="EO571" s="29"/>
      <c r="EP571" s="29"/>
      <c r="EQ571" s="29"/>
      <c r="ER571" s="29"/>
      <c r="ES571" s="29"/>
      <c r="ET571" s="29"/>
      <c r="EU571" s="29"/>
      <c r="EV571" s="29"/>
      <c r="EW571" s="29"/>
      <c r="EX571" s="29"/>
      <c r="EY571" s="29"/>
      <c r="EZ571" s="29"/>
      <c r="FA571" s="29"/>
      <c r="FB571" s="29"/>
      <c r="FC571" s="29"/>
      <c r="FD571" s="29"/>
      <c r="FE571" s="29"/>
      <c r="FF571" s="29"/>
      <c r="FG571" s="29"/>
      <c r="FH571" s="29"/>
      <c r="FI571" s="29"/>
      <c r="FJ571" s="29"/>
      <c r="FK571" s="29"/>
      <c r="FV571" s="29"/>
      <c r="FZ571" s="29"/>
      <c r="GA571" s="29"/>
    </row>
    <row r="572" spans="7:183" x14ac:dyDescent="0.25">
      <c r="G572" s="112"/>
      <c r="Z572" s="113"/>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CH572" s="29"/>
      <c r="CX572" s="29"/>
      <c r="CY572" s="29"/>
      <c r="CZ572" s="31"/>
      <c r="DA572" s="31"/>
      <c r="DB572" s="31"/>
      <c r="DC572" s="31"/>
      <c r="DD572" s="31"/>
      <c r="DE572" s="31"/>
      <c r="DF572" s="31"/>
      <c r="DL572" s="29"/>
      <c r="DM572" s="29"/>
      <c r="DN572" s="29"/>
      <c r="DO572" s="29"/>
      <c r="DP572" s="29"/>
      <c r="DQ572" s="29"/>
      <c r="DR572" s="29"/>
      <c r="DS572" s="29"/>
      <c r="DT572" s="29"/>
      <c r="DU572" s="29"/>
      <c r="DV572" s="29"/>
      <c r="DW572" s="29"/>
      <c r="DX572" s="29"/>
      <c r="DY572" s="29"/>
      <c r="DZ572" s="29"/>
      <c r="EA572" s="29"/>
      <c r="EB572" s="29"/>
      <c r="EC572" s="29"/>
      <c r="ED572" s="29"/>
      <c r="EE572" s="29"/>
      <c r="EF572" s="29"/>
      <c r="EG572" s="29"/>
      <c r="EH572" s="29"/>
      <c r="EI572" s="29"/>
      <c r="EJ572" s="29"/>
      <c r="EK572" s="29"/>
      <c r="EL572" s="29"/>
      <c r="EM572" s="29"/>
      <c r="EN572" s="29"/>
      <c r="EO572" s="29"/>
      <c r="EP572" s="29"/>
      <c r="EQ572" s="29"/>
      <c r="ER572" s="29"/>
      <c r="ES572" s="29"/>
      <c r="ET572" s="29"/>
      <c r="EU572" s="29"/>
      <c r="EV572" s="29"/>
      <c r="EW572" s="29"/>
      <c r="EX572" s="29"/>
      <c r="EY572" s="29"/>
      <c r="EZ572" s="29"/>
      <c r="FA572" s="29"/>
      <c r="FB572" s="29"/>
      <c r="FC572" s="29"/>
      <c r="FD572" s="29"/>
      <c r="FE572" s="29"/>
      <c r="FF572" s="29"/>
      <c r="FG572" s="29"/>
      <c r="FH572" s="29"/>
      <c r="FI572" s="29"/>
      <c r="FJ572" s="29"/>
      <c r="FK572" s="29"/>
      <c r="FV572" s="29"/>
      <c r="FZ572" s="29"/>
      <c r="GA572" s="29"/>
    </row>
    <row r="573" spans="7:183" x14ac:dyDescent="0.25">
      <c r="G573" s="112"/>
      <c r="Z573" s="113"/>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CH573" s="29"/>
      <c r="CX573" s="29"/>
      <c r="CY573" s="29"/>
      <c r="CZ573" s="31"/>
      <c r="DA573" s="31"/>
      <c r="DB573" s="31"/>
      <c r="DC573" s="31"/>
      <c r="DD573" s="31"/>
      <c r="DE573" s="31"/>
      <c r="DF573" s="31"/>
      <c r="DL573" s="29"/>
      <c r="DM573" s="29"/>
      <c r="DN573" s="29"/>
      <c r="DO573" s="29"/>
      <c r="DP573" s="29"/>
      <c r="DQ573" s="29"/>
      <c r="DR573" s="29"/>
      <c r="DS573" s="29"/>
      <c r="DT573" s="29"/>
      <c r="DU573" s="29"/>
      <c r="DV573" s="29"/>
      <c r="DW573" s="29"/>
      <c r="DX573" s="29"/>
      <c r="DY573" s="29"/>
      <c r="DZ573" s="29"/>
      <c r="EA573" s="29"/>
      <c r="EB573" s="29"/>
      <c r="EC573" s="29"/>
      <c r="ED573" s="29"/>
      <c r="EE573" s="29"/>
      <c r="EF573" s="29"/>
      <c r="EG573" s="29"/>
      <c r="EH573" s="29"/>
      <c r="EI573" s="29"/>
      <c r="EJ573" s="29"/>
      <c r="EK573" s="29"/>
      <c r="EL573" s="29"/>
      <c r="EM573" s="29"/>
      <c r="EN573" s="29"/>
      <c r="EO573" s="29"/>
      <c r="EP573" s="29"/>
      <c r="EQ573" s="29"/>
      <c r="ER573" s="29"/>
      <c r="ES573" s="29"/>
      <c r="ET573" s="29"/>
      <c r="EU573" s="29"/>
      <c r="EV573" s="29"/>
      <c r="EW573" s="29"/>
      <c r="EX573" s="29"/>
      <c r="EY573" s="29"/>
      <c r="EZ573" s="29"/>
      <c r="FA573" s="29"/>
      <c r="FB573" s="29"/>
      <c r="FC573" s="29"/>
      <c r="FD573" s="29"/>
      <c r="FE573" s="29"/>
      <c r="FF573" s="29"/>
      <c r="FG573" s="29"/>
      <c r="FH573" s="29"/>
      <c r="FI573" s="29"/>
      <c r="FJ573" s="29"/>
      <c r="FK573" s="29"/>
      <c r="FV573" s="29"/>
      <c r="FZ573" s="29"/>
      <c r="GA573" s="29"/>
    </row>
    <row r="574" spans="7:183" x14ac:dyDescent="0.25">
      <c r="G574" s="112"/>
      <c r="Z574" s="113"/>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CH574" s="29"/>
      <c r="CX574" s="29"/>
      <c r="CY574" s="29"/>
      <c r="CZ574" s="31"/>
      <c r="DA574" s="31"/>
      <c r="DB574" s="31"/>
      <c r="DC574" s="31"/>
      <c r="DD574" s="31"/>
      <c r="DE574" s="31"/>
      <c r="DF574" s="31"/>
      <c r="DL574" s="29"/>
      <c r="DM574" s="29"/>
      <c r="DN574" s="29"/>
      <c r="DO574" s="29"/>
      <c r="DP574" s="29"/>
      <c r="DQ574" s="29"/>
      <c r="DR574" s="29"/>
      <c r="DS574" s="29"/>
      <c r="DT574" s="29"/>
      <c r="DU574" s="29"/>
      <c r="DV574" s="29"/>
      <c r="DW574" s="29"/>
      <c r="DX574" s="29"/>
      <c r="DY574" s="29"/>
      <c r="DZ574" s="29"/>
      <c r="EA574" s="29"/>
      <c r="EB574" s="29"/>
      <c r="EC574" s="29"/>
      <c r="ED574" s="29"/>
      <c r="EE574" s="29"/>
      <c r="EF574" s="29"/>
      <c r="EG574" s="29"/>
      <c r="EH574" s="29"/>
      <c r="EI574" s="29"/>
      <c r="EJ574" s="29"/>
      <c r="EK574" s="29"/>
      <c r="EL574" s="29"/>
      <c r="EM574" s="29"/>
      <c r="EN574" s="29"/>
      <c r="EO574" s="29"/>
      <c r="EP574" s="29"/>
      <c r="EQ574" s="29"/>
      <c r="ER574" s="29"/>
      <c r="ES574" s="29"/>
      <c r="ET574" s="29"/>
      <c r="EU574" s="29"/>
      <c r="EV574" s="29"/>
      <c r="EW574" s="29"/>
      <c r="EX574" s="29"/>
      <c r="EY574" s="29"/>
      <c r="EZ574" s="29"/>
      <c r="FA574" s="29"/>
      <c r="FB574" s="29"/>
      <c r="FC574" s="29"/>
      <c r="FD574" s="29"/>
      <c r="FE574" s="29"/>
      <c r="FF574" s="29"/>
      <c r="FG574" s="29"/>
      <c r="FH574" s="29"/>
      <c r="FI574" s="29"/>
      <c r="FJ574" s="29"/>
      <c r="FK574" s="29"/>
      <c r="FV574" s="29"/>
      <c r="FZ574" s="29"/>
      <c r="GA574" s="29"/>
    </row>
    <row r="575" spans="7:183" x14ac:dyDescent="0.25">
      <c r="G575" s="112"/>
      <c r="Z575" s="113"/>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CH575" s="29"/>
      <c r="CX575" s="29"/>
      <c r="CY575" s="29"/>
      <c r="CZ575" s="31"/>
      <c r="DA575" s="31"/>
      <c r="DB575" s="31"/>
      <c r="DC575" s="31"/>
      <c r="DD575" s="31"/>
      <c r="DE575" s="31"/>
      <c r="DF575" s="31"/>
      <c r="DL575" s="29"/>
      <c r="DM575" s="29"/>
      <c r="DN575" s="29"/>
      <c r="DO575" s="29"/>
      <c r="DP575" s="29"/>
      <c r="DQ575" s="29"/>
      <c r="DR575" s="29"/>
      <c r="DS575" s="29"/>
      <c r="DT575" s="29"/>
      <c r="DU575" s="29"/>
      <c r="DV575" s="29"/>
      <c r="DW575" s="29"/>
      <c r="DX575" s="29"/>
      <c r="DY575" s="29"/>
      <c r="DZ575" s="29"/>
      <c r="EA575" s="29"/>
      <c r="EB575" s="29"/>
      <c r="EC575" s="29"/>
      <c r="ED575" s="29"/>
      <c r="EE575" s="29"/>
      <c r="EF575" s="29"/>
      <c r="EG575" s="29"/>
      <c r="EH575" s="29"/>
      <c r="EI575" s="29"/>
      <c r="EJ575" s="29"/>
      <c r="EK575" s="29"/>
      <c r="EL575" s="29"/>
      <c r="EM575" s="29"/>
      <c r="EN575" s="29"/>
      <c r="EO575" s="29"/>
      <c r="EP575" s="29"/>
      <c r="EQ575" s="29"/>
      <c r="ER575" s="29"/>
      <c r="ES575" s="29"/>
      <c r="ET575" s="29"/>
      <c r="EU575" s="29"/>
      <c r="EV575" s="29"/>
      <c r="EW575" s="29"/>
      <c r="EX575" s="29"/>
      <c r="EY575" s="29"/>
      <c r="EZ575" s="29"/>
      <c r="FA575" s="29"/>
      <c r="FB575" s="29"/>
      <c r="FC575" s="29"/>
      <c r="FD575" s="29"/>
      <c r="FE575" s="29"/>
      <c r="FF575" s="29"/>
      <c r="FG575" s="29"/>
      <c r="FH575" s="29"/>
      <c r="FI575" s="29"/>
      <c r="FJ575" s="29"/>
      <c r="FK575" s="29"/>
      <c r="FV575" s="29"/>
      <c r="FZ575" s="29"/>
      <c r="GA575" s="29"/>
    </row>
    <row r="576" spans="7:183" x14ac:dyDescent="0.25">
      <c r="G576" s="112"/>
      <c r="Z576" s="113"/>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CH576" s="29"/>
      <c r="CX576" s="29"/>
      <c r="CY576" s="29"/>
      <c r="CZ576" s="31"/>
      <c r="DA576" s="31"/>
      <c r="DB576" s="31"/>
      <c r="DC576" s="31"/>
      <c r="DD576" s="31"/>
      <c r="DE576" s="31"/>
      <c r="DF576" s="31"/>
      <c r="DL576" s="29"/>
      <c r="DM576" s="29"/>
      <c r="DN576" s="29"/>
      <c r="DO576" s="29"/>
      <c r="DP576" s="29"/>
      <c r="DQ576" s="29"/>
      <c r="DR576" s="29"/>
      <c r="DS576" s="29"/>
      <c r="DT576" s="29"/>
      <c r="DU576" s="29"/>
      <c r="DV576" s="29"/>
      <c r="DW576" s="29"/>
      <c r="DX576" s="29"/>
      <c r="DY576" s="29"/>
      <c r="DZ576" s="29"/>
      <c r="EA576" s="29"/>
      <c r="EB576" s="29"/>
      <c r="EC576" s="29"/>
      <c r="ED576" s="29"/>
      <c r="EE576" s="29"/>
      <c r="EF576" s="29"/>
      <c r="EG576" s="29"/>
      <c r="EH576" s="29"/>
      <c r="EI576" s="29"/>
      <c r="EJ576" s="29"/>
      <c r="EK576" s="29"/>
      <c r="EL576" s="29"/>
      <c r="EM576" s="29"/>
      <c r="EN576" s="29"/>
      <c r="EO576" s="29"/>
      <c r="EP576" s="29"/>
      <c r="EQ576" s="29"/>
      <c r="ER576" s="29"/>
      <c r="ES576" s="29"/>
      <c r="ET576" s="29"/>
      <c r="EU576" s="29"/>
      <c r="EV576" s="29"/>
      <c r="EW576" s="29"/>
      <c r="EX576" s="29"/>
      <c r="EY576" s="29"/>
      <c r="EZ576" s="29"/>
      <c r="FA576" s="29"/>
      <c r="FB576" s="29"/>
      <c r="FC576" s="29"/>
      <c r="FD576" s="29"/>
      <c r="FE576" s="29"/>
      <c r="FF576" s="29"/>
      <c r="FG576" s="29"/>
      <c r="FH576" s="29"/>
      <c r="FI576" s="29"/>
      <c r="FJ576" s="29"/>
      <c r="FK576" s="29"/>
      <c r="FV576" s="29"/>
      <c r="FZ576" s="29"/>
      <c r="GA576" s="29"/>
    </row>
    <row r="577" spans="7:183" x14ac:dyDescent="0.25">
      <c r="G577" s="112"/>
      <c r="Z577" s="113"/>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CH577" s="29"/>
      <c r="CX577" s="29"/>
      <c r="CY577" s="29"/>
      <c r="CZ577" s="31"/>
      <c r="DA577" s="31"/>
      <c r="DB577" s="31"/>
      <c r="DC577" s="31"/>
      <c r="DD577" s="31"/>
      <c r="DE577" s="31"/>
      <c r="DF577" s="31"/>
      <c r="DL577" s="29"/>
      <c r="DM577" s="29"/>
      <c r="DN577" s="29"/>
      <c r="DO577" s="29"/>
      <c r="DP577" s="29"/>
      <c r="DQ577" s="29"/>
      <c r="DR577" s="29"/>
      <c r="DS577" s="29"/>
      <c r="DT577" s="29"/>
      <c r="DU577" s="29"/>
      <c r="DV577" s="29"/>
      <c r="DW577" s="29"/>
      <c r="DX577" s="29"/>
      <c r="DY577" s="29"/>
      <c r="DZ577" s="29"/>
      <c r="EA577" s="29"/>
      <c r="EB577" s="29"/>
      <c r="EC577" s="29"/>
      <c r="ED577" s="29"/>
      <c r="EE577" s="29"/>
      <c r="EF577" s="29"/>
      <c r="EG577" s="29"/>
      <c r="EH577" s="29"/>
      <c r="EI577" s="29"/>
      <c r="EJ577" s="29"/>
      <c r="EK577" s="29"/>
      <c r="EL577" s="29"/>
      <c r="EM577" s="29"/>
      <c r="EN577" s="29"/>
      <c r="EO577" s="29"/>
      <c r="EP577" s="29"/>
      <c r="EQ577" s="29"/>
      <c r="ER577" s="29"/>
      <c r="ES577" s="29"/>
      <c r="ET577" s="29"/>
      <c r="EU577" s="29"/>
      <c r="EV577" s="29"/>
      <c r="EW577" s="29"/>
      <c r="EX577" s="29"/>
      <c r="EY577" s="29"/>
      <c r="EZ577" s="29"/>
      <c r="FA577" s="29"/>
      <c r="FB577" s="29"/>
      <c r="FC577" s="29"/>
      <c r="FD577" s="29"/>
      <c r="FE577" s="29"/>
      <c r="FF577" s="29"/>
      <c r="FG577" s="29"/>
      <c r="FH577" s="29"/>
      <c r="FI577" s="29"/>
      <c r="FJ577" s="29"/>
      <c r="FK577" s="29"/>
      <c r="FV577" s="29"/>
      <c r="FZ577" s="29"/>
      <c r="GA577" s="29"/>
    </row>
    <row r="578" spans="7:183" x14ac:dyDescent="0.25">
      <c r="G578" s="112"/>
      <c r="Z578" s="113"/>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CH578" s="29"/>
      <c r="CX578" s="29"/>
      <c r="CY578" s="29"/>
      <c r="CZ578" s="31"/>
      <c r="DA578" s="31"/>
      <c r="DB578" s="31"/>
      <c r="DC578" s="31"/>
      <c r="DD578" s="31"/>
      <c r="DE578" s="31"/>
      <c r="DF578" s="31"/>
      <c r="DL578" s="29"/>
      <c r="DM578" s="29"/>
      <c r="DN578" s="29"/>
      <c r="DO578" s="29"/>
      <c r="DP578" s="29"/>
      <c r="DQ578" s="29"/>
      <c r="DR578" s="29"/>
      <c r="DS578" s="29"/>
      <c r="DT578" s="29"/>
      <c r="DU578" s="29"/>
      <c r="DV578" s="29"/>
      <c r="DW578" s="29"/>
      <c r="DX578" s="29"/>
      <c r="DY578" s="29"/>
      <c r="DZ578" s="29"/>
      <c r="EA578" s="29"/>
      <c r="EB578" s="29"/>
      <c r="EC578" s="29"/>
      <c r="ED578" s="29"/>
      <c r="EE578" s="29"/>
      <c r="EF578" s="29"/>
      <c r="EG578" s="29"/>
      <c r="EH578" s="29"/>
      <c r="EI578" s="29"/>
      <c r="EJ578" s="29"/>
      <c r="EK578" s="29"/>
      <c r="EL578" s="29"/>
      <c r="EM578" s="29"/>
      <c r="EN578" s="29"/>
      <c r="EO578" s="29"/>
      <c r="EP578" s="29"/>
      <c r="EQ578" s="29"/>
      <c r="ER578" s="29"/>
      <c r="ES578" s="29"/>
      <c r="ET578" s="29"/>
      <c r="EU578" s="29"/>
      <c r="EV578" s="29"/>
      <c r="EW578" s="29"/>
      <c r="EX578" s="29"/>
      <c r="EY578" s="29"/>
      <c r="EZ578" s="29"/>
      <c r="FA578" s="29"/>
      <c r="FB578" s="29"/>
      <c r="FC578" s="29"/>
      <c r="FD578" s="29"/>
      <c r="FE578" s="29"/>
      <c r="FF578" s="29"/>
      <c r="FG578" s="29"/>
      <c r="FH578" s="29"/>
      <c r="FI578" s="29"/>
      <c r="FJ578" s="29"/>
      <c r="FK578" s="29"/>
      <c r="FV578" s="29"/>
      <c r="FZ578" s="29"/>
      <c r="GA578" s="29"/>
    </row>
    <row r="579" spans="7:183" x14ac:dyDescent="0.25">
      <c r="G579" s="112"/>
      <c r="Z579" s="113"/>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CH579" s="29"/>
      <c r="CX579" s="29"/>
      <c r="CY579" s="29"/>
      <c r="CZ579" s="31"/>
      <c r="DA579" s="31"/>
      <c r="DB579" s="31"/>
      <c r="DC579" s="31"/>
      <c r="DD579" s="31"/>
      <c r="DE579" s="31"/>
      <c r="DF579" s="31"/>
      <c r="DL579" s="29"/>
      <c r="DM579" s="29"/>
      <c r="DN579" s="29"/>
      <c r="DO579" s="29"/>
      <c r="DP579" s="29"/>
      <c r="DQ579" s="29"/>
      <c r="DR579" s="29"/>
      <c r="DS579" s="29"/>
      <c r="DT579" s="29"/>
      <c r="DU579" s="29"/>
      <c r="DV579" s="29"/>
      <c r="DW579" s="29"/>
      <c r="DX579" s="29"/>
      <c r="DY579" s="29"/>
      <c r="DZ579" s="29"/>
      <c r="EA579" s="29"/>
      <c r="EB579" s="29"/>
      <c r="EC579" s="29"/>
      <c r="ED579" s="29"/>
      <c r="EE579" s="29"/>
      <c r="EF579" s="29"/>
      <c r="EG579" s="29"/>
      <c r="EH579" s="29"/>
      <c r="EI579" s="29"/>
      <c r="EJ579" s="29"/>
      <c r="EK579" s="29"/>
      <c r="EL579" s="29"/>
      <c r="EM579" s="29"/>
      <c r="EN579" s="29"/>
      <c r="EO579" s="29"/>
      <c r="EP579" s="29"/>
      <c r="EQ579" s="29"/>
      <c r="ER579" s="29"/>
      <c r="ES579" s="29"/>
      <c r="ET579" s="29"/>
      <c r="EU579" s="29"/>
      <c r="EV579" s="29"/>
      <c r="EW579" s="29"/>
      <c r="EX579" s="29"/>
      <c r="EY579" s="29"/>
      <c r="EZ579" s="29"/>
      <c r="FA579" s="29"/>
      <c r="FB579" s="29"/>
      <c r="FC579" s="29"/>
      <c r="FD579" s="29"/>
      <c r="FE579" s="29"/>
      <c r="FF579" s="29"/>
      <c r="FG579" s="29"/>
      <c r="FH579" s="29"/>
      <c r="FI579" s="29"/>
      <c r="FJ579" s="29"/>
      <c r="FK579" s="29"/>
      <c r="FV579" s="29"/>
      <c r="FZ579" s="29"/>
      <c r="GA579" s="29"/>
    </row>
    <row r="580" spans="7:183" x14ac:dyDescent="0.25">
      <c r="G580" s="112"/>
      <c r="Z580" s="113"/>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CH580" s="29"/>
      <c r="CX580" s="29"/>
      <c r="CY580" s="29"/>
      <c r="CZ580" s="31"/>
      <c r="DA580" s="31"/>
      <c r="DB580" s="31"/>
      <c r="DC580" s="31"/>
      <c r="DD580" s="31"/>
      <c r="DE580" s="31"/>
      <c r="DF580" s="31"/>
      <c r="DL580" s="29"/>
      <c r="DM580" s="29"/>
      <c r="DN580" s="29"/>
      <c r="DO580" s="29"/>
      <c r="DP580" s="29"/>
      <c r="DQ580" s="29"/>
      <c r="DR580" s="29"/>
      <c r="DS580" s="29"/>
      <c r="DT580" s="29"/>
      <c r="DU580" s="29"/>
      <c r="DV580" s="29"/>
      <c r="DW580" s="29"/>
      <c r="DX580" s="29"/>
      <c r="DY580" s="29"/>
      <c r="DZ580" s="29"/>
      <c r="EA580" s="29"/>
      <c r="EB580" s="29"/>
      <c r="EC580" s="29"/>
      <c r="ED580" s="29"/>
      <c r="EE580" s="29"/>
      <c r="EF580" s="29"/>
      <c r="EG580" s="29"/>
      <c r="EH580" s="29"/>
      <c r="EI580" s="29"/>
      <c r="EJ580" s="29"/>
      <c r="EK580" s="29"/>
      <c r="EL580" s="29"/>
      <c r="EM580" s="29"/>
      <c r="EN580" s="29"/>
      <c r="EO580" s="29"/>
      <c r="EP580" s="29"/>
      <c r="EQ580" s="29"/>
      <c r="ER580" s="29"/>
      <c r="ES580" s="29"/>
      <c r="ET580" s="29"/>
      <c r="EU580" s="29"/>
      <c r="EV580" s="29"/>
      <c r="EW580" s="29"/>
      <c r="EX580" s="29"/>
      <c r="EY580" s="29"/>
      <c r="EZ580" s="29"/>
      <c r="FA580" s="29"/>
      <c r="FB580" s="29"/>
      <c r="FC580" s="29"/>
      <c r="FD580" s="29"/>
      <c r="FE580" s="29"/>
      <c r="FF580" s="29"/>
      <c r="FG580" s="29"/>
      <c r="FH580" s="29"/>
      <c r="FI580" s="29"/>
      <c r="FJ580" s="29"/>
      <c r="FK580" s="29"/>
      <c r="FV580" s="29"/>
      <c r="FZ580" s="29"/>
      <c r="GA580" s="29"/>
    </row>
    <row r="581" spans="7:183" x14ac:dyDescent="0.25">
      <c r="G581" s="112"/>
      <c r="Z581" s="113"/>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CH581" s="29"/>
      <c r="CX581" s="29"/>
      <c r="CY581" s="29"/>
      <c r="CZ581" s="31"/>
      <c r="DA581" s="31"/>
      <c r="DB581" s="31"/>
      <c r="DC581" s="31"/>
      <c r="DD581" s="31"/>
      <c r="DE581" s="31"/>
      <c r="DF581" s="31"/>
      <c r="DL581" s="29"/>
      <c r="DM581" s="29"/>
      <c r="DN581" s="29"/>
      <c r="DO581" s="29"/>
      <c r="DP581" s="29"/>
      <c r="DQ581" s="29"/>
      <c r="DR581" s="29"/>
      <c r="DS581" s="29"/>
      <c r="DT581" s="29"/>
      <c r="DU581" s="29"/>
      <c r="DV581" s="29"/>
      <c r="DW581" s="29"/>
      <c r="DX581" s="29"/>
      <c r="DY581" s="29"/>
      <c r="DZ581" s="29"/>
      <c r="EA581" s="29"/>
      <c r="EB581" s="29"/>
      <c r="EC581" s="29"/>
      <c r="ED581" s="29"/>
      <c r="EE581" s="29"/>
      <c r="EF581" s="29"/>
      <c r="EG581" s="29"/>
      <c r="EH581" s="29"/>
      <c r="EI581" s="29"/>
      <c r="EJ581" s="29"/>
      <c r="EK581" s="29"/>
      <c r="EL581" s="29"/>
      <c r="EM581" s="29"/>
      <c r="EN581" s="29"/>
      <c r="EO581" s="29"/>
      <c r="EP581" s="29"/>
      <c r="EQ581" s="29"/>
      <c r="ER581" s="29"/>
      <c r="ES581" s="29"/>
      <c r="ET581" s="29"/>
      <c r="EU581" s="29"/>
      <c r="EV581" s="29"/>
      <c r="EW581" s="29"/>
      <c r="EX581" s="29"/>
      <c r="EY581" s="29"/>
      <c r="EZ581" s="29"/>
      <c r="FA581" s="29"/>
      <c r="FB581" s="29"/>
      <c r="FC581" s="29"/>
      <c r="FD581" s="29"/>
      <c r="FE581" s="29"/>
      <c r="FF581" s="29"/>
      <c r="FG581" s="29"/>
      <c r="FH581" s="29"/>
      <c r="FI581" s="29"/>
      <c r="FJ581" s="29"/>
      <c r="FK581" s="29"/>
      <c r="FV581" s="29"/>
      <c r="FZ581" s="29"/>
      <c r="GA581" s="29"/>
    </row>
    <row r="582" spans="7:183" x14ac:dyDescent="0.25">
      <c r="G582" s="112"/>
      <c r="Z582" s="113"/>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CH582" s="29"/>
      <c r="CX582" s="29"/>
      <c r="CY582" s="29"/>
      <c r="CZ582" s="31"/>
      <c r="DA582" s="31"/>
      <c r="DB582" s="31"/>
      <c r="DC582" s="31"/>
      <c r="DD582" s="31"/>
      <c r="DE582" s="31"/>
      <c r="DF582" s="31"/>
      <c r="DL582" s="29"/>
      <c r="DM582" s="29"/>
      <c r="DN582" s="29"/>
      <c r="DO582" s="29"/>
      <c r="DP582" s="29"/>
      <c r="DQ582" s="29"/>
      <c r="DR582" s="29"/>
      <c r="DS582" s="29"/>
      <c r="DT582" s="29"/>
      <c r="DU582" s="29"/>
      <c r="DV582" s="29"/>
      <c r="DW582" s="29"/>
      <c r="DX582" s="29"/>
      <c r="DY582" s="29"/>
      <c r="DZ582" s="29"/>
      <c r="EA582" s="29"/>
      <c r="EB582" s="29"/>
      <c r="EC582" s="29"/>
      <c r="ED582" s="29"/>
      <c r="EE582" s="29"/>
      <c r="EF582" s="29"/>
      <c r="EG582" s="29"/>
      <c r="EH582" s="29"/>
      <c r="EI582" s="29"/>
      <c r="EJ582" s="29"/>
      <c r="EK582" s="29"/>
      <c r="EL582" s="29"/>
      <c r="EM582" s="29"/>
      <c r="EN582" s="29"/>
      <c r="EO582" s="29"/>
      <c r="EP582" s="29"/>
      <c r="EQ582" s="29"/>
      <c r="ER582" s="29"/>
      <c r="ES582" s="29"/>
      <c r="ET582" s="29"/>
      <c r="EU582" s="29"/>
      <c r="EV582" s="29"/>
      <c r="EW582" s="29"/>
      <c r="EX582" s="29"/>
      <c r="EY582" s="29"/>
      <c r="EZ582" s="29"/>
      <c r="FA582" s="29"/>
      <c r="FB582" s="29"/>
      <c r="FC582" s="29"/>
      <c r="FD582" s="29"/>
      <c r="FE582" s="29"/>
      <c r="FF582" s="29"/>
      <c r="FG582" s="29"/>
      <c r="FH582" s="29"/>
      <c r="FI582" s="29"/>
      <c r="FJ582" s="29"/>
      <c r="FK582" s="29"/>
      <c r="FV582" s="29"/>
      <c r="FZ582" s="29"/>
      <c r="GA582" s="29"/>
    </row>
    <row r="583" spans="7:183" x14ac:dyDescent="0.25">
      <c r="G583" s="112"/>
      <c r="Z583" s="113"/>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CH583" s="29"/>
      <c r="CX583" s="29"/>
      <c r="CY583" s="29"/>
      <c r="CZ583" s="31"/>
      <c r="DA583" s="31"/>
      <c r="DB583" s="31"/>
      <c r="DC583" s="31"/>
      <c r="DD583" s="31"/>
      <c r="DE583" s="31"/>
      <c r="DF583" s="31"/>
      <c r="DL583" s="29"/>
      <c r="DM583" s="29"/>
      <c r="DN583" s="29"/>
      <c r="DO583" s="29"/>
      <c r="DP583" s="29"/>
      <c r="DQ583" s="29"/>
      <c r="DR583" s="29"/>
      <c r="DS583" s="29"/>
      <c r="DT583" s="29"/>
      <c r="DU583" s="29"/>
      <c r="DV583" s="29"/>
      <c r="DW583" s="29"/>
      <c r="DX583" s="29"/>
      <c r="DY583" s="29"/>
      <c r="DZ583" s="29"/>
      <c r="EA583" s="29"/>
      <c r="EB583" s="29"/>
      <c r="EC583" s="29"/>
      <c r="ED583" s="29"/>
      <c r="EE583" s="29"/>
      <c r="EF583" s="29"/>
      <c r="EG583" s="29"/>
      <c r="EH583" s="29"/>
      <c r="EI583" s="29"/>
      <c r="EJ583" s="29"/>
      <c r="EK583" s="29"/>
      <c r="EL583" s="29"/>
      <c r="EM583" s="29"/>
      <c r="EN583" s="29"/>
      <c r="EO583" s="29"/>
      <c r="EP583" s="29"/>
      <c r="EQ583" s="29"/>
      <c r="ER583" s="29"/>
      <c r="ES583" s="29"/>
      <c r="ET583" s="29"/>
      <c r="EU583" s="29"/>
      <c r="EV583" s="29"/>
      <c r="EW583" s="29"/>
      <c r="EX583" s="29"/>
      <c r="EY583" s="29"/>
      <c r="EZ583" s="29"/>
      <c r="FA583" s="29"/>
      <c r="FB583" s="29"/>
      <c r="FC583" s="29"/>
      <c r="FD583" s="29"/>
      <c r="FE583" s="29"/>
      <c r="FF583" s="29"/>
      <c r="FG583" s="29"/>
      <c r="FH583" s="29"/>
      <c r="FI583" s="29"/>
      <c r="FJ583" s="29"/>
      <c r="FK583" s="29"/>
      <c r="FV583" s="29"/>
      <c r="FZ583" s="29"/>
      <c r="GA583" s="29"/>
    </row>
    <row r="584" spans="7:183" x14ac:dyDescent="0.25">
      <c r="G584" s="112"/>
      <c r="Z584" s="113"/>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CH584" s="29"/>
      <c r="CX584" s="29"/>
      <c r="CY584" s="29"/>
      <c r="CZ584" s="31"/>
      <c r="DA584" s="31"/>
      <c r="DB584" s="31"/>
      <c r="DC584" s="31"/>
      <c r="DD584" s="31"/>
      <c r="DE584" s="31"/>
      <c r="DF584" s="31"/>
      <c r="DL584" s="29"/>
      <c r="DM584" s="29"/>
      <c r="DN584" s="29"/>
      <c r="DO584" s="29"/>
      <c r="DP584" s="29"/>
      <c r="DQ584" s="29"/>
      <c r="DR584" s="29"/>
      <c r="DS584" s="29"/>
      <c r="DT584" s="29"/>
      <c r="DU584" s="29"/>
      <c r="DV584" s="29"/>
      <c r="DW584" s="29"/>
      <c r="DX584" s="29"/>
      <c r="DY584" s="29"/>
      <c r="DZ584" s="29"/>
      <c r="EA584" s="29"/>
      <c r="EB584" s="29"/>
      <c r="EC584" s="29"/>
      <c r="ED584" s="29"/>
      <c r="EE584" s="29"/>
      <c r="EF584" s="29"/>
      <c r="EG584" s="29"/>
      <c r="EH584" s="29"/>
      <c r="EI584" s="29"/>
      <c r="EJ584" s="29"/>
      <c r="EK584" s="29"/>
      <c r="EL584" s="29"/>
      <c r="EM584" s="29"/>
      <c r="EN584" s="29"/>
      <c r="EO584" s="29"/>
      <c r="EP584" s="29"/>
      <c r="EQ584" s="29"/>
      <c r="ER584" s="29"/>
      <c r="ES584" s="29"/>
      <c r="ET584" s="29"/>
      <c r="EU584" s="29"/>
      <c r="EV584" s="29"/>
      <c r="EW584" s="29"/>
      <c r="EX584" s="29"/>
      <c r="EY584" s="29"/>
      <c r="EZ584" s="29"/>
      <c r="FA584" s="29"/>
      <c r="FB584" s="29"/>
      <c r="FC584" s="29"/>
      <c r="FD584" s="29"/>
      <c r="FE584" s="29"/>
      <c r="FF584" s="29"/>
      <c r="FG584" s="29"/>
      <c r="FH584" s="29"/>
      <c r="FI584" s="29"/>
      <c r="FJ584" s="29"/>
      <c r="FK584" s="29"/>
      <c r="FV584" s="29"/>
      <c r="FZ584" s="29"/>
      <c r="GA584" s="29"/>
    </row>
    <row r="585" spans="7:183" x14ac:dyDescent="0.25">
      <c r="G585" s="112"/>
      <c r="Z585" s="113"/>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CH585" s="29"/>
      <c r="CX585" s="29"/>
      <c r="CY585" s="29"/>
      <c r="CZ585" s="31"/>
      <c r="DA585" s="31"/>
      <c r="DB585" s="31"/>
      <c r="DC585" s="31"/>
      <c r="DD585" s="31"/>
      <c r="DE585" s="31"/>
      <c r="DF585" s="31"/>
      <c r="DL585" s="29"/>
      <c r="DM585" s="29"/>
      <c r="DN585" s="29"/>
      <c r="DO585" s="29"/>
      <c r="DP585" s="29"/>
      <c r="DQ585" s="29"/>
      <c r="DR585" s="29"/>
      <c r="DS585" s="29"/>
      <c r="DT585" s="29"/>
      <c r="DU585" s="29"/>
      <c r="DV585" s="29"/>
      <c r="DW585" s="29"/>
      <c r="DX585" s="29"/>
      <c r="DY585" s="29"/>
      <c r="DZ585" s="29"/>
      <c r="EA585" s="29"/>
      <c r="EB585" s="29"/>
      <c r="EC585" s="29"/>
      <c r="ED585" s="29"/>
      <c r="EE585" s="29"/>
      <c r="EF585" s="29"/>
      <c r="EG585" s="29"/>
      <c r="EH585" s="29"/>
      <c r="EI585" s="29"/>
      <c r="EJ585" s="29"/>
      <c r="EK585" s="29"/>
      <c r="EL585" s="29"/>
      <c r="EM585" s="29"/>
      <c r="EN585" s="29"/>
      <c r="EO585" s="29"/>
      <c r="EP585" s="29"/>
      <c r="EQ585" s="29"/>
      <c r="ER585" s="29"/>
      <c r="ES585" s="29"/>
      <c r="ET585" s="29"/>
      <c r="EU585" s="29"/>
      <c r="EV585" s="29"/>
      <c r="EW585" s="29"/>
      <c r="EX585" s="29"/>
      <c r="EY585" s="29"/>
      <c r="EZ585" s="29"/>
      <c r="FA585" s="29"/>
      <c r="FB585" s="29"/>
      <c r="FC585" s="29"/>
      <c r="FD585" s="29"/>
      <c r="FE585" s="29"/>
      <c r="FF585" s="29"/>
      <c r="FG585" s="29"/>
      <c r="FH585" s="29"/>
      <c r="FI585" s="29"/>
      <c r="FJ585" s="29"/>
      <c r="FK585" s="29"/>
      <c r="FV585" s="29"/>
      <c r="FZ585" s="29"/>
      <c r="GA585" s="29"/>
    </row>
    <row r="586" spans="7:183" x14ac:dyDescent="0.25">
      <c r="G586" s="112"/>
      <c r="Z586" s="113"/>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CH586" s="29"/>
      <c r="CX586" s="29"/>
      <c r="CY586" s="29"/>
      <c r="CZ586" s="31"/>
      <c r="DA586" s="31"/>
      <c r="DB586" s="31"/>
      <c r="DC586" s="31"/>
      <c r="DD586" s="31"/>
      <c r="DE586" s="31"/>
      <c r="DF586" s="31"/>
      <c r="DL586" s="29"/>
      <c r="DM586" s="29"/>
      <c r="DN586" s="29"/>
      <c r="DO586" s="29"/>
      <c r="DP586" s="29"/>
      <c r="DQ586" s="29"/>
      <c r="DR586" s="29"/>
      <c r="DS586" s="29"/>
      <c r="DT586" s="29"/>
      <c r="DU586" s="29"/>
      <c r="DV586" s="29"/>
      <c r="DW586" s="29"/>
      <c r="DX586" s="29"/>
      <c r="DY586" s="29"/>
      <c r="DZ586" s="29"/>
      <c r="EA586" s="29"/>
      <c r="EB586" s="29"/>
      <c r="EC586" s="29"/>
      <c r="ED586" s="29"/>
      <c r="EE586" s="29"/>
      <c r="EF586" s="29"/>
      <c r="EG586" s="29"/>
      <c r="EH586" s="29"/>
      <c r="EI586" s="29"/>
      <c r="EJ586" s="29"/>
      <c r="EK586" s="29"/>
      <c r="EL586" s="29"/>
      <c r="EM586" s="29"/>
      <c r="EN586" s="29"/>
      <c r="EO586" s="29"/>
      <c r="EP586" s="29"/>
      <c r="EQ586" s="29"/>
      <c r="ER586" s="29"/>
      <c r="ES586" s="29"/>
      <c r="ET586" s="29"/>
      <c r="EU586" s="29"/>
      <c r="EV586" s="29"/>
      <c r="EW586" s="29"/>
      <c r="EX586" s="29"/>
      <c r="EY586" s="29"/>
      <c r="EZ586" s="29"/>
      <c r="FA586" s="29"/>
      <c r="FB586" s="29"/>
      <c r="FC586" s="29"/>
      <c r="FD586" s="29"/>
      <c r="FE586" s="29"/>
      <c r="FF586" s="29"/>
      <c r="FG586" s="29"/>
      <c r="FH586" s="29"/>
      <c r="FI586" s="29"/>
      <c r="FJ586" s="29"/>
      <c r="FK586" s="29"/>
      <c r="FV586" s="29"/>
      <c r="FZ586" s="29"/>
      <c r="GA586" s="29"/>
    </row>
    <row r="587" spans="7:183" x14ac:dyDescent="0.25">
      <c r="G587" s="112"/>
      <c r="Z587" s="113"/>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CH587" s="29"/>
      <c r="CX587" s="29"/>
      <c r="CY587" s="29"/>
      <c r="CZ587" s="31"/>
      <c r="DA587" s="31"/>
      <c r="DB587" s="31"/>
      <c r="DC587" s="31"/>
      <c r="DD587" s="31"/>
      <c r="DE587" s="31"/>
      <c r="DF587" s="31"/>
      <c r="DL587" s="29"/>
      <c r="DM587" s="29"/>
      <c r="DN587" s="29"/>
      <c r="DO587" s="29"/>
      <c r="DP587" s="29"/>
      <c r="DQ587" s="29"/>
      <c r="DR587" s="29"/>
      <c r="DS587" s="29"/>
      <c r="DT587" s="29"/>
      <c r="DU587" s="29"/>
      <c r="DV587" s="29"/>
      <c r="DW587" s="29"/>
      <c r="DX587" s="29"/>
      <c r="DY587" s="29"/>
      <c r="DZ587" s="29"/>
      <c r="EA587" s="29"/>
      <c r="EB587" s="29"/>
      <c r="EC587" s="29"/>
      <c r="ED587" s="29"/>
      <c r="EE587" s="29"/>
      <c r="EF587" s="29"/>
      <c r="EG587" s="29"/>
      <c r="EH587" s="29"/>
      <c r="EI587" s="29"/>
      <c r="EJ587" s="29"/>
      <c r="EK587" s="29"/>
      <c r="EL587" s="29"/>
      <c r="EM587" s="29"/>
      <c r="EN587" s="29"/>
      <c r="EO587" s="29"/>
      <c r="EP587" s="29"/>
      <c r="EQ587" s="29"/>
      <c r="ER587" s="29"/>
      <c r="ES587" s="29"/>
      <c r="ET587" s="29"/>
      <c r="EU587" s="29"/>
      <c r="EV587" s="29"/>
      <c r="EW587" s="29"/>
      <c r="EX587" s="29"/>
      <c r="EY587" s="29"/>
      <c r="EZ587" s="29"/>
      <c r="FA587" s="29"/>
      <c r="FB587" s="29"/>
      <c r="FC587" s="29"/>
      <c r="FD587" s="29"/>
      <c r="FE587" s="29"/>
      <c r="FF587" s="29"/>
      <c r="FG587" s="29"/>
      <c r="FH587" s="29"/>
      <c r="FI587" s="29"/>
      <c r="FJ587" s="29"/>
      <c r="FK587" s="29"/>
      <c r="FV587" s="29"/>
      <c r="FZ587" s="29"/>
      <c r="GA587" s="29"/>
    </row>
    <row r="588" spans="7:183" x14ac:dyDescent="0.25">
      <c r="G588" s="112"/>
      <c r="Z588" s="113"/>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CH588" s="29"/>
      <c r="CX588" s="29"/>
      <c r="CY588" s="29"/>
      <c r="CZ588" s="31"/>
      <c r="DA588" s="31"/>
      <c r="DB588" s="31"/>
      <c r="DC588" s="31"/>
      <c r="DD588" s="31"/>
      <c r="DE588" s="31"/>
      <c r="DF588" s="31"/>
      <c r="DL588" s="29"/>
      <c r="DM588" s="29"/>
      <c r="DN588" s="29"/>
      <c r="DO588" s="29"/>
      <c r="DP588" s="29"/>
      <c r="DQ588" s="29"/>
      <c r="DR588" s="29"/>
      <c r="DS588" s="29"/>
      <c r="DT588" s="29"/>
      <c r="DU588" s="29"/>
      <c r="DV588" s="29"/>
      <c r="DW588" s="29"/>
      <c r="DX588" s="29"/>
      <c r="DY588" s="29"/>
      <c r="DZ588" s="29"/>
      <c r="EA588" s="29"/>
      <c r="EB588" s="29"/>
      <c r="EC588" s="29"/>
      <c r="ED588" s="29"/>
      <c r="EE588" s="29"/>
      <c r="EF588" s="29"/>
      <c r="EG588" s="29"/>
      <c r="EH588" s="29"/>
      <c r="EI588" s="29"/>
      <c r="EJ588" s="29"/>
      <c r="EK588" s="29"/>
      <c r="EL588" s="29"/>
      <c r="EM588" s="29"/>
      <c r="EN588" s="29"/>
      <c r="EO588" s="29"/>
      <c r="EP588" s="29"/>
      <c r="EQ588" s="29"/>
      <c r="ER588" s="29"/>
      <c r="ES588" s="29"/>
      <c r="ET588" s="29"/>
      <c r="EU588" s="29"/>
      <c r="EV588" s="29"/>
      <c r="EW588" s="29"/>
      <c r="EX588" s="29"/>
      <c r="EY588" s="29"/>
      <c r="EZ588" s="29"/>
      <c r="FA588" s="29"/>
      <c r="FB588" s="29"/>
      <c r="FC588" s="29"/>
      <c r="FD588" s="29"/>
      <c r="FE588" s="29"/>
      <c r="FF588" s="29"/>
      <c r="FG588" s="29"/>
      <c r="FH588" s="29"/>
      <c r="FI588" s="29"/>
      <c r="FJ588" s="29"/>
      <c r="FK588" s="29"/>
      <c r="FV588" s="29"/>
      <c r="FZ588" s="29"/>
      <c r="GA588" s="29"/>
    </row>
    <row r="589" spans="7:183" x14ac:dyDescent="0.25">
      <c r="G589" s="112"/>
      <c r="Z589" s="113"/>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CH589" s="29"/>
      <c r="CX589" s="29"/>
      <c r="CY589" s="29"/>
      <c r="CZ589" s="31"/>
      <c r="DA589" s="31"/>
      <c r="DB589" s="31"/>
      <c r="DC589" s="31"/>
      <c r="DD589" s="31"/>
      <c r="DE589" s="31"/>
      <c r="DF589" s="31"/>
      <c r="DL589" s="29"/>
      <c r="DM589" s="29"/>
      <c r="DN589" s="29"/>
      <c r="DO589" s="29"/>
      <c r="DP589" s="29"/>
      <c r="DQ589" s="29"/>
      <c r="DR589" s="29"/>
      <c r="DS589" s="29"/>
      <c r="DT589" s="29"/>
      <c r="DU589" s="29"/>
      <c r="DV589" s="29"/>
      <c r="DW589" s="29"/>
      <c r="DX589" s="29"/>
      <c r="DY589" s="29"/>
      <c r="DZ589" s="29"/>
      <c r="EA589" s="29"/>
      <c r="EB589" s="29"/>
      <c r="EC589" s="29"/>
      <c r="ED589" s="29"/>
      <c r="EE589" s="29"/>
      <c r="EF589" s="29"/>
      <c r="EG589" s="29"/>
      <c r="EH589" s="29"/>
      <c r="EI589" s="29"/>
      <c r="EJ589" s="29"/>
      <c r="EK589" s="29"/>
      <c r="EL589" s="29"/>
      <c r="EM589" s="29"/>
      <c r="EN589" s="29"/>
      <c r="EO589" s="29"/>
      <c r="EP589" s="29"/>
      <c r="EQ589" s="29"/>
      <c r="ER589" s="29"/>
      <c r="ES589" s="29"/>
      <c r="ET589" s="29"/>
      <c r="EU589" s="29"/>
      <c r="EV589" s="29"/>
      <c r="EW589" s="29"/>
      <c r="EX589" s="29"/>
      <c r="EY589" s="29"/>
      <c r="EZ589" s="29"/>
      <c r="FA589" s="29"/>
      <c r="FB589" s="29"/>
      <c r="FC589" s="29"/>
      <c r="FD589" s="29"/>
      <c r="FE589" s="29"/>
      <c r="FF589" s="29"/>
      <c r="FG589" s="29"/>
      <c r="FH589" s="29"/>
      <c r="FI589" s="29"/>
      <c r="FJ589" s="29"/>
      <c r="FK589" s="29"/>
      <c r="FV589" s="29"/>
      <c r="FZ589" s="29"/>
      <c r="GA589" s="29"/>
    </row>
    <row r="590" spans="7:183" x14ac:dyDescent="0.25">
      <c r="G590" s="112"/>
      <c r="Z590" s="113"/>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CH590" s="29"/>
      <c r="CX590" s="29"/>
      <c r="CY590" s="29"/>
      <c r="CZ590" s="31"/>
      <c r="DA590" s="31"/>
      <c r="DB590" s="31"/>
      <c r="DC590" s="31"/>
      <c r="DD590" s="31"/>
      <c r="DE590" s="31"/>
      <c r="DF590" s="31"/>
      <c r="DL590" s="29"/>
      <c r="DM590" s="29"/>
      <c r="DN590" s="29"/>
      <c r="DO590" s="29"/>
      <c r="DP590" s="29"/>
      <c r="DQ590" s="29"/>
      <c r="DR590" s="29"/>
      <c r="DS590" s="29"/>
      <c r="DT590" s="29"/>
      <c r="DU590" s="29"/>
      <c r="DV590" s="29"/>
      <c r="DW590" s="29"/>
      <c r="DX590" s="29"/>
      <c r="DY590" s="29"/>
      <c r="DZ590" s="29"/>
      <c r="EA590" s="29"/>
      <c r="EB590" s="29"/>
      <c r="EC590" s="29"/>
      <c r="ED590" s="29"/>
      <c r="EE590" s="29"/>
      <c r="EF590" s="29"/>
      <c r="EG590" s="29"/>
      <c r="EH590" s="29"/>
      <c r="EI590" s="29"/>
      <c r="EJ590" s="29"/>
      <c r="EK590" s="29"/>
      <c r="EL590" s="29"/>
      <c r="EM590" s="29"/>
      <c r="EN590" s="29"/>
      <c r="EO590" s="29"/>
      <c r="EP590" s="29"/>
      <c r="EQ590" s="29"/>
      <c r="ER590" s="29"/>
      <c r="ES590" s="29"/>
      <c r="ET590" s="29"/>
      <c r="EU590" s="29"/>
      <c r="EV590" s="29"/>
      <c r="EW590" s="29"/>
      <c r="EX590" s="29"/>
      <c r="EY590" s="29"/>
      <c r="EZ590" s="29"/>
      <c r="FA590" s="29"/>
      <c r="FB590" s="29"/>
      <c r="FC590" s="29"/>
      <c r="FD590" s="29"/>
      <c r="FE590" s="29"/>
      <c r="FF590" s="29"/>
      <c r="FG590" s="29"/>
      <c r="FH590" s="29"/>
      <c r="FI590" s="29"/>
      <c r="FJ590" s="29"/>
      <c r="FK590" s="29"/>
      <c r="FV590" s="29"/>
      <c r="FZ590" s="29"/>
      <c r="GA590" s="29"/>
    </row>
    <row r="591" spans="7:183" x14ac:dyDescent="0.25">
      <c r="G591" s="112"/>
      <c r="Z591" s="113"/>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CH591" s="29"/>
      <c r="CX591" s="29"/>
      <c r="CY591" s="29"/>
      <c r="CZ591" s="31"/>
      <c r="DA591" s="31"/>
      <c r="DB591" s="31"/>
      <c r="DC591" s="31"/>
      <c r="DD591" s="31"/>
      <c r="DE591" s="31"/>
      <c r="DF591" s="31"/>
      <c r="DL591" s="29"/>
      <c r="DM591" s="29"/>
      <c r="DN591" s="29"/>
      <c r="DO591" s="29"/>
      <c r="DP591" s="29"/>
      <c r="DQ591" s="29"/>
      <c r="DR591" s="29"/>
      <c r="DS591" s="29"/>
      <c r="DT591" s="29"/>
      <c r="DU591" s="29"/>
      <c r="DV591" s="29"/>
      <c r="DW591" s="29"/>
      <c r="DX591" s="29"/>
      <c r="DY591" s="29"/>
      <c r="DZ591" s="29"/>
      <c r="EA591" s="29"/>
      <c r="EB591" s="29"/>
      <c r="EC591" s="29"/>
      <c r="ED591" s="29"/>
      <c r="EE591" s="29"/>
      <c r="EF591" s="29"/>
      <c r="EG591" s="29"/>
      <c r="EH591" s="29"/>
      <c r="EI591" s="29"/>
      <c r="EJ591" s="29"/>
      <c r="EK591" s="29"/>
      <c r="EL591" s="29"/>
      <c r="EM591" s="29"/>
      <c r="EN591" s="29"/>
      <c r="EO591" s="29"/>
      <c r="EP591" s="29"/>
      <c r="EQ591" s="29"/>
      <c r="ER591" s="29"/>
      <c r="ES591" s="29"/>
      <c r="ET591" s="29"/>
      <c r="EU591" s="29"/>
      <c r="EV591" s="29"/>
      <c r="EW591" s="29"/>
      <c r="EX591" s="29"/>
      <c r="EY591" s="29"/>
      <c r="EZ591" s="29"/>
      <c r="FA591" s="29"/>
      <c r="FB591" s="29"/>
      <c r="FC591" s="29"/>
      <c r="FD591" s="29"/>
      <c r="FE591" s="29"/>
      <c r="FF591" s="29"/>
      <c r="FG591" s="29"/>
      <c r="FH591" s="29"/>
      <c r="FI591" s="29"/>
      <c r="FJ591" s="29"/>
      <c r="FK591" s="29"/>
      <c r="FV591" s="29"/>
      <c r="FZ591" s="29"/>
      <c r="GA591" s="29"/>
    </row>
    <row r="592" spans="7:183" x14ac:dyDescent="0.25">
      <c r="G592" s="112"/>
      <c r="Z592" s="113"/>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CH592" s="29"/>
      <c r="CX592" s="29"/>
      <c r="CY592" s="29"/>
      <c r="CZ592" s="31"/>
      <c r="DA592" s="31"/>
      <c r="DB592" s="31"/>
      <c r="DC592" s="31"/>
      <c r="DD592" s="31"/>
      <c r="DE592" s="31"/>
      <c r="DF592" s="31"/>
      <c r="DL592" s="29"/>
      <c r="DM592" s="29"/>
      <c r="DN592" s="29"/>
      <c r="DO592" s="29"/>
      <c r="DP592" s="29"/>
      <c r="DQ592" s="29"/>
      <c r="DR592" s="29"/>
      <c r="DS592" s="29"/>
      <c r="DT592" s="29"/>
      <c r="DU592" s="29"/>
      <c r="DV592" s="29"/>
      <c r="DW592" s="29"/>
      <c r="DX592" s="29"/>
      <c r="DY592" s="29"/>
      <c r="DZ592" s="29"/>
      <c r="EA592" s="29"/>
      <c r="EB592" s="29"/>
      <c r="EC592" s="29"/>
      <c r="ED592" s="29"/>
      <c r="EE592" s="29"/>
      <c r="EF592" s="29"/>
      <c r="EG592" s="29"/>
      <c r="EH592" s="29"/>
      <c r="EI592" s="29"/>
      <c r="EJ592" s="29"/>
      <c r="EK592" s="29"/>
      <c r="EL592" s="29"/>
      <c r="EM592" s="29"/>
      <c r="EN592" s="29"/>
      <c r="EO592" s="29"/>
      <c r="EP592" s="29"/>
      <c r="EQ592" s="29"/>
      <c r="ER592" s="29"/>
      <c r="ES592" s="29"/>
      <c r="ET592" s="29"/>
      <c r="EU592" s="29"/>
      <c r="EV592" s="29"/>
      <c r="EW592" s="29"/>
      <c r="EX592" s="29"/>
      <c r="EY592" s="29"/>
      <c r="EZ592" s="29"/>
      <c r="FA592" s="29"/>
      <c r="FB592" s="29"/>
      <c r="FC592" s="29"/>
      <c r="FD592" s="29"/>
      <c r="FE592" s="29"/>
      <c r="FF592" s="29"/>
      <c r="FG592" s="29"/>
      <c r="FH592" s="29"/>
      <c r="FI592" s="29"/>
      <c r="FJ592" s="29"/>
      <c r="FK592" s="29"/>
      <c r="FV592" s="29"/>
      <c r="FZ592" s="29"/>
      <c r="GA592" s="29"/>
    </row>
    <row r="593" spans="7:183" x14ac:dyDescent="0.25">
      <c r="G593" s="112"/>
      <c r="Z593" s="113"/>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CH593" s="29"/>
      <c r="CX593" s="29"/>
      <c r="CY593" s="29"/>
      <c r="CZ593" s="31"/>
      <c r="DA593" s="31"/>
      <c r="DB593" s="31"/>
      <c r="DC593" s="31"/>
      <c r="DD593" s="31"/>
      <c r="DE593" s="31"/>
      <c r="DF593" s="31"/>
      <c r="DL593" s="29"/>
      <c r="DM593" s="29"/>
      <c r="DN593" s="29"/>
      <c r="DO593" s="29"/>
      <c r="DP593" s="29"/>
      <c r="DQ593" s="29"/>
      <c r="DR593" s="29"/>
      <c r="DS593" s="29"/>
      <c r="DT593" s="29"/>
      <c r="DU593" s="29"/>
      <c r="DV593" s="29"/>
      <c r="DW593" s="29"/>
      <c r="DX593" s="29"/>
      <c r="DY593" s="29"/>
      <c r="DZ593" s="29"/>
      <c r="EA593" s="29"/>
      <c r="EB593" s="29"/>
      <c r="EC593" s="29"/>
      <c r="ED593" s="29"/>
      <c r="EE593" s="29"/>
      <c r="EF593" s="29"/>
      <c r="EG593" s="29"/>
      <c r="EH593" s="29"/>
      <c r="EI593" s="29"/>
      <c r="EJ593" s="29"/>
      <c r="EK593" s="29"/>
      <c r="EL593" s="29"/>
      <c r="EM593" s="29"/>
      <c r="EN593" s="29"/>
      <c r="EO593" s="29"/>
      <c r="EP593" s="29"/>
      <c r="EQ593" s="29"/>
      <c r="ER593" s="29"/>
      <c r="ES593" s="29"/>
      <c r="ET593" s="29"/>
      <c r="EU593" s="29"/>
      <c r="EV593" s="29"/>
      <c r="EW593" s="29"/>
      <c r="EX593" s="29"/>
      <c r="EY593" s="29"/>
      <c r="EZ593" s="29"/>
      <c r="FA593" s="29"/>
      <c r="FB593" s="29"/>
      <c r="FC593" s="29"/>
      <c r="FD593" s="29"/>
      <c r="FE593" s="29"/>
      <c r="FF593" s="29"/>
      <c r="FG593" s="29"/>
      <c r="FH593" s="29"/>
      <c r="FI593" s="29"/>
      <c r="FJ593" s="29"/>
      <c r="FK593" s="29"/>
      <c r="FV593" s="29"/>
      <c r="FZ593" s="29"/>
      <c r="GA593" s="29"/>
    </row>
    <row r="594" spans="7:183" x14ac:dyDescent="0.25">
      <c r="G594" s="112"/>
      <c r="Z594" s="113"/>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CH594" s="29"/>
      <c r="CX594" s="29"/>
      <c r="CY594" s="29"/>
      <c r="CZ594" s="31"/>
      <c r="DA594" s="31"/>
      <c r="DB594" s="31"/>
      <c r="DC594" s="31"/>
      <c r="DD594" s="31"/>
      <c r="DE594" s="31"/>
      <c r="DF594" s="31"/>
      <c r="DL594" s="29"/>
      <c r="DM594" s="29"/>
      <c r="DN594" s="29"/>
      <c r="DO594" s="29"/>
      <c r="DP594" s="29"/>
      <c r="DQ594" s="29"/>
      <c r="DR594" s="29"/>
      <c r="DS594" s="29"/>
      <c r="DT594" s="29"/>
      <c r="DU594" s="29"/>
      <c r="DV594" s="29"/>
      <c r="DW594" s="29"/>
      <c r="DX594" s="29"/>
      <c r="DY594" s="29"/>
      <c r="DZ594" s="29"/>
      <c r="EA594" s="29"/>
      <c r="EB594" s="29"/>
      <c r="EC594" s="29"/>
      <c r="ED594" s="29"/>
      <c r="EE594" s="29"/>
      <c r="EF594" s="29"/>
      <c r="EG594" s="29"/>
      <c r="EH594" s="29"/>
      <c r="EI594" s="29"/>
      <c r="EJ594" s="29"/>
      <c r="EK594" s="29"/>
      <c r="EL594" s="29"/>
      <c r="EM594" s="29"/>
      <c r="EN594" s="29"/>
      <c r="EO594" s="29"/>
      <c r="EP594" s="29"/>
      <c r="EQ594" s="29"/>
      <c r="ER594" s="29"/>
      <c r="ES594" s="29"/>
      <c r="ET594" s="29"/>
      <c r="EU594" s="29"/>
      <c r="EV594" s="29"/>
      <c r="EW594" s="29"/>
      <c r="EX594" s="29"/>
      <c r="EY594" s="29"/>
      <c r="EZ594" s="29"/>
      <c r="FA594" s="29"/>
      <c r="FB594" s="29"/>
      <c r="FC594" s="29"/>
      <c r="FD594" s="29"/>
      <c r="FE594" s="29"/>
      <c r="FF594" s="29"/>
      <c r="FG594" s="29"/>
      <c r="FH594" s="29"/>
      <c r="FI594" s="29"/>
      <c r="FJ594" s="29"/>
      <c r="FK594" s="29"/>
      <c r="FV594" s="29"/>
      <c r="FZ594" s="29"/>
      <c r="GA594" s="29"/>
    </row>
    <row r="595" spans="7:183" x14ac:dyDescent="0.25">
      <c r="G595" s="112"/>
      <c r="Z595" s="113"/>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CH595" s="29"/>
      <c r="CX595" s="29"/>
      <c r="CY595" s="29"/>
      <c r="CZ595" s="31"/>
      <c r="DA595" s="31"/>
      <c r="DB595" s="31"/>
      <c r="DC595" s="31"/>
      <c r="DD595" s="31"/>
      <c r="DE595" s="31"/>
      <c r="DF595" s="31"/>
      <c r="DL595" s="29"/>
      <c r="DM595" s="29"/>
      <c r="DN595" s="29"/>
      <c r="DO595" s="29"/>
      <c r="DP595" s="29"/>
      <c r="DQ595" s="29"/>
      <c r="DR595" s="29"/>
      <c r="DS595" s="29"/>
      <c r="DT595" s="29"/>
      <c r="DU595" s="29"/>
      <c r="DV595" s="29"/>
      <c r="DW595" s="29"/>
      <c r="DX595" s="29"/>
      <c r="DY595" s="29"/>
      <c r="DZ595" s="29"/>
      <c r="EA595" s="29"/>
      <c r="EB595" s="29"/>
      <c r="EC595" s="29"/>
      <c r="ED595" s="29"/>
      <c r="EE595" s="29"/>
      <c r="EF595" s="29"/>
      <c r="EG595" s="29"/>
      <c r="EH595" s="29"/>
      <c r="EI595" s="29"/>
      <c r="EJ595" s="29"/>
      <c r="EK595" s="29"/>
      <c r="EL595" s="29"/>
      <c r="EM595" s="29"/>
      <c r="EN595" s="29"/>
      <c r="EO595" s="29"/>
      <c r="EP595" s="29"/>
      <c r="EQ595" s="29"/>
      <c r="ER595" s="29"/>
      <c r="ES595" s="29"/>
      <c r="ET595" s="29"/>
      <c r="EU595" s="29"/>
      <c r="EV595" s="29"/>
      <c r="EW595" s="29"/>
      <c r="EX595" s="29"/>
      <c r="EY595" s="29"/>
      <c r="EZ595" s="29"/>
      <c r="FA595" s="29"/>
      <c r="FB595" s="29"/>
      <c r="FC595" s="29"/>
      <c r="FD595" s="29"/>
      <c r="FE595" s="29"/>
      <c r="FF595" s="29"/>
      <c r="FG595" s="29"/>
      <c r="FH595" s="29"/>
      <c r="FI595" s="29"/>
      <c r="FJ595" s="29"/>
      <c r="FK595" s="29"/>
      <c r="FV595" s="29"/>
      <c r="FZ595" s="29"/>
      <c r="GA595" s="29"/>
    </row>
    <row r="596" spans="7:183" x14ac:dyDescent="0.25">
      <c r="G596" s="112"/>
      <c r="Z596" s="113"/>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CH596" s="29"/>
      <c r="CX596" s="29"/>
      <c r="CY596" s="29"/>
      <c r="CZ596" s="31"/>
      <c r="DA596" s="31"/>
      <c r="DB596" s="31"/>
      <c r="DC596" s="31"/>
      <c r="DD596" s="31"/>
      <c r="DE596" s="31"/>
      <c r="DF596" s="31"/>
      <c r="DL596" s="29"/>
      <c r="DM596" s="29"/>
      <c r="DN596" s="29"/>
      <c r="DO596" s="29"/>
      <c r="DP596" s="29"/>
      <c r="DQ596" s="29"/>
      <c r="DR596" s="29"/>
      <c r="DS596" s="29"/>
      <c r="DT596" s="29"/>
      <c r="DU596" s="29"/>
      <c r="DV596" s="29"/>
      <c r="DW596" s="29"/>
      <c r="DX596" s="29"/>
      <c r="DY596" s="29"/>
      <c r="DZ596" s="29"/>
      <c r="EA596" s="29"/>
      <c r="EB596" s="29"/>
      <c r="EC596" s="29"/>
      <c r="ED596" s="29"/>
      <c r="EE596" s="29"/>
      <c r="EF596" s="29"/>
      <c r="EG596" s="29"/>
      <c r="EH596" s="29"/>
      <c r="EI596" s="29"/>
      <c r="EJ596" s="29"/>
      <c r="EK596" s="29"/>
      <c r="EL596" s="29"/>
      <c r="EM596" s="29"/>
      <c r="EN596" s="29"/>
      <c r="EO596" s="29"/>
      <c r="EP596" s="29"/>
      <c r="EQ596" s="29"/>
      <c r="ER596" s="29"/>
      <c r="ES596" s="29"/>
      <c r="ET596" s="29"/>
      <c r="EU596" s="29"/>
      <c r="EV596" s="29"/>
      <c r="EW596" s="29"/>
      <c r="EX596" s="29"/>
      <c r="EY596" s="29"/>
      <c r="EZ596" s="29"/>
      <c r="FA596" s="29"/>
      <c r="FB596" s="29"/>
      <c r="FC596" s="29"/>
      <c r="FD596" s="29"/>
      <c r="FE596" s="29"/>
      <c r="FF596" s="29"/>
      <c r="FG596" s="29"/>
      <c r="FH596" s="29"/>
      <c r="FI596" s="29"/>
      <c r="FJ596" s="29"/>
      <c r="FK596" s="29"/>
      <c r="FV596" s="29"/>
      <c r="FZ596" s="29"/>
      <c r="GA596" s="29"/>
    </row>
    <row r="597" spans="7:183" x14ac:dyDescent="0.25">
      <c r="G597" s="112"/>
      <c r="Z597" s="113"/>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CH597" s="29"/>
      <c r="CX597" s="29"/>
      <c r="CY597" s="29"/>
      <c r="CZ597" s="31"/>
      <c r="DA597" s="31"/>
      <c r="DB597" s="31"/>
      <c r="DC597" s="31"/>
      <c r="DD597" s="31"/>
      <c r="DE597" s="31"/>
      <c r="DF597" s="31"/>
      <c r="DL597" s="29"/>
      <c r="DM597" s="29"/>
      <c r="DN597" s="29"/>
      <c r="DO597" s="29"/>
      <c r="DP597" s="29"/>
      <c r="DQ597" s="29"/>
      <c r="DR597" s="29"/>
      <c r="DS597" s="29"/>
      <c r="DT597" s="29"/>
      <c r="DU597" s="29"/>
      <c r="DV597" s="29"/>
      <c r="DW597" s="29"/>
      <c r="DX597" s="29"/>
      <c r="DY597" s="29"/>
      <c r="DZ597" s="29"/>
      <c r="EA597" s="29"/>
      <c r="EB597" s="29"/>
      <c r="EC597" s="29"/>
      <c r="ED597" s="29"/>
      <c r="EE597" s="29"/>
      <c r="EF597" s="29"/>
      <c r="EG597" s="29"/>
      <c r="EH597" s="29"/>
      <c r="EI597" s="29"/>
      <c r="EJ597" s="29"/>
      <c r="EK597" s="29"/>
      <c r="EL597" s="29"/>
      <c r="EM597" s="29"/>
      <c r="EN597" s="29"/>
      <c r="EO597" s="29"/>
      <c r="EP597" s="29"/>
      <c r="EQ597" s="29"/>
      <c r="ER597" s="29"/>
      <c r="ES597" s="29"/>
      <c r="ET597" s="29"/>
      <c r="EU597" s="29"/>
      <c r="EV597" s="29"/>
      <c r="EW597" s="29"/>
      <c r="EX597" s="29"/>
      <c r="EY597" s="29"/>
      <c r="EZ597" s="29"/>
      <c r="FA597" s="29"/>
      <c r="FB597" s="29"/>
      <c r="FC597" s="29"/>
      <c r="FD597" s="29"/>
      <c r="FE597" s="29"/>
      <c r="FF597" s="29"/>
      <c r="FG597" s="29"/>
      <c r="FH597" s="29"/>
      <c r="FI597" s="29"/>
      <c r="FJ597" s="29"/>
      <c r="FK597" s="29"/>
      <c r="FV597" s="29"/>
      <c r="FZ597" s="29"/>
      <c r="GA597" s="29"/>
    </row>
    <row r="598" spans="7:183" x14ac:dyDescent="0.25">
      <c r="G598" s="112"/>
      <c r="Z598" s="113"/>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CH598" s="29"/>
      <c r="CX598" s="29"/>
      <c r="CY598" s="29"/>
      <c r="CZ598" s="31"/>
      <c r="DA598" s="31"/>
      <c r="DB598" s="31"/>
      <c r="DC598" s="31"/>
      <c r="DD598" s="31"/>
      <c r="DE598" s="31"/>
      <c r="DF598" s="31"/>
      <c r="DL598" s="29"/>
      <c r="DM598" s="29"/>
      <c r="DN598" s="29"/>
      <c r="DO598" s="29"/>
      <c r="DP598" s="29"/>
      <c r="DQ598" s="29"/>
      <c r="DR598" s="29"/>
      <c r="DS598" s="29"/>
      <c r="DT598" s="29"/>
      <c r="DU598" s="29"/>
      <c r="DV598" s="29"/>
      <c r="DW598" s="29"/>
      <c r="DX598" s="29"/>
      <c r="DY598" s="29"/>
      <c r="DZ598" s="29"/>
      <c r="EA598" s="29"/>
      <c r="EB598" s="29"/>
      <c r="EC598" s="29"/>
      <c r="ED598" s="29"/>
      <c r="EE598" s="29"/>
      <c r="EF598" s="29"/>
      <c r="EG598" s="29"/>
      <c r="EH598" s="29"/>
      <c r="EI598" s="29"/>
      <c r="EJ598" s="29"/>
      <c r="EK598" s="29"/>
      <c r="EL598" s="29"/>
      <c r="EM598" s="29"/>
      <c r="EN598" s="29"/>
      <c r="EO598" s="29"/>
      <c r="EP598" s="29"/>
      <c r="EQ598" s="29"/>
      <c r="ER598" s="29"/>
      <c r="ES598" s="29"/>
      <c r="ET598" s="29"/>
      <c r="EU598" s="29"/>
      <c r="EV598" s="29"/>
      <c r="EW598" s="29"/>
      <c r="EX598" s="29"/>
      <c r="EY598" s="29"/>
      <c r="EZ598" s="29"/>
      <c r="FA598" s="29"/>
      <c r="FB598" s="29"/>
      <c r="FC598" s="29"/>
      <c r="FD598" s="29"/>
      <c r="FE598" s="29"/>
      <c r="FF598" s="29"/>
      <c r="FG598" s="29"/>
      <c r="FH598" s="29"/>
      <c r="FI598" s="29"/>
      <c r="FJ598" s="29"/>
      <c r="FK598" s="29"/>
      <c r="FV598" s="29"/>
      <c r="FZ598" s="29"/>
      <c r="GA598" s="29"/>
    </row>
    <row r="599" spans="7:183" x14ac:dyDescent="0.25">
      <c r="G599" s="112"/>
      <c r="Z599" s="113"/>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CH599" s="29"/>
      <c r="CX599" s="29"/>
      <c r="CY599" s="29"/>
      <c r="CZ599" s="31"/>
      <c r="DA599" s="31"/>
      <c r="DB599" s="31"/>
      <c r="DC599" s="31"/>
      <c r="DD599" s="31"/>
      <c r="DE599" s="31"/>
      <c r="DF599" s="31"/>
      <c r="DL599" s="29"/>
      <c r="DM599" s="29"/>
      <c r="DN599" s="29"/>
      <c r="DO599" s="29"/>
      <c r="DP599" s="29"/>
      <c r="DQ599" s="29"/>
      <c r="DR599" s="29"/>
      <c r="DS599" s="29"/>
      <c r="DT599" s="29"/>
      <c r="DU599" s="29"/>
      <c r="DV599" s="29"/>
      <c r="DW599" s="29"/>
      <c r="DX599" s="29"/>
      <c r="DY599" s="29"/>
      <c r="DZ599" s="29"/>
      <c r="EA599" s="29"/>
      <c r="EB599" s="29"/>
      <c r="EC599" s="29"/>
      <c r="ED599" s="29"/>
      <c r="EE599" s="29"/>
      <c r="EF599" s="29"/>
      <c r="EG599" s="29"/>
      <c r="EH599" s="29"/>
      <c r="EI599" s="29"/>
      <c r="EJ599" s="29"/>
      <c r="EK599" s="29"/>
      <c r="EL599" s="29"/>
      <c r="EM599" s="29"/>
      <c r="EN599" s="29"/>
      <c r="EO599" s="29"/>
      <c r="EP599" s="29"/>
      <c r="EQ599" s="29"/>
      <c r="ER599" s="29"/>
      <c r="ES599" s="29"/>
      <c r="ET599" s="29"/>
      <c r="EU599" s="29"/>
      <c r="EV599" s="29"/>
      <c r="EW599" s="29"/>
      <c r="EX599" s="29"/>
      <c r="EY599" s="29"/>
      <c r="EZ599" s="29"/>
      <c r="FA599" s="29"/>
      <c r="FB599" s="29"/>
      <c r="FC599" s="29"/>
      <c r="FD599" s="29"/>
      <c r="FE599" s="29"/>
      <c r="FF599" s="29"/>
      <c r="FG599" s="29"/>
      <c r="FH599" s="29"/>
      <c r="FI599" s="29"/>
      <c r="FJ599" s="29"/>
      <c r="FK599" s="29"/>
      <c r="FV599" s="29"/>
      <c r="FZ599" s="29"/>
      <c r="GA599" s="29"/>
    </row>
    <row r="600" spans="7:183" x14ac:dyDescent="0.25">
      <c r="G600" s="112"/>
      <c r="Z600" s="113"/>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CH600" s="29"/>
      <c r="CX600" s="29"/>
      <c r="CY600" s="29"/>
      <c r="CZ600" s="31"/>
      <c r="DA600" s="31"/>
      <c r="DB600" s="31"/>
      <c r="DC600" s="31"/>
      <c r="DD600" s="31"/>
      <c r="DE600" s="31"/>
      <c r="DF600" s="31"/>
      <c r="DL600" s="29"/>
      <c r="DM600" s="29"/>
      <c r="DN600" s="29"/>
      <c r="DO600" s="29"/>
      <c r="DP600" s="29"/>
      <c r="DQ600" s="29"/>
      <c r="DR600" s="29"/>
      <c r="DS600" s="29"/>
      <c r="DT600" s="29"/>
      <c r="DU600" s="29"/>
      <c r="DV600" s="29"/>
      <c r="DW600" s="29"/>
      <c r="DX600" s="29"/>
      <c r="DY600" s="29"/>
      <c r="DZ600" s="29"/>
      <c r="EA600" s="29"/>
      <c r="EB600" s="29"/>
      <c r="EC600" s="29"/>
      <c r="ED600" s="29"/>
      <c r="EE600" s="29"/>
      <c r="EF600" s="29"/>
      <c r="EG600" s="29"/>
      <c r="EH600" s="29"/>
      <c r="EI600" s="29"/>
      <c r="EJ600" s="29"/>
      <c r="EK600" s="29"/>
      <c r="EL600" s="29"/>
      <c r="EM600" s="29"/>
      <c r="EN600" s="29"/>
      <c r="EO600" s="29"/>
      <c r="EP600" s="29"/>
      <c r="EQ600" s="29"/>
      <c r="ER600" s="29"/>
      <c r="ES600" s="29"/>
      <c r="ET600" s="29"/>
      <c r="EU600" s="29"/>
      <c r="EV600" s="29"/>
      <c r="EW600" s="29"/>
      <c r="EX600" s="29"/>
      <c r="EY600" s="29"/>
      <c r="EZ600" s="29"/>
      <c r="FA600" s="29"/>
      <c r="FB600" s="29"/>
      <c r="FC600" s="29"/>
      <c r="FD600" s="29"/>
      <c r="FE600" s="29"/>
      <c r="FF600" s="29"/>
      <c r="FG600" s="29"/>
      <c r="FH600" s="29"/>
      <c r="FI600" s="29"/>
      <c r="FJ600" s="29"/>
      <c r="FK600" s="29"/>
      <c r="FV600" s="29"/>
      <c r="FZ600" s="29"/>
      <c r="GA600" s="29"/>
    </row>
    <row r="601" spans="7:183" x14ac:dyDescent="0.25">
      <c r="G601" s="112"/>
      <c r="Z601" s="113"/>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CH601" s="29"/>
      <c r="CX601" s="29"/>
      <c r="CY601" s="29"/>
      <c r="CZ601" s="31"/>
      <c r="DA601" s="31"/>
      <c r="DB601" s="31"/>
      <c r="DC601" s="31"/>
      <c r="DD601" s="31"/>
      <c r="DE601" s="31"/>
      <c r="DF601" s="31"/>
      <c r="DL601" s="29"/>
      <c r="DM601" s="29"/>
      <c r="DN601" s="29"/>
      <c r="DO601" s="29"/>
      <c r="DP601" s="29"/>
      <c r="DQ601" s="29"/>
      <c r="DR601" s="29"/>
      <c r="DS601" s="29"/>
      <c r="DT601" s="29"/>
      <c r="DU601" s="29"/>
      <c r="DV601" s="29"/>
      <c r="DW601" s="29"/>
      <c r="DX601" s="29"/>
      <c r="DY601" s="29"/>
      <c r="DZ601" s="29"/>
      <c r="EA601" s="29"/>
      <c r="EB601" s="29"/>
      <c r="EC601" s="29"/>
      <c r="ED601" s="29"/>
      <c r="EE601" s="29"/>
      <c r="EF601" s="29"/>
      <c r="EG601" s="29"/>
      <c r="EH601" s="29"/>
      <c r="EI601" s="29"/>
      <c r="EJ601" s="29"/>
      <c r="EK601" s="29"/>
      <c r="EL601" s="29"/>
      <c r="EM601" s="29"/>
      <c r="EN601" s="29"/>
      <c r="EO601" s="29"/>
      <c r="EP601" s="29"/>
      <c r="EQ601" s="29"/>
      <c r="ER601" s="29"/>
      <c r="ES601" s="29"/>
      <c r="ET601" s="29"/>
      <c r="EU601" s="29"/>
      <c r="EV601" s="29"/>
      <c r="EW601" s="29"/>
      <c r="EX601" s="29"/>
      <c r="EY601" s="29"/>
      <c r="EZ601" s="29"/>
      <c r="FA601" s="29"/>
      <c r="FB601" s="29"/>
      <c r="FC601" s="29"/>
      <c r="FD601" s="29"/>
      <c r="FE601" s="29"/>
      <c r="FF601" s="29"/>
      <c r="FG601" s="29"/>
      <c r="FH601" s="29"/>
      <c r="FI601" s="29"/>
      <c r="FJ601" s="29"/>
      <c r="FK601" s="29"/>
      <c r="FV601" s="29"/>
      <c r="FZ601" s="29"/>
      <c r="GA601" s="29"/>
    </row>
    <row r="602" spans="7:183" x14ac:dyDescent="0.25">
      <c r="G602" s="112"/>
      <c r="Z602" s="113"/>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CH602" s="29"/>
      <c r="CX602" s="29"/>
      <c r="CY602" s="29"/>
      <c r="CZ602" s="31"/>
      <c r="DA602" s="31"/>
      <c r="DB602" s="31"/>
      <c r="DC602" s="31"/>
      <c r="DD602" s="31"/>
      <c r="DE602" s="31"/>
      <c r="DF602" s="31"/>
      <c r="DL602" s="29"/>
      <c r="DM602" s="29"/>
      <c r="DN602" s="29"/>
      <c r="DO602" s="29"/>
      <c r="DP602" s="29"/>
      <c r="DQ602" s="29"/>
      <c r="DR602" s="29"/>
      <c r="DS602" s="29"/>
      <c r="DT602" s="29"/>
      <c r="DU602" s="29"/>
      <c r="DV602" s="29"/>
      <c r="DW602" s="29"/>
      <c r="DX602" s="29"/>
      <c r="DY602" s="29"/>
      <c r="DZ602" s="29"/>
      <c r="EA602" s="29"/>
      <c r="EB602" s="29"/>
      <c r="EC602" s="29"/>
      <c r="ED602" s="29"/>
      <c r="EE602" s="29"/>
      <c r="EF602" s="29"/>
      <c r="EG602" s="29"/>
      <c r="EH602" s="29"/>
      <c r="EI602" s="29"/>
      <c r="EJ602" s="29"/>
      <c r="EK602" s="29"/>
      <c r="EL602" s="29"/>
      <c r="EM602" s="29"/>
      <c r="EN602" s="29"/>
      <c r="EO602" s="29"/>
      <c r="EP602" s="29"/>
      <c r="EQ602" s="29"/>
      <c r="ER602" s="29"/>
      <c r="ES602" s="29"/>
      <c r="ET602" s="29"/>
      <c r="EU602" s="29"/>
      <c r="EV602" s="29"/>
      <c r="EW602" s="29"/>
      <c r="EX602" s="29"/>
      <c r="EY602" s="29"/>
      <c r="EZ602" s="29"/>
      <c r="FA602" s="29"/>
      <c r="FB602" s="29"/>
      <c r="FC602" s="29"/>
      <c r="FD602" s="29"/>
      <c r="FE602" s="29"/>
      <c r="FF602" s="29"/>
      <c r="FG602" s="29"/>
      <c r="FH602" s="29"/>
      <c r="FI602" s="29"/>
      <c r="FJ602" s="29"/>
      <c r="FK602" s="29"/>
      <c r="FV602" s="29"/>
      <c r="FZ602" s="29"/>
      <c r="GA602" s="29"/>
    </row>
    <row r="603" spans="7:183" x14ac:dyDescent="0.25">
      <c r="G603" s="112"/>
      <c r="Z603" s="113"/>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CH603" s="29"/>
      <c r="CX603" s="29"/>
      <c r="CY603" s="29"/>
      <c r="CZ603" s="31"/>
      <c r="DA603" s="31"/>
      <c r="DB603" s="31"/>
      <c r="DC603" s="31"/>
      <c r="DD603" s="31"/>
      <c r="DE603" s="31"/>
      <c r="DF603" s="31"/>
      <c r="DL603" s="29"/>
      <c r="DM603" s="29"/>
      <c r="DN603" s="29"/>
      <c r="DO603" s="29"/>
      <c r="DP603" s="29"/>
      <c r="DQ603" s="29"/>
      <c r="DR603" s="29"/>
      <c r="DS603" s="29"/>
      <c r="DT603" s="29"/>
      <c r="DU603" s="29"/>
      <c r="DV603" s="29"/>
      <c r="DW603" s="29"/>
      <c r="DX603" s="29"/>
      <c r="DY603" s="29"/>
      <c r="DZ603" s="29"/>
      <c r="EA603" s="29"/>
      <c r="EB603" s="29"/>
      <c r="EC603" s="29"/>
      <c r="ED603" s="29"/>
      <c r="EE603" s="29"/>
      <c r="EF603" s="29"/>
      <c r="EG603" s="29"/>
      <c r="EH603" s="29"/>
      <c r="EI603" s="29"/>
      <c r="EJ603" s="29"/>
      <c r="EK603" s="29"/>
      <c r="EL603" s="29"/>
      <c r="EM603" s="29"/>
      <c r="EN603" s="29"/>
      <c r="EO603" s="29"/>
      <c r="EP603" s="29"/>
      <c r="EQ603" s="29"/>
      <c r="ER603" s="29"/>
      <c r="ES603" s="29"/>
      <c r="ET603" s="29"/>
      <c r="EU603" s="29"/>
      <c r="EV603" s="29"/>
      <c r="EW603" s="29"/>
      <c r="EX603" s="29"/>
      <c r="EY603" s="29"/>
      <c r="EZ603" s="29"/>
      <c r="FA603" s="29"/>
      <c r="FB603" s="29"/>
      <c r="FC603" s="29"/>
      <c r="FD603" s="29"/>
      <c r="FE603" s="29"/>
      <c r="FF603" s="29"/>
      <c r="FG603" s="29"/>
      <c r="FH603" s="29"/>
      <c r="FI603" s="29"/>
      <c r="FJ603" s="29"/>
      <c r="FK603" s="29"/>
      <c r="FV603" s="29"/>
      <c r="FZ603" s="29"/>
      <c r="GA603" s="29"/>
    </row>
    <row r="604" spans="7:183" x14ac:dyDescent="0.25">
      <c r="G604" s="112"/>
      <c r="Z604" s="113"/>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CH604" s="29"/>
      <c r="CX604" s="29"/>
      <c r="CY604" s="29"/>
      <c r="CZ604" s="31"/>
      <c r="DA604" s="31"/>
      <c r="DB604" s="31"/>
      <c r="DC604" s="31"/>
      <c r="DD604" s="31"/>
      <c r="DE604" s="31"/>
      <c r="DF604" s="31"/>
      <c r="DL604" s="29"/>
      <c r="DM604" s="29"/>
      <c r="DN604" s="29"/>
      <c r="DO604" s="29"/>
      <c r="DP604" s="29"/>
      <c r="DQ604" s="29"/>
      <c r="DR604" s="29"/>
      <c r="DS604" s="29"/>
      <c r="DT604" s="29"/>
      <c r="DU604" s="29"/>
      <c r="DV604" s="29"/>
      <c r="DW604" s="29"/>
      <c r="DX604" s="29"/>
      <c r="DY604" s="29"/>
      <c r="DZ604" s="29"/>
      <c r="EA604" s="29"/>
      <c r="EB604" s="29"/>
      <c r="EC604" s="29"/>
      <c r="ED604" s="29"/>
      <c r="EE604" s="29"/>
      <c r="EF604" s="29"/>
      <c r="EG604" s="29"/>
      <c r="EH604" s="29"/>
      <c r="EI604" s="29"/>
      <c r="EJ604" s="29"/>
      <c r="EK604" s="29"/>
      <c r="EL604" s="29"/>
      <c r="EM604" s="29"/>
      <c r="EN604" s="29"/>
      <c r="EO604" s="29"/>
      <c r="EP604" s="29"/>
      <c r="EQ604" s="29"/>
      <c r="ER604" s="29"/>
      <c r="ES604" s="29"/>
      <c r="ET604" s="29"/>
      <c r="EU604" s="29"/>
      <c r="EV604" s="29"/>
      <c r="EW604" s="29"/>
      <c r="EX604" s="29"/>
      <c r="EY604" s="29"/>
      <c r="EZ604" s="29"/>
      <c r="FA604" s="29"/>
      <c r="FB604" s="29"/>
      <c r="FC604" s="29"/>
      <c r="FD604" s="29"/>
      <c r="FE604" s="29"/>
      <c r="FF604" s="29"/>
      <c r="FG604" s="29"/>
      <c r="FH604" s="29"/>
      <c r="FI604" s="29"/>
      <c r="FJ604" s="29"/>
      <c r="FK604" s="29"/>
      <c r="FV604" s="29"/>
      <c r="FZ604" s="29"/>
      <c r="GA604" s="29"/>
    </row>
    <row r="605" spans="7:183" x14ac:dyDescent="0.25">
      <c r="G605" s="112"/>
      <c r="Z605" s="113"/>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CH605" s="29"/>
      <c r="CX605" s="29"/>
      <c r="CY605" s="29"/>
      <c r="CZ605" s="31"/>
      <c r="DA605" s="31"/>
      <c r="DB605" s="31"/>
      <c r="DC605" s="31"/>
      <c r="DD605" s="31"/>
      <c r="DE605" s="31"/>
      <c r="DF605" s="31"/>
      <c r="DL605" s="29"/>
      <c r="DM605" s="29"/>
      <c r="DN605" s="29"/>
      <c r="DO605" s="29"/>
      <c r="DP605" s="29"/>
      <c r="DQ605" s="29"/>
      <c r="DR605" s="29"/>
      <c r="DS605" s="29"/>
      <c r="DT605" s="29"/>
      <c r="DU605" s="29"/>
      <c r="DV605" s="29"/>
      <c r="DW605" s="29"/>
      <c r="DX605" s="29"/>
      <c r="DY605" s="29"/>
      <c r="DZ605" s="29"/>
      <c r="EA605" s="29"/>
      <c r="EB605" s="29"/>
      <c r="EC605" s="29"/>
      <c r="ED605" s="29"/>
      <c r="EE605" s="29"/>
      <c r="EF605" s="29"/>
      <c r="EG605" s="29"/>
      <c r="EH605" s="29"/>
      <c r="EI605" s="29"/>
      <c r="EJ605" s="29"/>
      <c r="EK605" s="29"/>
      <c r="EL605" s="29"/>
      <c r="EM605" s="29"/>
      <c r="EN605" s="29"/>
      <c r="EO605" s="29"/>
      <c r="EP605" s="29"/>
      <c r="EQ605" s="29"/>
      <c r="ER605" s="29"/>
      <c r="ES605" s="29"/>
      <c r="ET605" s="29"/>
      <c r="EU605" s="29"/>
      <c r="EV605" s="29"/>
      <c r="EW605" s="29"/>
      <c r="EX605" s="29"/>
      <c r="EY605" s="29"/>
      <c r="EZ605" s="29"/>
      <c r="FA605" s="29"/>
      <c r="FB605" s="29"/>
      <c r="FC605" s="29"/>
      <c r="FD605" s="29"/>
      <c r="FE605" s="29"/>
      <c r="FF605" s="29"/>
      <c r="FG605" s="29"/>
      <c r="FH605" s="29"/>
      <c r="FI605" s="29"/>
      <c r="FJ605" s="29"/>
      <c r="FK605" s="29"/>
      <c r="FV605" s="29"/>
      <c r="FZ605" s="29"/>
      <c r="GA605" s="29"/>
    </row>
    <row r="606" spans="7:183" x14ac:dyDescent="0.25">
      <c r="G606" s="112"/>
      <c r="Z606" s="113"/>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CH606" s="29"/>
      <c r="CX606" s="29"/>
      <c r="CY606" s="29"/>
      <c r="CZ606" s="31"/>
      <c r="DA606" s="31"/>
      <c r="DB606" s="31"/>
      <c r="DC606" s="31"/>
      <c r="DD606" s="31"/>
      <c r="DE606" s="31"/>
      <c r="DF606" s="31"/>
      <c r="DL606" s="29"/>
      <c r="DM606" s="29"/>
      <c r="DN606" s="29"/>
      <c r="DO606" s="29"/>
      <c r="DP606" s="29"/>
      <c r="DQ606" s="29"/>
      <c r="DR606" s="29"/>
      <c r="DS606" s="29"/>
      <c r="DT606" s="29"/>
      <c r="DU606" s="29"/>
      <c r="DV606" s="29"/>
      <c r="DW606" s="29"/>
      <c r="DX606" s="29"/>
      <c r="DY606" s="29"/>
      <c r="DZ606" s="29"/>
      <c r="EA606" s="29"/>
      <c r="EB606" s="29"/>
      <c r="EC606" s="29"/>
      <c r="ED606" s="29"/>
      <c r="EE606" s="29"/>
      <c r="EF606" s="29"/>
      <c r="EG606" s="29"/>
      <c r="EH606" s="29"/>
      <c r="EI606" s="29"/>
      <c r="EJ606" s="29"/>
      <c r="EK606" s="29"/>
      <c r="EL606" s="29"/>
      <c r="EM606" s="29"/>
      <c r="EN606" s="29"/>
      <c r="EO606" s="29"/>
      <c r="EP606" s="29"/>
      <c r="EQ606" s="29"/>
      <c r="ER606" s="29"/>
      <c r="ES606" s="29"/>
      <c r="ET606" s="29"/>
      <c r="EU606" s="29"/>
      <c r="EV606" s="29"/>
      <c r="EW606" s="29"/>
      <c r="EX606" s="29"/>
      <c r="EY606" s="29"/>
      <c r="EZ606" s="29"/>
      <c r="FA606" s="29"/>
      <c r="FB606" s="29"/>
      <c r="FC606" s="29"/>
      <c r="FD606" s="29"/>
      <c r="FE606" s="29"/>
      <c r="FF606" s="29"/>
      <c r="FG606" s="29"/>
      <c r="FH606" s="29"/>
      <c r="FI606" s="29"/>
      <c r="FJ606" s="29"/>
      <c r="FK606" s="29"/>
      <c r="FV606" s="29"/>
      <c r="FZ606" s="29"/>
      <c r="GA606" s="29"/>
    </row>
    <row r="607" spans="7:183" x14ac:dyDescent="0.25">
      <c r="G607" s="112"/>
      <c r="Z607" s="113"/>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CH607" s="29"/>
      <c r="CX607" s="29"/>
      <c r="CY607" s="29"/>
      <c r="CZ607" s="31"/>
      <c r="DA607" s="31"/>
      <c r="DB607" s="31"/>
      <c r="DC607" s="31"/>
      <c r="DD607" s="31"/>
      <c r="DE607" s="31"/>
      <c r="DF607" s="31"/>
      <c r="DL607" s="29"/>
      <c r="DM607" s="29"/>
      <c r="DN607" s="29"/>
      <c r="DO607" s="29"/>
      <c r="DP607" s="29"/>
      <c r="DQ607" s="29"/>
      <c r="DR607" s="29"/>
      <c r="DS607" s="29"/>
      <c r="DT607" s="29"/>
      <c r="DU607" s="29"/>
      <c r="DV607" s="29"/>
      <c r="DW607" s="29"/>
      <c r="DX607" s="29"/>
      <c r="DY607" s="29"/>
      <c r="DZ607" s="29"/>
      <c r="EA607" s="29"/>
      <c r="EB607" s="29"/>
      <c r="EC607" s="29"/>
      <c r="ED607" s="29"/>
      <c r="EE607" s="29"/>
      <c r="EF607" s="29"/>
      <c r="EG607" s="29"/>
      <c r="EH607" s="29"/>
      <c r="EI607" s="29"/>
      <c r="EJ607" s="29"/>
      <c r="EK607" s="29"/>
      <c r="EL607" s="29"/>
      <c r="EM607" s="29"/>
      <c r="EN607" s="29"/>
      <c r="EO607" s="29"/>
      <c r="EP607" s="29"/>
      <c r="EQ607" s="29"/>
      <c r="ER607" s="29"/>
      <c r="ES607" s="29"/>
      <c r="ET607" s="29"/>
      <c r="EU607" s="29"/>
      <c r="EV607" s="29"/>
      <c r="EW607" s="29"/>
      <c r="EX607" s="29"/>
      <c r="EY607" s="29"/>
      <c r="EZ607" s="29"/>
      <c r="FA607" s="29"/>
      <c r="FB607" s="29"/>
      <c r="FC607" s="29"/>
      <c r="FD607" s="29"/>
      <c r="FE607" s="29"/>
      <c r="FF607" s="29"/>
      <c r="FG607" s="29"/>
      <c r="FH607" s="29"/>
      <c r="FI607" s="29"/>
      <c r="FJ607" s="29"/>
      <c r="FK607" s="29"/>
      <c r="FV607" s="29"/>
      <c r="FZ607" s="29"/>
      <c r="GA607" s="29"/>
    </row>
    <row r="608" spans="7:183" x14ac:dyDescent="0.25">
      <c r="G608" s="112"/>
      <c r="Z608" s="113"/>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CH608" s="29"/>
      <c r="CX608" s="29"/>
      <c r="CY608" s="29"/>
      <c r="CZ608" s="31"/>
      <c r="DA608" s="31"/>
      <c r="DB608" s="31"/>
      <c r="DC608" s="31"/>
      <c r="DD608" s="31"/>
      <c r="DE608" s="31"/>
      <c r="DF608" s="31"/>
      <c r="DL608" s="29"/>
      <c r="DM608" s="29"/>
      <c r="DN608" s="29"/>
      <c r="DO608" s="29"/>
      <c r="DP608" s="29"/>
      <c r="DQ608" s="29"/>
      <c r="DR608" s="29"/>
      <c r="DS608" s="29"/>
      <c r="DT608" s="29"/>
      <c r="DU608" s="29"/>
      <c r="DV608" s="29"/>
      <c r="DW608" s="29"/>
      <c r="DX608" s="29"/>
      <c r="DY608" s="29"/>
      <c r="DZ608" s="29"/>
      <c r="EA608" s="29"/>
      <c r="EB608" s="29"/>
      <c r="EC608" s="29"/>
      <c r="ED608" s="29"/>
      <c r="EE608" s="29"/>
      <c r="EF608" s="29"/>
      <c r="EG608" s="29"/>
      <c r="EH608" s="29"/>
      <c r="EI608" s="29"/>
      <c r="EJ608" s="29"/>
      <c r="EK608" s="29"/>
      <c r="EL608" s="29"/>
      <c r="EM608" s="29"/>
      <c r="EN608" s="29"/>
      <c r="EO608" s="29"/>
      <c r="EP608" s="29"/>
      <c r="EQ608" s="29"/>
      <c r="ER608" s="29"/>
      <c r="ES608" s="29"/>
      <c r="ET608" s="29"/>
      <c r="EU608" s="29"/>
      <c r="EV608" s="29"/>
      <c r="EW608" s="29"/>
      <c r="EX608" s="29"/>
      <c r="EY608" s="29"/>
      <c r="EZ608" s="29"/>
      <c r="FA608" s="29"/>
      <c r="FB608" s="29"/>
      <c r="FC608" s="29"/>
      <c r="FD608" s="29"/>
      <c r="FE608" s="29"/>
      <c r="FF608" s="29"/>
      <c r="FG608" s="29"/>
      <c r="FH608" s="29"/>
      <c r="FI608" s="29"/>
      <c r="FJ608" s="29"/>
      <c r="FK608" s="29"/>
      <c r="FV608" s="29"/>
      <c r="FZ608" s="29"/>
      <c r="GA608" s="29"/>
    </row>
    <row r="609" spans="7:183" x14ac:dyDescent="0.25">
      <c r="G609" s="112"/>
      <c r="Z609" s="113"/>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CH609" s="29"/>
      <c r="CX609" s="29"/>
      <c r="CY609" s="29"/>
      <c r="CZ609" s="31"/>
      <c r="DA609" s="31"/>
      <c r="DB609" s="31"/>
      <c r="DC609" s="31"/>
      <c r="DD609" s="31"/>
      <c r="DE609" s="31"/>
      <c r="DF609" s="31"/>
      <c r="DL609" s="29"/>
      <c r="DM609" s="29"/>
      <c r="DN609" s="29"/>
      <c r="DO609" s="29"/>
      <c r="DP609" s="29"/>
      <c r="DQ609" s="29"/>
      <c r="DR609" s="29"/>
      <c r="DS609" s="29"/>
      <c r="DT609" s="29"/>
      <c r="DU609" s="29"/>
      <c r="DV609" s="29"/>
      <c r="DW609" s="29"/>
      <c r="DX609" s="29"/>
      <c r="DY609" s="29"/>
      <c r="DZ609" s="29"/>
      <c r="EA609" s="29"/>
      <c r="EB609" s="29"/>
      <c r="EC609" s="29"/>
      <c r="ED609" s="29"/>
      <c r="EE609" s="29"/>
      <c r="EF609" s="29"/>
      <c r="EG609" s="29"/>
      <c r="EH609" s="29"/>
      <c r="EI609" s="29"/>
      <c r="EJ609" s="29"/>
      <c r="EK609" s="29"/>
      <c r="EL609" s="29"/>
      <c r="EM609" s="29"/>
      <c r="EN609" s="29"/>
      <c r="EO609" s="29"/>
      <c r="EP609" s="29"/>
      <c r="EQ609" s="29"/>
      <c r="ER609" s="29"/>
      <c r="ES609" s="29"/>
      <c r="ET609" s="29"/>
      <c r="EU609" s="29"/>
      <c r="EV609" s="29"/>
      <c r="EW609" s="29"/>
      <c r="EX609" s="29"/>
      <c r="EY609" s="29"/>
      <c r="EZ609" s="29"/>
      <c r="FA609" s="29"/>
      <c r="FB609" s="29"/>
      <c r="FC609" s="29"/>
      <c r="FD609" s="29"/>
      <c r="FE609" s="29"/>
      <c r="FF609" s="29"/>
      <c r="FG609" s="29"/>
      <c r="FH609" s="29"/>
      <c r="FI609" s="29"/>
      <c r="FJ609" s="29"/>
      <c r="FK609" s="29"/>
      <c r="FV609" s="29"/>
      <c r="FZ609" s="29"/>
      <c r="GA609" s="29"/>
    </row>
    <row r="610" spans="7:183" x14ac:dyDescent="0.25">
      <c r="G610" s="112"/>
      <c r="Z610" s="113"/>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CH610" s="29"/>
      <c r="CX610" s="29"/>
      <c r="CY610" s="29"/>
      <c r="CZ610" s="31"/>
      <c r="DA610" s="31"/>
      <c r="DB610" s="31"/>
      <c r="DC610" s="31"/>
      <c r="DD610" s="31"/>
      <c r="DE610" s="31"/>
      <c r="DF610" s="31"/>
      <c r="DL610" s="29"/>
      <c r="DM610" s="29"/>
      <c r="DN610" s="29"/>
      <c r="DO610" s="29"/>
      <c r="DP610" s="29"/>
      <c r="DQ610" s="29"/>
      <c r="DR610" s="29"/>
      <c r="DS610" s="29"/>
      <c r="DT610" s="29"/>
      <c r="DU610" s="29"/>
      <c r="DV610" s="29"/>
      <c r="DW610" s="29"/>
      <c r="DX610" s="29"/>
      <c r="DY610" s="29"/>
      <c r="DZ610" s="29"/>
      <c r="EA610" s="29"/>
      <c r="EB610" s="29"/>
      <c r="EC610" s="29"/>
      <c r="ED610" s="29"/>
      <c r="EE610" s="29"/>
      <c r="EF610" s="29"/>
      <c r="EG610" s="29"/>
      <c r="EH610" s="29"/>
      <c r="EI610" s="29"/>
      <c r="EJ610" s="29"/>
      <c r="EK610" s="29"/>
      <c r="EL610" s="29"/>
      <c r="EM610" s="29"/>
      <c r="EN610" s="29"/>
      <c r="EO610" s="29"/>
      <c r="EP610" s="29"/>
      <c r="EQ610" s="29"/>
      <c r="ER610" s="29"/>
      <c r="ES610" s="29"/>
      <c r="ET610" s="29"/>
      <c r="EU610" s="29"/>
      <c r="EV610" s="29"/>
      <c r="EW610" s="29"/>
      <c r="EX610" s="29"/>
      <c r="EY610" s="29"/>
      <c r="EZ610" s="29"/>
      <c r="FA610" s="29"/>
      <c r="FB610" s="29"/>
      <c r="FC610" s="29"/>
      <c r="FD610" s="29"/>
      <c r="FE610" s="29"/>
      <c r="FF610" s="29"/>
      <c r="FG610" s="29"/>
      <c r="FH610" s="29"/>
      <c r="FI610" s="29"/>
      <c r="FJ610" s="29"/>
      <c r="FK610" s="29"/>
      <c r="FV610" s="29"/>
      <c r="FZ610" s="29"/>
      <c r="GA610" s="29"/>
    </row>
    <row r="611" spans="7:183" x14ac:dyDescent="0.25">
      <c r="G611" s="112"/>
      <c r="Z611" s="113"/>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CH611" s="29"/>
      <c r="CX611" s="29"/>
      <c r="CY611" s="29"/>
      <c r="CZ611" s="31"/>
      <c r="DA611" s="31"/>
      <c r="DB611" s="31"/>
      <c r="DC611" s="31"/>
      <c r="DD611" s="31"/>
      <c r="DE611" s="31"/>
      <c r="DF611" s="31"/>
      <c r="DL611" s="29"/>
      <c r="DM611" s="29"/>
      <c r="DN611" s="29"/>
      <c r="DO611" s="29"/>
      <c r="DP611" s="29"/>
      <c r="DQ611" s="29"/>
      <c r="DR611" s="29"/>
      <c r="DS611" s="29"/>
      <c r="DT611" s="29"/>
      <c r="DU611" s="29"/>
      <c r="DV611" s="29"/>
      <c r="DW611" s="29"/>
      <c r="DX611" s="29"/>
      <c r="DY611" s="29"/>
      <c r="DZ611" s="29"/>
      <c r="EA611" s="29"/>
      <c r="EB611" s="29"/>
      <c r="EC611" s="29"/>
      <c r="ED611" s="29"/>
      <c r="EE611" s="29"/>
      <c r="EF611" s="29"/>
      <c r="EG611" s="29"/>
      <c r="EH611" s="29"/>
      <c r="EI611" s="29"/>
      <c r="EJ611" s="29"/>
      <c r="EK611" s="29"/>
      <c r="EL611" s="29"/>
      <c r="EM611" s="29"/>
      <c r="EN611" s="29"/>
      <c r="EO611" s="29"/>
      <c r="EP611" s="29"/>
      <c r="EQ611" s="29"/>
      <c r="ER611" s="29"/>
      <c r="ES611" s="29"/>
      <c r="ET611" s="29"/>
      <c r="EU611" s="29"/>
      <c r="EV611" s="29"/>
      <c r="EW611" s="29"/>
      <c r="EX611" s="29"/>
      <c r="EY611" s="29"/>
      <c r="EZ611" s="29"/>
      <c r="FA611" s="29"/>
      <c r="FB611" s="29"/>
      <c r="FC611" s="29"/>
      <c r="FD611" s="29"/>
      <c r="FE611" s="29"/>
      <c r="FF611" s="29"/>
      <c r="FG611" s="29"/>
      <c r="FH611" s="29"/>
      <c r="FI611" s="29"/>
      <c r="FJ611" s="29"/>
      <c r="FK611" s="29"/>
      <c r="FV611" s="29"/>
      <c r="FZ611" s="29"/>
      <c r="GA611" s="29"/>
    </row>
    <row r="612" spans="7:183" x14ac:dyDescent="0.25">
      <c r="G612" s="112"/>
      <c r="Z612" s="113"/>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CH612" s="29"/>
      <c r="CX612" s="29"/>
      <c r="CY612" s="29"/>
      <c r="CZ612" s="31"/>
      <c r="DA612" s="31"/>
      <c r="DB612" s="31"/>
      <c r="DC612" s="31"/>
      <c r="DD612" s="31"/>
      <c r="DE612" s="31"/>
      <c r="DF612" s="31"/>
      <c r="DL612" s="29"/>
      <c r="DM612" s="29"/>
      <c r="DN612" s="29"/>
      <c r="DO612" s="29"/>
      <c r="DP612" s="29"/>
      <c r="DQ612" s="29"/>
      <c r="DR612" s="29"/>
      <c r="DS612" s="29"/>
      <c r="DT612" s="29"/>
      <c r="DU612" s="29"/>
      <c r="DV612" s="29"/>
      <c r="DW612" s="29"/>
      <c r="DX612" s="29"/>
      <c r="DY612" s="29"/>
      <c r="DZ612" s="29"/>
      <c r="EA612" s="29"/>
      <c r="EB612" s="29"/>
      <c r="EC612" s="29"/>
      <c r="ED612" s="29"/>
      <c r="EE612" s="29"/>
      <c r="EF612" s="29"/>
      <c r="EG612" s="29"/>
      <c r="EH612" s="29"/>
      <c r="EI612" s="29"/>
      <c r="EJ612" s="29"/>
      <c r="EK612" s="29"/>
      <c r="EL612" s="29"/>
      <c r="EM612" s="29"/>
      <c r="EN612" s="29"/>
      <c r="EO612" s="29"/>
      <c r="EP612" s="29"/>
      <c r="EQ612" s="29"/>
      <c r="ER612" s="29"/>
      <c r="ES612" s="29"/>
      <c r="ET612" s="29"/>
      <c r="EU612" s="29"/>
      <c r="EV612" s="29"/>
      <c r="EW612" s="29"/>
      <c r="EX612" s="29"/>
      <c r="EY612" s="29"/>
      <c r="EZ612" s="29"/>
      <c r="FA612" s="29"/>
      <c r="FB612" s="29"/>
      <c r="FC612" s="29"/>
      <c r="FD612" s="29"/>
      <c r="FE612" s="29"/>
      <c r="FF612" s="29"/>
      <c r="FG612" s="29"/>
      <c r="FH612" s="29"/>
      <c r="FI612" s="29"/>
      <c r="FJ612" s="29"/>
      <c r="FK612" s="29"/>
      <c r="FV612" s="29"/>
      <c r="FZ612" s="29"/>
      <c r="GA612" s="29"/>
    </row>
    <row r="613" spans="7:183" x14ac:dyDescent="0.25">
      <c r="G613" s="112"/>
      <c r="Z613" s="113"/>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CH613" s="29"/>
      <c r="CX613" s="29"/>
      <c r="CY613" s="29"/>
      <c r="CZ613" s="31"/>
      <c r="DA613" s="31"/>
      <c r="DB613" s="31"/>
      <c r="DC613" s="31"/>
      <c r="DD613" s="31"/>
      <c r="DE613" s="31"/>
      <c r="DF613" s="31"/>
      <c r="DL613" s="29"/>
      <c r="DM613" s="29"/>
      <c r="DN613" s="29"/>
      <c r="DO613" s="29"/>
      <c r="DP613" s="29"/>
      <c r="DQ613" s="29"/>
      <c r="DR613" s="29"/>
      <c r="DS613" s="29"/>
      <c r="DT613" s="29"/>
      <c r="DU613" s="29"/>
      <c r="DV613" s="29"/>
      <c r="DW613" s="29"/>
      <c r="DX613" s="29"/>
      <c r="DY613" s="29"/>
      <c r="DZ613" s="29"/>
      <c r="EA613" s="29"/>
      <c r="EB613" s="29"/>
      <c r="EC613" s="29"/>
      <c r="ED613" s="29"/>
      <c r="EE613" s="29"/>
      <c r="EF613" s="29"/>
      <c r="EG613" s="29"/>
      <c r="EH613" s="29"/>
      <c r="EI613" s="29"/>
      <c r="EJ613" s="29"/>
      <c r="EK613" s="29"/>
      <c r="EL613" s="29"/>
      <c r="EM613" s="29"/>
      <c r="EN613" s="29"/>
      <c r="EO613" s="29"/>
      <c r="EP613" s="29"/>
      <c r="EQ613" s="29"/>
      <c r="ER613" s="29"/>
      <c r="ES613" s="29"/>
      <c r="ET613" s="29"/>
      <c r="EU613" s="29"/>
      <c r="EV613" s="29"/>
      <c r="EW613" s="29"/>
      <c r="EX613" s="29"/>
      <c r="EY613" s="29"/>
      <c r="EZ613" s="29"/>
      <c r="FA613" s="29"/>
      <c r="FB613" s="29"/>
      <c r="FC613" s="29"/>
      <c r="FD613" s="29"/>
      <c r="FE613" s="29"/>
      <c r="FF613" s="29"/>
      <c r="FG613" s="29"/>
      <c r="FH613" s="29"/>
      <c r="FI613" s="29"/>
      <c r="FJ613" s="29"/>
      <c r="FK613" s="29"/>
      <c r="FV613" s="29"/>
      <c r="FZ613" s="29"/>
      <c r="GA613" s="29"/>
    </row>
    <row r="614" spans="7:183" x14ac:dyDescent="0.25">
      <c r="G614" s="112"/>
      <c r="Z614" s="113"/>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CH614" s="29"/>
      <c r="CX614" s="29"/>
      <c r="CY614" s="29"/>
      <c r="CZ614" s="31"/>
      <c r="DA614" s="31"/>
      <c r="DB614" s="31"/>
      <c r="DC614" s="31"/>
      <c r="DD614" s="31"/>
      <c r="DE614" s="31"/>
      <c r="DF614" s="31"/>
      <c r="DL614" s="29"/>
      <c r="DM614" s="29"/>
      <c r="DN614" s="29"/>
      <c r="DO614" s="29"/>
      <c r="DP614" s="29"/>
      <c r="DQ614" s="29"/>
      <c r="DR614" s="29"/>
      <c r="DS614" s="29"/>
      <c r="DT614" s="29"/>
      <c r="DU614" s="29"/>
      <c r="DV614" s="29"/>
      <c r="DW614" s="29"/>
      <c r="DX614" s="29"/>
      <c r="DY614" s="29"/>
      <c r="DZ614" s="29"/>
      <c r="EA614" s="29"/>
      <c r="EB614" s="29"/>
      <c r="EC614" s="29"/>
      <c r="ED614" s="29"/>
      <c r="EE614" s="29"/>
      <c r="EF614" s="29"/>
      <c r="EG614" s="29"/>
      <c r="EH614" s="29"/>
      <c r="EI614" s="29"/>
      <c r="EJ614" s="29"/>
      <c r="EK614" s="29"/>
      <c r="EL614" s="29"/>
      <c r="EM614" s="29"/>
      <c r="EN614" s="29"/>
      <c r="EO614" s="29"/>
      <c r="EP614" s="29"/>
      <c r="EQ614" s="29"/>
      <c r="ER614" s="29"/>
      <c r="ES614" s="29"/>
      <c r="ET614" s="29"/>
      <c r="EU614" s="29"/>
      <c r="EV614" s="29"/>
      <c r="EW614" s="29"/>
      <c r="EX614" s="29"/>
      <c r="EY614" s="29"/>
      <c r="EZ614" s="29"/>
      <c r="FA614" s="29"/>
      <c r="FB614" s="29"/>
      <c r="FC614" s="29"/>
      <c r="FD614" s="29"/>
      <c r="FE614" s="29"/>
      <c r="FF614" s="29"/>
      <c r="FG614" s="29"/>
      <c r="FH614" s="29"/>
      <c r="FI614" s="29"/>
      <c r="FJ614" s="29"/>
      <c r="FK614" s="29"/>
      <c r="FV614" s="29"/>
      <c r="FZ614" s="29"/>
      <c r="GA614" s="29"/>
    </row>
    <row r="615" spans="7:183" x14ac:dyDescent="0.25">
      <c r="G615" s="112"/>
      <c r="Z615" s="113"/>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CH615" s="29"/>
      <c r="CX615" s="29"/>
      <c r="CY615" s="29"/>
      <c r="CZ615" s="31"/>
      <c r="DA615" s="31"/>
      <c r="DB615" s="31"/>
      <c r="DC615" s="31"/>
      <c r="DD615" s="31"/>
      <c r="DE615" s="31"/>
      <c r="DF615" s="31"/>
      <c r="DL615" s="29"/>
      <c r="DM615" s="29"/>
      <c r="DN615" s="29"/>
      <c r="DO615" s="29"/>
      <c r="DP615" s="29"/>
      <c r="DQ615" s="29"/>
      <c r="DR615" s="29"/>
      <c r="DS615" s="29"/>
      <c r="DT615" s="29"/>
      <c r="DU615" s="29"/>
      <c r="DV615" s="29"/>
      <c r="DW615" s="29"/>
      <c r="DX615" s="29"/>
      <c r="DY615" s="29"/>
      <c r="DZ615" s="29"/>
      <c r="EA615" s="29"/>
      <c r="EB615" s="29"/>
      <c r="EC615" s="29"/>
      <c r="ED615" s="29"/>
      <c r="EE615" s="29"/>
      <c r="EF615" s="29"/>
      <c r="EG615" s="29"/>
      <c r="EH615" s="29"/>
      <c r="EI615" s="29"/>
      <c r="EJ615" s="29"/>
      <c r="EK615" s="29"/>
      <c r="EL615" s="29"/>
      <c r="EM615" s="29"/>
      <c r="EN615" s="29"/>
      <c r="EO615" s="29"/>
      <c r="EP615" s="29"/>
      <c r="EQ615" s="29"/>
      <c r="ER615" s="29"/>
      <c r="ES615" s="29"/>
      <c r="ET615" s="29"/>
      <c r="EU615" s="29"/>
      <c r="EV615" s="29"/>
      <c r="EW615" s="29"/>
      <c r="EX615" s="29"/>
      <c r="EY615" s="29"/>
      <c r="EZ615" s="29"/>
      <c r="FA615" s="29"/>
      <c r="FB615" s="29"/>
      <c r="FC615" s="29"/>
      <c r="FD615" s="29"/>
      <c r="FE615" s="29"/>
      <c r="FF615" s="29"/>
      <c r="FG615" s="29"/>
      <c r="FH615" s="29"/>
      <c r="FI615" s="29"/>
      <c r="FJ615" s="29"/>
      <c r="FK615" s="29"/>
      <c r="FV615" s="29"/>
      <c r="FZ615" s="29"/>
      <c r="GA615" s="29"/>
    </row>
    <row r="616" spans="7:183" x14ac:dyDescent="0.25">
      <c r="G616" s="112"/>
      <c r="Z616" s="113"/>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CH616" s="29"/>
      <c r="CX616" s="29"/>
      <c r="CY616" s="29"/>
      <c r="CZ616" s="31"/>
      <c r="DA616" s="31"/>
      <c r="DB616" s="31"/>
      <c r="DC616" s="31"/>
      <c r="DD616" s="31"/>
      <c r="DE616" s="31"/>
      <c r="DF616" s="31"/>
      <c r="DL616" s="29"/>
      <c r="DM616" s="29"/>
      <c r="DN616" s="29"/>
      <c r="DO616" s="29"/>
      <c r="DP616" s="29"/>
      <c r="DQ616" s="29"/>
      <c r="DR616" s="29"/>
      <c r="DS616" s="29"/>
      <c r="DT616" s="29"/>
      <c r="DU616" s="29"/>
      <c r="DV616" s="29"/>
      <c r="DW616" s="29"/>
      <c r="DX616" s="29"/>
      <c r="DY616" s="29"/>
      <c r="DZ616" s="29"/>
      <c r="EA616" s="29"/>
      <c r="EB616" s="29"/>
      <c r="EC616" s="29"/>
      <c r="ED616" s="29"/>
      <c r="EE616" s="29"/>
      <c r="EF616" s="29"/>
      <c r="EG616" s="29"/>
      <c r="EH616" s="29"/>
      <c r="EI616" s="29"/>
      <c r="EJ616" s="29"/>
      <c r="EK616" s="29"/>
      <c r="EL616" s="29"/>
      <c r="EM616" s="29"/>
      <c r="EN616" s="29"/>
      <c r="EO616" s="29"/>
      <c r="EP616" s="29"/>
      <c r="EQ616" s="29"/>
      <c r="ER616" s="29"/>
      <c r="ES616" s="29"/>
      <c r="ET616" s="29"/>
      <c r="EU616" s="29"/>
      <c r="EV616" s="29"/>
      <c r="EW616" s="29"/>
      <c r="EX616" s="29"/>
      <c r="EY616" s="29"/>
      <c r="EZ616" s="29"/>
      <c r="FA616" s="29"/>
      <c r="FB616" s="29"/>
      <c r="FC616" s="29"/>
      <c r="FD616" s="29"/>
      <c r="FE616" s="29"/>
      <c r="FF616" s="29"/>
      <c r="FG616" s="29"/>
      <c r="FH616" s="29"/>
      <c r="FI616" s="29"/>
      <c r="FJ616" s="29"/>
      <c r="FK616" s="29"/>
      <c r="FV616" s="29"/>
      <c r="FZ616" s="29"/>
      <c r="GA616" s="29"/>
    </row>
    <row r="617" spans="7:183" x14ac:dyDescent="0.25">
      <c r="G617" s="112"/>
      <c r="Z617" s="113"/>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CH617" s="29"/>
      <c r="CX617" s="29"/>
      <c r="CY617" s="29"/>
      <c r="CZ617" s="31"/>
      <c r="DA617" s="31"/>
      <c r="DB617" s="31"/>
      <c r="DC617" s="31"/>
      <c r="DD617" s="31"/>
      <c r="DE617" s="31"/>
      <c r="DF617" s="31"/>
      <c r="DL617" s="29"/>
      <c r="DM617" s="29"/>
      <c r="DN617" s="29"/>
      <c r="DO617" s="29"/>
      <c r="DP617" s="29"/>
      <c r="DQ617" s="29"/>
      <c r="DR617" s="29"/>
      <c r="DS617" s="29"/>
      <c r="DT617" s="29"/>
      <c r="DU617" s="29"/>
      <c r="DV617" s="29"/>
      <c r="DW617" s="29"/>
      <c r="DX617" s="29"/>
      <c r="DY617" s="29"/>
      <c r="DZ617" s="29"/>
      <c r="EA617" s="29"/>
      <c r="EB617" s="29"/>
      <c r="EC617" s="29"/>
      <c r="ED617" s="29"/>
      <c r="EE617" s="29"/>
      <c r="EF617" s="29"/>
      <c r="EG617" s="29"/>
      <c r="EH617" s="29"/>
      <c r="EI617" s="29"/>
      <c r="EJ617" s="29"/>
      <c r="EK617" s="29"/>
      <c r="EL617" s="29"/>
      <c r="EM617" s="29"/>
      <c r="EN617" s="29"/>
      <c r="EO617" s="29"/>
      <c r="EP617" s="29"/>
      <c r="EQ617" s="29"/>
      <c r="ER617" s="29"/>
      <c r="ES617" s="29"/>
      <c r="ET617" s="29"/>
      <c r="EU617" s="29"/>
      <c r="EV617" s="29"/>
      <c r="EW617" s="29"/>
      <c r="EX617" s="29"/>
      <c r="EY617" s="29"/>
      <c r="EZ617" s="29"/>
      <c r="FA617" s="29"/>
      <c r="FB617" s="29"/>
      <c r="FC617" s="29"/>
      <c r="FD617" s="29"/>
      <c r="FE617" s="29"/>
      <c r="FF617" s="29"/>
      <c r="FG617" s="29"/>
      <c r="FH617" s="29"/>
      <c r="FI617" s="29"/>
      <c r="FJ617" s="29"/>
      <c r="FK617" s="29"/>
      <c r="FV617" s="29"/>
      <c r="FZ617" s="29"/>
      <c r="GA617" s="29"/>
    </row>
    <row r="618" spans="7:183" x14ac:dyDescent="0.25">
      <c r="G618" s="112"/>
      <c r="Z618" s="113"/>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CH618" s="29"/>
      <c r="CX618" s="29"/>
      <c r="CY618" s="29"/>
      <c r="CZ618" s="31"/>
      <c r="DA618" s="31"/>
      <c r="DB618" s="31"/>
      <c r="DC618" s="31"/>
      <c r="DD618" s="31"/>
      <c r="DE618" s="31"/>
      <c r="DF618" s="31"/>
      <c r="DL618" s="29"/>
      <c r="DM618" s="29"/>
      <c r="DN618" s="29"/>
      <c r="DO618" s="29"/>
      <c r="DP618" s="29"/>
      <c r="DQ618" s="29"/>
      <c r="DR618" s="29"/>
      <c r="DS618" s="29"/>
      <c r="DT618" s="29"/>
      <c r="DU618" s="29"/>
      <c r="DV618" s="29"/>
      <c r="DW618" s="29"/>
      <c r="DX618" s="29"/>
      <c r="DY618" s="29"/>
      <c r="DZ618" s="29"/>
      <c r="EA618" s="29"/>
      <c r="EB618" s="29"/>
      <c r="EC618" s="29"/>
      <c r="ED618" s="29"/>
      <c r="EE618" s="29"/>
      <c r="EF618" s="29"/>
      <c r="EG618" s="29"/>
      <c r="EH618" s="29"/>
      <c r="EI618" s="29"/>
      <c r="EJ618" s="29"/>
      <c r="EK618" s="29"/>
      <c r="EL618" s="29"/>
      <c r="EM618" s="29"/>
      <c r="EN618" s="29"/>
      <c r="EO618" s="29"/>
      <c r="EP618" s="29"/>
      <c r="EQ618" s="29"/>
      <c r="ER618" s="29"/>
      <c r="ES618" s="29"/>
      <c r="ET618" s="29"/>
      <c r="EU618" s="29"/>
      <c r="EV618" s="29"/>
      <c r="EW618" s="29"/>
      <c r="EX618" s="29"/>
      <c r="EY618" s="29"/>
      <c r="EZ618" s="29"/>
      <c r="FA618" s="29"/>
      <c r="FB618" s="29"/>
      <c r="FC618" s="29"/>
      <c r="FD618" s="29"/>
      <c r="FE618" s="29"/>
      <c r="FF618" s="29"/>
      <c r="FG618" s="29"/>
      <c r="FH618" s="29"/>
      <c r="FI618" s="29"/>
      <c r="FJ618" s="29"/>
      <c r="FK618" s="29"/>
      <c r="FV618" s="29"/>
      <c r="FZ618" s="29"/>
      <c r="GA618" s="29"/>
    </row>
    <row r="619" spans="7:183" x14ac:dyDescent="0.25">
      <c r="G619" s="112"/>
      <c r="Z619" s="113"/>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CH619" s="29"/>
      <c r="CX619" s="29"/>
      <c r="CY619" s="29"/>
      <c r="CZ619" s="31"/>
      <c r="DA619" s="31"/>
      <c r="DB619" s="31"/>
      <c r="DC619" s="31"/>
      <c r="DD619" s="31"/>
      <c r="DE619" s="31"/>
      <c r="DF619" s="31"/>
      <c r="DL619" s="29"/>
      <c r="DM619" s="29"/>
      <c r="DN619" s="29"/>
      <c r="DO619" s="29"/>
      <c r="DP619" s="29"/>
      <c r="DQ619" s="29"/>
      <c r="DR619" s="29"/>
      <c r="DS619" s="29"/>
      <c r="DT619" s="29"/>
      <c r="DU619" s="29"/>
      <c r="DV619" s="29"/>
      <c r="DW619" s="29"/>
      <c r="DX619" s="29"/>
      <c r="DY619" s="29"/>
      <c r="DZ619" s="29"/>
      <c r="EA619" s="29"/>
      <c r="EB619" s="29"/>
      <c r="EC619" s="29"/>
      <c r="ED619" s="29"/>
      <c r="EE619" s="29"/>
      <c r="EF619" s="29"/>
      <c r="EG619" s="29"/>
      <c r="EH619" s="29"/>
      <c r="EI619" s="29"/>
      <c r="EJ619" s="29"/>
      <c r="EK619" s="29"/>
      <c r="EL619" s="29"/>
      <c r="EM619" s="29"/>
      <c r="EN619" s="29"/>
      <c r="EO619" s="29"/>
      <c r="EP619" s="29"/>
      <c r="EQ619" s="29"/>
      <c r="ER619" s="29"/>
      <c r="ES619" s="29"/>
      <c r="ET619" s="29"/>
      <c r="EU619" s="29"/>
      <c r="EV619" s="29"/>
      <c r="EW619" s="29"/>
      <c r="EX619" s="29"/>
      <c r="EY619" s="29"/>
      <c r="EZ619" s="29"/>
      <c r="FA619" s="29"/>
      <c r="FB619" s="29"/>
      <c r="FC619" s="29"/>
      <c r="FD619" s="29"/>
      <c r="FE619" s="29"/>
      <c r="FF619" s="29"/>
      <c r="FG619" s="29"/>
      <c r="FH619" s="29"/>
      <c r="FI619" s="29"/>
      <c r="FJ619" s="29"/>
      <c r="FK619" s="29"/>
      <c r="FV619" s="29"/>
      <c r="FZ619" s="29"/>
      <c r="GA619" s="29"/>
    </row>
    <row r="620" spans="7:183" x14ac:dyDescent="0.25">
      <c r="G620" s="112"/>
      <c r="Z620" s="113"/>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CH620" s="29"/>
      <c r="CX620" s="29"/>
      <c r="CY620" s="29"/>
      <c r="CZ620" s="31"/>
      <c r="DA620" s="31"/>
      <c r="DB620" s="31"/>
      <c r="DC620" s="31"/>
      <c r="DD620" s="31"/>
      <c r="DE620" s="31"/>
      <c r="DF620" s="31"/>
      <c r="DL620" s="29"/>
      <c r="DM620" s="29"/>
      <c r="DN620" s="29"/>
      <c r="DO620" s="29"/>
      <c r="DP620" s="29"/>
      <c r="DQ620" s="29"/>
      <c r="DR620" s="29"/>
      <c r="DS620" s="29"/>
      <c r="DT620" s="29"/>
      <c r="DU620" s="29"/>
      <c r="DV620" s="29"/>
      <c r="DW620" s="29"/>
      <c r="DX620" s="29"/>
      <c r="DY620" s="29"/>
      <c r="DZ620" s="29"/>
      <c r="EA620" s="29"/>
      <c r="EB620" s="29"/>
      <c r="EC620" s="29"/>
      <c r="ED620" s="29"/>
      <c r="EE620" s="29"/>
      <c r="EF620" s="29"/>
      <c r="EG620" s="29"/>
      <c r="EH620" s="29"/>
      <c r="EI620" s="29"/>
      <c r="EJ620" s="29"/>
      <c r="EK620" s="29"/>
      <c r="EL620" s="29"/>
      <c r="EM620" s="29"/>
      <c r="EN620" s="29"/>
      <c r="EO620" s="29"/>
      <c r="EP620" s="29"/>
      <c r="EQ620" s="29"/>
      <c r="ER620" s="29"/>
      <c r="ES620" s="29"/>
      <c r="ET620" s="29"/>
      <c r="EU620" s="29"/>
      <c r="EV620" s="29"/>
      <c r="EW620" s="29"/>
      <c r="EX620" s="29"/>
      <c r="EY620" s="29"/>
      <c r="EZ620" s="29"/>
      <c r="FA620" s="29"/>
      <c r="FB620" s="29"/>
      <c r="FC620" s="29"/>
      <c r="FD620" s="29"/>
      <c r="FE620" s="29"/>
      <c r="FF620" s="29"/>
      <c r="FG620" s="29"/>
      <c r="FH620" s="29"/>
      <c r="FI620" s="29"/>
      <c r="FJ620" s="29"/>
      <c r="FK620" s="29"/>
      <c r="FV620" s="29"/>
      <c r="FZ620" s="29"/>
      <c r="GA620" s="29"/>
    </row>
    <row r="621" spans="7:183" x14ac:dyDescent="0.25">
      <c r="G621" s="112"/>
      <c r="Z621" s="113"/>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CH621" s="29"/>
      <c r="CX621" s="29"/>
      <c r="CY621" s="29"/>
      <c r="CZ621" s="31"/>
      <c r="DA621" s="31"/>
      <c r="DB621" s="31"/>
      <c r="DC621" s="31"/>
      <c r="DD621" s="31"/>
      <c r="DE621" s="31"/>
      <c r="DF621" s="31"/>
      <c r="DL621" s="29"/>
      <c r="DM621" s="29"/>
      <c r="DN621" s="29"/>
      <c r="DO621" s="29"/>
      <c r="DP621" s="29"/>
      <c r="DQ621" s="29"/>
      <c r="DR621" s="29"/>
      <c r="DS621" s="29"/>
      <c r="DT621" s="29"/>
      <c r="DU621" s="29"/>
      <c r="DV621" s="29"/>
      <c r="DW621" s="29"/>
      <c r="DX621" s="29"/>
      <c r="DY621" s="29"/>
      <c r="DZ621" s="29"/>
      <c r="EA621" s="29"/>
      <c r="EB621" s="29"/>
      <c r="EC621" s="29"/>
      <c r="ED621" s="29"/>
      <c r="EE621" s="29"/>
      <c r="EF621" s="29"/>
      <c r="EG621" s="29"/>
      <c r="EH621" s="29"/>
      <c r="EI621" s="29"/>
      <c r="EJ621" s="29"/>
      <c r="EK621" s="29"/>
      <c r="EL621" s="29"/>
      <c r="EM621" s="29"/>
      <c r="EN621" s="29"/>
      <c r="EO621" s="29"/>
      <c r="EP621" s="29"/>
      <c r="EQ621" s="29"/>
      <c r="ER621" s="29"/>
      <c r="ES621" s="29"/>
      <c r="ET621" s="29"/>
      <c r="EU621" s="29"/>
      <c r="EV621" s="29"/>
      <c r="EW621" s="29"/>
      <c r="EX621" s="29"/>
      <c r="EY621" s="29"/>
      <c r="EZ621" s="29"/>
      <c r="FA621" s="29"/>
      <c r="FB621" s="29"/>
      <c r="FC621" s="29"/>
      <c r="FD621" s="29"/>
      <c r="FE621" s="29"/>
      <c r="FF621" s="29"/>
      <c r="FG621" s="29"/>
      <c r="FH621" s="29"/>
      <c r="FI621" s="29"/>
      <c r="FJ621" s="29"/>
      <c r="FK621" s="29"/>
      <c r="FV621" s="29"/>
      <c r="FZ621" s="29"/>
      <c r="GA621" s="29"/>
    </row>
    <row r="622" spans="7:183" x14ac:dyDescent="0.25">
      <c r="G622" s="112"/>
      <c r="Z622" s="113"/>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CH622" s="29"/>
      <c r="CX622" s="29"/>
      <c r="CY622" s="29"/>
      <c r="CZ622" s="31"/>
      <c r="DA622" s="31"/>
      <c r="DB622" s="31"/>
      <c r="DC622" s="31"/>
      <c r="DD622" s="31"/>
      <c r="DE622" s="31"/>
      <c r="DF622" s="31"/>
      <c r="DL622" s="29"/>
      <c r="DM622" s="29"/>
      <c r="DN622" s="29"/>
      <c r="DO622" s="29"/>
      <c r="DP622" s="29"/>
      <c r="DQ622" s="29"/>
      <c r="DR622" s="29"/>
      <c r="DS622" s="29"/>
      <c r="DT622" s="29"/>
      <c r="DU622" s="29"/>
      <c r="DV622" s="29"/>
      <c r="DW622" s="29"/>
      <c r="DX622" s="29"/>
      <c r="DY622" s="29"/>
      <c r="DZ622" s="29"/>
      <c r="EA622" s="29"/>
      <c r="EB622" s="29"/>
      <c r="EC622" s="29"/>
      <c r="ED622" s="29"/>
      <c r="EE622" s="29"/>
      <c r="EF622" s="29"/>
      <c r="EG622" s="29"/>
      <c r="EH622" s="29"/>
      <c r="EI622" s="29"/>
      <c r="EJ622" s="29"/>
      <c r="EK622" s="29"/>
      <c r="EL622" s="29"/>
      <c r="EM622" s="29"/>
      <c r="EN622" s="29"/>
      <c r="EO622" s="29"/>
      <c r="EP622" s="29"/>
      <c r="EQ622" s="29"/>
      <c r="ER622" s="29"/>
      <c r="ES622" s="29"/>
      <c r="ET622" s="29"/>
      <c r="EU622" s="29"/>
      <c r="EV622" s="29"/>
      <c r="EW622" s="29"/>
      <c r="EX622" s="29"/>
      <c r="EY622" s="29"/>
      <c r="EZ622" s="29"/>
      <c r="FA622" s="29"/>
      <c r="FB622" s="29"/>
      <c r="FC622" s="29"/>
      <c r="FD622" s="29"/>
      <c r="FE622" s="29"/>
      <c r="FF622" s="29"/>
      <c r="FG622" s="29"/>
      <c r="FH622" s="29"/>
      <c r="FI622" s="29"/>
      <c r="FJ622" s="29"/>
      <c r="FK622" s="29"/>
      <c r="FV622" s="29"/>
      <c r="FZ622" s="29"/>
      <c r="GA622" s="29"/>
    </row>
    <row r="623" spans="7:183" x14ac:dyDescent="0.25">
      <c r="G623" s="112"/>
      <c r="Z623" s="113"/>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CH623" s="29"/>
      <c r="CX623" s="29"/>
      <c r="CY623" s="29"/>
      <c r="CZ623" s="31"/>
      <c r="DA623" s="31"/>
      <c r="DB623" s="31"/>
      <c r="DC623" s="31"/>
      <c r="DD623" s="31"/>
      <c r="DE623" s="31"/>
      <c r="DF623" s="31"/>
      <c r="DL623" s="29"/>
      <c r="DM623" s="29"/>
      <c r="DN623" s="29"/>
      <c r="DO623" s="29"/>
      <c r="DP623" s="29"/>
      <c r="DQ623" s="29"/>
      <c r="DR623" s="29"/>
      <c r="DS623" s="29"/>
      <c r="DT623" s="29"/>
      <c r="DU623" s="29"/>
      <c r="DV623" s="29"/>
      <c r="DW623" s="29"/>
      <c r="DX623" s="29"/>
      <c r="DY623" s="29"/>
      <c r="DZ623" s="29"/>
      <c r="EA623" s="29"/>
      <c r="EB623" s="29"/>
      <c r="EC623" s="29"/>
      <c r="ED623" s="29"/>
      <c r="EE623" s="29"/>
      <c r="EF623" s="29"/>
      <c r="EG623" s="29"/>
      <c r="EH623" s="29"/>
      <c r="EI623" s="29"/>
      <c r="EJ623" s="29"/>
      <c r="EK623" s="29"/>
      <c r="EL623" s="29"/>
      <c r="EM623" s="29"/>
      <c r="EN623" s="29"/>
      <c r="EO623" s="29"/>
      <c r="EP623" s="29"/>
      <c r="EQ623" s="29"/>
      <c r="ER623" s="29"/>
      <c r="ES623" s="29"/>
      <c r="ET623" s="29"/>
      <c r="EU623" s="29"/>
      <c r="EV623" s="29"/>
      <c r="EW623" s="29"/>
      <c r="EX623" s="29"/>
      <c r="EY623" s="29"/>
      <c r="EZ623" s="29"/>
      <c r="FA623" s="29"/>
      <c r="FB623" s="29"/>
      <c r="FC623" s="29"/>
      <c r="FD623" s="29"/>
      <c r="FE623" s="29"/>
      <c r="FF623" s="29"/>
      <c r="FG623" s="29"/>
      <c r="FH623" s="29"/>
      <c r="FI623" s="29"/>
      <c r="FJ623" s="29"/>
      <c r="FK623" s="29"/>
      <c r="FV623" s="29"/>
      <c r="FZ623" s="29"/>
      <c r="GA623" s="29"/>
    </row>
    <row r="624" spans="7:183" x14ac:dyDescent="0.25">
      <c r="G624" s="112"/>
      <c r="Z624" s="113"/>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CH624" s="29"/>
      <c r="CX624" s="29"/>
      <c r="CY624" s="29"/>
      <c r="CZ624" s="31"/>
      <c r="DA624" s="31"/>
      <c r="DB624" s="31"/>
      <c r="DC624" s="31"/>
      <c r="DD624" s="31"/>
      <c r="DE624" s="31"/>
      <c r="DF624" s="31"/>
      <c r="DL624" s="29"/>
      <c r="DM624" s="29"/>
      <c r="DN624" s="29"/>
      <c r="DO624" s="29"/>
      <c r="DP624" s="29"/>
      <c r="DQ624" s="29"/>
      <c r="DR624" s="29"/>
      <c r="DS624" s="29"/>
      <c r="DT624" s="29"/>
      <c r="DU624" s="29"/>
      <c r="DV624" s="29"/>
      <c r="DW624" s="29"/>
      <c r="DX624" s="29"/>
      <c r="DY624" s="29"/>
      <c r="DZ624" s="29"/>
      <c r="EA624" s="29"/>
      <c r="EB624" s="29"/>
      <c r="EC624" s="29"/>
      <c r="ED624" s="29"/>
      <c r="EE624" s="29"/>
      <c r="EF624" s="29"/>
      <c r="EG624" s="29"/>
      <c r="EH624" s="29"/>
      <c r="EI624" s="29"/>
      <c r="EJ624" s="29"/>
      <c r="EK624" s="29"/>
      <c r="EL624" s="29"/>
      <c r="EM624" s="29"/>
      <c r="EN624" s="29"/>
      <c r="EO624" s="29"/>
      <c r="EP624" s="29"/>
      <c r="EQ624" s="29"/>
      <c r="ER624" s="29"/>
      <c r="ES624" s="29"/>
      <c r="ET624" s="29"/>
      <c r="EU624" s="29"/>
      <c r="EV624" s="29"/>
      <c r="EW624" s="29"/>
      <c r="EX624" s="29"/>
      <c r="EY624" s="29"/>
      <c r="EZ624" s="29"/>
      <c r="FA624" s="29"/>
      <c r="FB624" s="29"/>
      <c r="FC624" s="29"/>
      <c r="FD624" s="29"/>
      <c r="FE624" s="29"/>
      <c r="FF624" s="29"/>
      <c r="FG624" s="29"/>
      <c r="FH624" s="29"/>
      <c r="FI624" s="29"/>
      <c r="FJ624" s="29"/>
      <c r="FK624" s="29"/>
      <c r="FV624" s="29"/>
      <c r="FZ624" s="29"/>
      <c r="GA624" s="29"/>
    </row>
    <row r="625" spans="7:183" x14ac:dyDescent="0.25">
      <c r="G625" s="112"/>
      <c r="Z625" s="113"/>
      <c r="AQ625" s="29"/>
      <c r="AR625" s="29"/>
      <c r="AS625" s="29"/>
      <c r="AT625" s="29"/>
      <c r="AU625" s="29"/>
      <c r="AV625" s="29"/>
      <c r="AW625" s="29"/>
      <c r="AX625" s="29"/>
      <c r="AY625" s="29"/>
      <c r="AZ625" s="29"/>
      <c r="BA625" s="29"/>
      <c r="BB625" s="29"/>
      <c r="BC625" s="29"/>
      <c r="BD625" s="29"/>
      <c r="BE625" s="29"/>
      <c r="BF625" s="29"/>
      <c r="BG625" s="29"/>
      <c r="BH625" s="29"/>
      <c r="BI625" s="29"/>
      <c r="BJ625" s="29"/>
      <c r="BK625" s="29"/>
      <c r="BL625" s="29"/>
      <c r="BM625" s="29"/>
      <c r="CH625" s="29"/>
      <c r="CX625" s="29"/>
      <c r="CY625" s="29"/>
      <c r="CZ625" s="31"/>
      <c r="DA625" s="31"/>
      <c r="DB625" s="31"/>
      <c r="DC625" s="31"/>
      <c r="DD625" s="31"/>
      <c r="DE625" s="31"/>
      <c r="DF625" s="31"/>
      <c r="DL625" s="29"/>
      <c r="DM625" s="29"/>
      <c r="DN625" s="29"/>
      <c r="DO625" s="29"/>
      <c r="DP625" s="29"/>
      <c r="DQ625" s="29"/>
      <c r="DR625" s="29"/>
      <c r="DS625" s="29"/>
      <c r="DT625" s="29"/>
      <c r="DU625" s="29"/>
      <c r="DV625" s="29"/>
      <c r="DW625" s="29"/>
      <c r="DX625" s="29"/>
      <c r="DY625" s="29"/>
      <c r="DZ625" s="29"/>
      <c r="EA625" s="29"/>
      <c r="EB625" s="29"/>
      <c r="EC625" s="29"/>
      <c r="ED625" s="29"/>
      <c r="EE625" s="29"/>
      <c r="EF625" s="29"/>
      <c r="EG625" s="29"/>
      <c r="EH625" s="29"/>
      <c r="EI625" s="29"/>
      <c r="EJ625" s="29"/>
      <c r="EK625" s="29"/>
      <c r="EL625" s="29"/>
      <c r="EM625" s="29"/>
      <c r="EN625" s="29"/>
      <c r="EO625" s="29"/>
      <c r="EP625" s="29"/>
      <c r="EQ625" s="29"/>
      <c r="ER625" s="29"/>
      <c r="ES625" s="29"/>
      <c r="ET625" s="29"/>
      <c r="EU625" s="29"/>
      <c r="EV625" s="29"/>
      <c r="EW625" s="29"/>
      <c r="EX625" s="29"/>
      <c r="EY625" s="29"/>
      <c r="EZ625" s="29"/>
      <c r="FA625" s="29"/>
      <c r="FB625" s="29"/>
      <c r="FC625" s="29"/>
      <c r="FD625" s="29"/>
      <c r="FE625" s="29"/>
      <c r="FF625" s="29"/>
      <c r="FG625" s="29"/>
      <c r="FH625" s="29"/>
      <c r="FI625" s="29"/>
      <c r="FJ625" s="29"/>
      <c r="FK625" s="29"/>
      <c r="FV625" s="29"/>
      <c r="FZ625" s="29"/>
      <c r="GA625" s="29"/>
    </row>
    <row r="626" spans="7:183" x14ac:dyDescent="0.25">
      <c r="G626" s="112"/>
      <c r="Z626" s="113"/>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CH626" s="29"/>
      <c r="CX626" s="29"/>
      <c r="CY626" s="29"/>
      <c r="CZ626" s="31"/>
      <c r="DA626" s="31"/>
      <c r="DB626" s="31"/>
      <c r="DC626" s="31"/>
      <c r="DD626" s="31"/>
      <c r="DE626" s="31"/>
      <c r="DF626" s="31"/>
      <c r="DL626" s="29"/>
      <c r="DM626" s="29"/>
      <c r="DN626" s="29"/>
      <c r="DO626" s="29"/>
      <c r="DP626" s="29"/>
      <c r="DQ626" s="29"/>
      <c r="DR626" s="29"/>
      <c r="DS626" s="29"/>
      <c r="DT626" s="29"/>
      <c r="DU626" s="29"/>
      <c r="DV626" s="29"/>
      <c r="DW626" s="29"/>
      <c r="DX626" s="29"/>
      <c r="DY626" s="29"/>
      <c r="DZ626" s="29"/>
      <c r="EA626" s="29"/>
      <c r="EB626" s="29"/>
      <c r="EC626" s="29"/>
      <c r="ED626" s="29"/>
      <c r="EE626" s="29"/>
      <c r="EF626" s="29"/>
      <c r="EG626" s="29"/>
      <c r="EH626" s="29"/>
      <c r="EI626" s="29"/>
      <c r="EJ626" s="29"/>
      <c r="EK626" s="29"/>
      <c r="EL626" s="29"/>
      <c r="EM626" s="29"/>
      <c r="EN626" s="29"/>
      <c r="EO626" s="29"/>
      <c r="EP626" s="29"/>
      <c r="EQ626" s="29"/>
      <c r="ER626" s="29"/>
      <c r="ES626" s="29"/>
      <c r="ET626" s="29"/>
      <c r="EU626" s="29"/>
      <c r="EV626" s="29"/>
      <c r="EW626" s="29"/>
      <c r="EX626" s="29"/>
      <c r="EY626" s="29"/>
      <c r="EZ626" s="29"/>
      <c r="FA626" s="29"/>
      <c r="FB626" s="29"/>
      <c r="FC626" s="29"/>
      <c r="FD626" s="29"/>
      <c r="FE626" s="29"/>
      <c r="FF626" s="29"/>
      <c r="FG626" s="29"/>
      <c r="FH626" s="29"/>
      <c r="FI626" s="29"/>
      <c r="FJ626" s="29"/>
      <c r="FK626" s="29"/>
      <c r="FV626" s="29"/>
      <c r="FZ626" s="29"/>
      <c r="GA626" s="29"/>
    </row>
    <row r="627" spans="7:183" x14ac:dyDescent="0.25">
      <c r="G627" s="112"/>
      <c r="Z627" s="113"/>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CH627" s="29"/>
      <c r="CX627" s="29"/>
      <c r="CY627" s="29"/>
      <c r="CZ627" s="31"/>
      <c r="DA627" s="31"/>
      <c r="DB627" s="31"/>
      <c r="DC627" s="31"/>
      <c r="DD627" s="31"/>
      <c r="DE627" s="31"/>
      <c r="DF627" s="31"/>
      <c r="DL627" s="29"/>
      <c r="DM627" s="29"/>
      <c r="DN627" s="29"/>
      <c r="DO627" s="29"/>
      <c r="DP627" s="29"/>
      <c r="DQ627" s="29"/>
      <c r="DR627" s="29"/>
      <c r="DS627" s="29"/>
      <c r="DT627" s="29"/>
      <c r="DU627" s="29"/>
      <c r="DV627" s="29"/>
      <c r="DW627" s="29"/>
      <c r="DX627" s="29"/>
      <c r="DY627" s="29"/>
      <c r="DZ627" s="29"/>
      <c r="EA627" s="29"/>
      <c r="EB627" s="29"/>
      <c r="EC627" s="29"/>
      <c r="ED627" s="29"/>
      <c r="EE627" s="29"/>
      <c r="EF627" s="29"/>
      <c r="EG627" s="29"/>
      <c r="EH627" s="29"/>
      <c r="EI627" s="29"/>
      <c r="EJ627" s="29"/>
      <c r="EK627" s="29"/>
      <c r="EL627" s="29"/>
      <c r="EM627" s="29"/>
      <c r="EN627" s="29"/>
      <c r="EO627" s="29"/>
      <c r="EP627" s="29"/>
      <c r="EQ627" s="29"/>
      <c r="ER627" s="29"/>
      <c r="ES627" s="29"/>
      <c r="ET627" s="29"/>
      <c r="EU627" s="29"/>
      <c r="EV627" s="29"/>
      <c r="EW627" s="29"/>
      <c r="EX627" s="29"/>
      <c r="EY627" s="29"/>
      <c r="EZ627" s="29"/>
      <c r="FA627" s="29"/>
      <c r="FB627" s="29"/>
      <c r="FC627" s="29"/>
      <c r="FD627" s="29"/>
      <c r="FE627" s="29"/>
      <c r="FF627" s="29"/>
      <c r="FG627" s="29"/>
      <c r="FH627" s="29"/>
      <c r="FI627" s="29"/>
      <c r="FJ627" s="29"/>
      <c r="FK627" s="29"/>
      <c r="FV627" s="29"/>
      <c r="FZ627" s="29"/>
      <c r="GA627" s="29"/>
    </row>
    <row r="628" spans="7:183" x14ac:dyDescent="0.25">
      <c r="G628" s="112"/>
      <c r="Z628" s="113"/>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CH628" s="29"/>
      <c r="CX628" s="29"/>
      <c r="CY628" s="29"/>
      <c r="CZ628" s="31"/>
      <c r="DA628" s="31"/>
      <c r="DB628" s="31"/>
      <c r="DC628" s="31"/>
      <c r="DD628" s="31"/>
      <c r="DE628" s="31"/>
      <c r="DF628" s="31"/>
      <c r="DL628" s="29"/>
      <c r="DM628" s="29"/>
      <c r="DN628" s="29"/>
      <c r="DO628" s="29"/>
      <c r="DP628" s="29"/>
      <c r="DQ628" s="29"/>
      <c r="DR628" s="29"/>
      <c r="DS628" s="29"/>
      <c r="DT628" s="29"/>
      <c r="DU628" s="29"/>
      <c r="DV628" s="29"/>
      <c r="DW628" s="29"/>
      <c r="DX628" s="29"/>
      <c r="DY628" s="29"/>
      <c r="DZ628" s="29"/>
      <c r="EA628" s="29"/>
      <c r="EB628" s="29"/>
      <c r="EC628" s="29"/>
      <c r="ED628" s="29"/>
      <c r="EE628" s="29"/>
      <c r="EF628" s="29"/>
      <c r="EG628" s="29"/>
      <c r="EH628" s="29"/>
      <c r="EI628" s="29"/>
      <c r="EJ628" s="29"/>
      <c r="EK628" s="29"/>
      <c r="EL628" s="29"/>
      <c r="EM628" s="29"/>
      <c r="EN628" s="29"/>
      <c r="EO628" s="29"/>
      <c r="EP628" s="29"/>
      <c r="EQ628" s="29"/>
      <c r="ER628" s="29"/>
      <c r="ES628" s="29"/>
      <c r="ET628" s="29"/>
      <c r="EU628" s="29"/>
      <c r="EV628" s="29"/>
      <c r="EW628" s="29"/>
      <c r="EX628" s="29"/>
      <c r="EY628" s="29"/>
      <c r="EZ628" s="29"/>
      <c r="FA628" s="29"/>
      <c r="FB628" s="29"/>
      <c r="FC628" s="29"/>
      <c r="FD628" s="29"/>
      <c r="FE628" s="29"/>
      <c r="FF628" s="29"/>
      <c r="FG628" s="29"/>
      <c r="FH628" s="29"/>
      <c r="FI628" s="29"/>
      <c r="FJ628" s="29"/>
      <c r="FK628" s="29"/>
      <c r="FV628" s="29"/>
      <c r="FZ628" s="29"/>
      <c r="GA628" s="29"/>
    </row>
    <row r="629" spans="7:183" x14ac:dyDescent="0.25">
      <c r="G629" s="112"/>
      <c r="Z629" s="113"/>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CH629" s="29"/>
      <c r="CX629" s="29"/>
      <c r="CY629" s="29"/>
      <c r="CZ629" s="31"/>
      <c r="DA629" s="31"/>
      <c r="DB629" s="31"/>
      <c r="DC629" s="31"/>
      <c r="DD629" s="31"/>
      <c r="DE629" s="31"/>
      <c r="DF629" s="31"/>
      <c r="DL629" s="29"/>
      <c r="DM629" s="29"/>
      <c r="DN629" s="29"/>
      <c r="DO629" s="29"/>
      <c r="DP629" s="29"/>
      <c r="DQ629" s="29"/>
      <c r="DR629" s="29"/>
      <c r="DS629" s="29"/>
      <c r="DT629" s="29"/>
      <c r="DU629" s="29"/>
      <c r="DV629" s="29"/>
      <c r="DW629" s="29"/>
      <c r="DX629" s="29"/>
      <c r="DY629" s="29"/>
      <c r="DZ629" s="29"/>
      <c r="EA629" s="29"/>
      <c r="EB629" s="29"/>
      <c r="EC629" s="29"/>
      <c r="ED629" s="29"/>
      <c r="EE629" s="29"/>
      <c r="EF629" s="29"/>
      <c r="EG629" s="29"/>
      <c r="EH629" s="29"/>
      <c r="EI629" s="29"/>
      <c r="EJ629" s="29"/>
      <c r="EK629" s="29"/>
      <c r="EL629" s="29"/>
      <c r="EM629" s="29"/>
      <c r="EN629" s="29"/>
      <c r="EO629" s="29"/>
      <c r="EP629" s="29"/>
      <c r="EQ629" s="29"/>
      <c r="ER629" s="29"/>
      <c r="ES629" s="29"/>
      <c r="ET629" s="29"/>
      <c r="EU629" s="29"/>
      <c r="EV629" s="29"/>
      <c r="EW629" s="29"/>
      <c r="EX629" s="29"/>
      <c r="EY629" s="29"/>
      <c r="EZ629" s="29"/>
      <c r="FA629" s="29"/>
      <c r="FB629" s="29"/>
      <c r="FC629" s="29"/>
      <c r="FD629" s="29"/>
      <c r="FE629" s="29"/>
      <c r="FF629" s="29"/>
      <c r="FG629" s="29"/>
      <c r="FH629" s="29"/>
      <c r="FI629" s="29"/>
      <c r="FJ629" s="29"/>
      <c r="FK629" s="29"/>
      <c r="FV629" s="29"/>
      <c r="FZ629" s="29"/>
      <c r="GA629" s="29"/>
    </row>
    <row r="630" spans="7:183" x14ac:dyDescent="0.25">
      <c r="G630" s="112"/>
      <c r="Z630" s="113"/>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CH630" s="29"/>
      <c r="CX630" s="29"/>
      <c r="CY630" s="29"/>
      <c r="CZ630" s="31"/>
      <c r="DA630" s="31"/>
      <c r="DB630" s="31"/>
      <c r="DC630" s="31"/>
      <c r="DD630" s="31"/>
      <c r="DE630" s="31"/>
      <c r="DF630" s="31"/>
      <c r="DL630" s="29"/>
      <c r="DM630" s="29"/>
      <c r="DN630" s="29"/>
      <c r="DO630" s="29"/>
      <c r="DP630" s="29"/>
      <c r="DQ630" s="29"/>
      <c r="DR630" s="29"/>
      <c r="DS630" s="29"/>
      <c r="DT630" s="29"/>
      <c r="DU630" s="29"/>
      <c r="DV630" s="29"/>
      <c r="DW630" s="29"/>
      <c r="DX630" s="29"/>
      <c r="DY630" s="29"/>
      <c r="DZ630" s="29"/>
      <c r="EA630" s="29"/>
      <c r="EB630" s="29"/>
      <c r="EC630" s="29"/>
      <c r="ED630" s="29"/>
      <c r="EE630" s="29"/>
      <c r="EF630" s="29"/>
      <c r="EG630" s="29"/>
      <c r="EH630" s="29"/>
      <c r="EI630" s="29"/>
      <c r="EJ630" s="29"/>
      <c r="EK630" s="29"/>
      <c r="EL630" s="29"/>
      <c r="EM630" s="29"/>
      <c r="EN630" s="29"/>
      <c r="EO630" s="29"/>
      <c r="EP630" s="29"/>
      <c r="EQ630" s="29"/>
      <c r="ER630" s="29"/>
      <c r="ES630" s="29"/>
      <c r="ET630" s="29"/>
      <c r="EU630" s="29"/>
      <c r="EV630" s="29"/>
      <c r="EW630" s="29"/>
      <c r="EX630" s="29"/>
      <c r="EY630" s="29"/>
      <c r="EZ630" s="29"/>
      <c r="FA630" s="29"/>
      <c r="FB630" s="29"/>
      <c r="FC630" s="29"/>
      <c r="FD630" s="29"/>
      <c r="FE630" s="29"/>
      <c r="FF630" s="29"/>
      <c r="FG630" s="29"/>
      <c r="FH630" s="29"/>
      <c r="FI630" s="29"/>
      <c r="FJ630" s="29"/>
      <c r="FK630" s="29"/>
      <c r="FV630" s="29"/>
      <c r="FZ630" s="29"/>
      <c r="GA630" s="29"/>
    </row>
    <row r="631" spans="7:183" x14ac:dyDescent="0.25">
      <c r="G631" s="112"/>
      <c r="Z631" s="113"/>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CH631" s="29"/>
      <c r="CX631" s="29"/>
      <c r="CY631" s="29"/>
      <c r="CZ631" s="31"/>
      <c r="DA631" s="31"/>
      <c r="DB631" s="31"/>
      <c r="DC631" s="31"/>
      <c r="DD631" s="31"/>
      <c r="DE631" s="31"/>
      <c r="DF631" s="31"/>
      <c r="DL631" s="29"/>
      <c r="DM631" s="29"/>
      <c r="DN631" s="29"/>
      <c r="DO631" s="29"/>
      <c r="DP631" s="29"/>
      <c r="DQ631" s="29"/>
      <c r="DR631" s="29"/>
      <c r="DS631" s="29"/>
      <c r="DT631" s="29"/>
      <c r="DU631" s="29"/>
      <c r="DV631" s="29"/>
      <c r="DW631" s="29"/>
      <c r="DX631" s="29"/>
      <c r="DY631" s="29"/>
      <c r="DZ631" s="29"/>
      <c r="EA631" s="29"/>
      <c r="EB631" s="29"/>
      <c r="EC631" s="29"/>
      <c r="ED631" s="29"/>
      <c r="EE631" s="29"/>
      <c r="EF631" s="29"/>
      <c r="EG631" s="29"/>
      <c r="EH631" s="29"/>
      <c r="EI631" s="29"/>
      <c r="EJ631" s="29"/>
      <c r="EK631" s="29"/>
      <c r="EL631" s="29"/>
      <c r="EM631" s="29"/>
      <c r="EN631" s="29"/>
      <c r="EO631" s="29"/>
      <c r="EP631" s="29"/>
      <c r="EQ631" s="29"/>
      <c r="ER631" s="29"/>
      <c r="ES631" s="29"/>
      <c r="ET631" s="29"/>
      <c r="EU631" s="29"/>
      <c r="EV631" s="29"/>
      <c r="EW631" s="29"/>
      <c r="EX631" s="29"/>
      <c r="EY631" s="29"/>
      <c r="EZ631" s="29"/>
      <c r="FA631" s="29"/>
      <c r="FB631" s="29"/>
      <c r="FC631" s="29"/>
      <c r="FD631" s="29"/>
      <c r="FE631" s="29"/>
      <c r="FF631" s="29"/>
      <c r="FG631" s="29"/>
      <c r="FH631" s="29"/>
      <c r="FI631" s="29"/>
      <c r="FJ631" s="29"/>
      <c r="FK631" s="29"/>
      <c r="FV631" s="29"/>
      <c r="FZ631" s="29"/>
      <c r="GA631" s="29"/>
    </row>
    <row r="632" spans="7:183" x14ac:dyDescent="0.25">
      <c r="G632" s="112"/>
      <c r="Z632" s="113"/>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CH632" s="29"/>
      <c r="CX632" s="29"/>
      <c r="CY632" s="29"/>
      <c r="CZ632" s="31"/>
      <c r="DA632" s="31"/>
      <c r="DB632" s="31"/>
      <c r="DC632" s="31"/>
      <c r="DD632" s="31"/>
      <c r="DE632" s="31"/>
      <c r="DF632" s="31"/>
      <c r="DL632" s="29"/>
      <c r="DM632" s="29"/>
      <c r="DN632" s="29"/>
      <c r="DO632" s="29"/>
      <c r="DP632" s="29"/>
      <c r="DQ632" s="29"/>
      <c r="DR632" s="29"/>
      <c r="DS632" s="29"/>
      <c r="DT632" s="29"/>
      <c r="DU632" s="29"/>
      <c r="DV632" s="29"/>
      <c r="DW632" s="29"/>
      <c r="DX632" s="29"/>
      <c r="DY632" s="29"/>
      <c r="DZ632" s="29"/>
      <c r="EA632" s="29"/>
      <c r="EB632" s="29"/>
      <c r="EC632" s="29"/>
      <c r="ED632" s="29"/>
      <c r="EE632" s="29"/>
      <c r="EF632" s="29"/>
      <c r="EG632" s="29"/>
      <c r="EH632" s="29"/>
      <c r="EI632" s="29"/>
      <c r="EJ632" s="29"/>
      <c r="EK632" s="29"/>
      <c r="EL632" s="29"/>
      <c r="EM632" s="29"/>
      <c r="EN632" s="29"/>
      <c r="EO632" s="29"/>
      <c r="EP632" s="29"/>
      <c r="EQ632" s="29"/>
      <c r="ER632" s="29"/>
      <c r="ES632" s="29"/>
      <c r="ET632" s="29"/>
      <c r="EU632" s="29"/>
      <c r="EV632" s="29"/>
      <c r="EW632" s="29"/>
      <c r="EX632" s="29"/>
      <c r="EY632" s="29"/>
      <c r="EZ632" s="29"/>
      <c r="FA632" s="29"/>
      <c r="FB632" s="29"/>
      <c r="FC632" s="29"/>
      <c r="FD632" s="29"/>
      <c r="FE632" s="29"/>
      <c r="FF632" s="29"/>
      <c r="FG632" s="29"/>
      <c r="FH632" s="29"/>
      <c r="FI632" s="29"/>
      <c r="FJ632" s="29"/>
      <c r="FK632" s="29"/>
      <c r="FV632" s="29"/>
      <c r="FZ632" s="29"/>
      <c r="GA632" s="29"/>
    </row>
    <row r="633" spans="7:183" x14ac:dyDescent="0.25">
      <c r="G633" s="112"/>
      <c r="Z633" s="113"/>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CH633" s="29"/>
      <c r="CX633" s="29"/>
      <c r="CY633" s="29"/>
      <c r="CZ633" s="31"/>
      <c r="DA633" s="31"/>
      <c r="DB633" s="31"/>
      <c r="DC633" s="31"/>
      <c r="DD633" s="31"/>
      <c r="DE633" s="31"/>
      <c r="DF633" s="31"/>
      <c r="DL633" s="29"/>
      <c r="DM633" s="29"/>
      <c r="DN633" s="29"/>
      <c r="DO633" s="29"/>
      <c r="DP633" s="29"/>
      <c r="DQ633" s="29"/>
      <c r="DR633" s="29"/>
      <c r="DS633" s="29"/>
      <c r="DT633" s="29"/>
      <c r="DU633" s="29"/>
      <c r="DV633" s="29"/>
      <c r="DW633" s="29"/>
      <c r="DX633" s="29"/>
      <c r="DY633" s="29"/>
      <c r="DZ633" s="29"/>
      <c r="EA633" s="29"/>
      <c r="EB633" s="29"/>
      <c r="EC633" s="29"/>
      <c r="ED633" s="29"/>
      <c r="EE633" s="29"/>
      <c r="EF633" s="29"/>
      <c r="EG633" s="29"/>
      <c r="EH633" s="29"/>
      <c r="EI633" s="29"/>
      <c r="EJ633" s="29"/>
      <c r="EK633" s="29"/>
      <c r="EL633" s="29"/>
      <c r="EM633" s="29"/>
      <c r="EN633" s="29"/>
      <c r="EO633" s="29"/>
      <c r="EP633" s="29"/>
      <c r="EQ633" s="29"/>
      <c r="ER633" s="29"/>
      <c r="ES633" s="29"/>
      <c r="ET633" s="29"/>
      <c r="EU633" s="29"/>
      <c r="EV633" s="29"/>
      <c r="EW633" s="29"/>
      <c r="EX633" s="29"/>
      <c r="EY633" s="29"/>
      <c r="EZ633" s="29"/>
      <c r="FA633" s="29"/>
      <c r="FB633" s="29"/>
      <c r="FC633" s="29"/>
      <c r="FD633" s="29"/>
      <c r="FE633" s="29"/>
      <c r="FF633" s="29"/>
      <c r="FG633" s="29"/>
      <c r="FH633" s="29"/>
      <c r="FI633" s="29"/>
      <c r="FJ633" s="29"/>
      <c r="FK633" s="29"/>
      <c r="FV633" s="29"/>
      <c r="FZ633" s="29"/>
      <c r="GA633" s="29"/>
    </row>
    <row r="634" spans="7:183" x14ac:dyDescent="0.25">
      <c r="G634" s="112"/>
      <c r="Z634" s="113"/>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CH634" s="29"/>
      <c r="CX634" s="29"/>
      <c r="CY634" s="29"/>
      <c r="CZ634" s="31"/>
      <c r="DA634" s="31"/>
      <c r="DB634" s="31"/>
      <c r="DC634" s="31"/>
      <c r="DD634" s="31"/>
      <c r="DE634" s="31"/>
      <c r="DF634" s="31"/>
      <c r="DL634" s="29"/>
      <c r="DM634" s="29"/>
      <c r="DN634" s="29"/>
      <c r="DO634" s="29"/>
      <c r="DP634" s="29"/>
      <c r="DQ634" s="29"/>
      <c r="DR634" s="29"/>
      <c r="DS634" s="29"/>
      <c r="DT634" s="29"/>
      <c r="DU634" s="29"/>
      <c r="DV634" s="29"/>
      <c r="DW634" s="29"/>
      <c r="DX634" s="29"/>
      <c r="DY634" s="29"/>
      <c r="DZ634" s="29"/>
      <c r="EA634" s="29"/>
      <c r="EB634" s="29"/>
      <c r="EC634" s="29"/>
      <c r="ED634" s="29"/>
      <c r="EE634" s="29"/>
      <c r="EF634" s="29"/>
      <c r="EG634" s="29"/>
      <c r="EH634" s="29"/>
      <c r="EI634" s="29"/>
      <c r="EJ634" s="29"/>
      <c r="EK634" s="29"/>
      <c r="EL634" s="29"/>
      <c r="EM634" s="29"/>
      <c r="EN634" s="29"/>
      <c r="EO634" s="29"/>
      <c r="EP634" s="29"/>
      <c r="EQ634" s="29"/>
      <c r="ER634" s="29"/>
      <c r="ES634" s="29"/>
      <c r="ET634" s="29"/>
      <c r="EU634" s="29"/>
      <c r="EV634" s="29"/>
      <c r="EW634" s="29"/>
      <c r="EX634" s="29"/>
      <c r="EY634" s="29"/>
      <c r="EZ634" s="29"/>
      <c r="FA634" s="29"/>
      <c r="FB634" s="29"/>
      <c r="FC634" s="29"/>
      <c r="FD634" s="29"/>
      <c r="FE634" s="29"/>
      <c r="FF634" s="29"/>
      <c r="FG634" s="29"/>
      <c r="FH634" s="29"/>
      <c r="FI634" s="29"/>
      <c r="FJ634" s="29"/>
      <c r="FK634" s="29"/>
      <c r="FV634" s="29"/>
      <c r="FZ634" s="29"/>
      <c r="GA634" s="29"/>
    </row>
    <row r="635" spans="7:183" x14ac:dyDescent="0.25">
      <c r="G635" s="112"/>
      <c r="Z635" s="113"/>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CH635" s="29"/>
      <c r="CX635" s="29"/>
      <c r="CY635" s="29"/>
      <c r="CZ635" s="31"/>
      <c r="DA635" s="31"/>
      <c r="DB635" s="31"/>
      <c r="DC635" s="31"/>
      <c r="DD635" s="31"/>
      <c r="DE635" s="31"/>
      <c r="DF635" s="31"/>
      <c r="DL635" s="29"/>
      <c r="DM635" s="29"/>
      <c r="DN635" s="29"/>
      <c r="DO635" s="29"/>
      <c r="DP635" s="29"/>
      <c r="DQ635" s="29"/>
      <c r="DR635" s="29"/>
      <c r="DS635" s="29"/>
      <c r="DT635" s="29"/>
      <c r="DU635" s="29"/>
      <c r="DV635" s="29"/>
      <c r="DW635" s="29"/>
      <c r="DX635" s="29"/>
      <c r="DY635" s="29"/>
      <c r="DZ635" s="29"/>
      <c r="EA635" s="29"/>
      <c r="EB635" s="29"/>
      <c r="EC635" s="29"/>
      <c r="ED635" s="29"/>
      <c r="EE635" s="29"/>
      <c r="EF635" s="29"/>
      <c r="EG635" s="29"/>
      <c r="EH635" s="29"/>
      <c r="EI635" s="29"/>
      <c r="EJ635" s="29"/>
      <c r="EK635" s="29"/>
      <c r="EL635" s="29"/>
      <c r="EM635" s="29"/>
      <c r="EN635" s="29"/>
      <c r="EO635" s="29"/>
      <c r="EP635" s="29"/>
      <c r="EQ635" s="29"/>
      <c r="ER635" s="29"/>
      <c r="ES635" s="29"/>
      <c r="ET635" s="29"/>
      <c r="EU635" s="29"/>
      <c r="EV635" s="29"/>
      <c r="EW635" s="29"/>
      <c r="EX635" s="29"/>
      <c r="EY635" s="29"/>
      <c r="EZ635" s="29"/>
      <c r="FA635" s="29"/>
      <c r="FB635" s="29"/>
      <c r="FC635" s="29"/>
      <c r="FD635" s="29"/>
      <c r="FE635" s="29"/>
      <c r="FF635" s="29"/>
      <c r="FG635" s="29"/>
      <c r="FH635" s="29"/>
      <c r="FI635" s="29"/>
      <c r="FJ635" s="29"/>
      <c r="FK635" s="29"/>
      <c r="FV635" s="29"/>
      <c r="FZ635" s="29"/>
      <c r="GA635" s="29"/>
    </row>
    <row r="636" spans="7:183" x14ac:dyDescent="0.25">
      <c r="G636" s="112"/>
      <c r="Z636" s="113"/>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CH636" s="29"/>
      <c r="CX636" s="29"/>
      <c r="CY636" s="29"/>
      <c r="CZ636" s="31"/>
      <c r="DA636" s="31"/>
      <c r="DB636" s="31"/>
      <c r="DC636" s="31"/>
      <c r="DD636" s="31"/>
      <c r="DE636" s="31"/>
      <c r="DF636" s="31"/>
      <c r="DL636" s="29"/>
      <c r="DM636" s="29"/>
      <c r="DN636" s="29"/>
      <c r="DO636" s="29"/>
      <c r="DP636" s="29"/>
      <c r="DQ636" s="29"/>
      <c r="DR636" s="29"/>
      <c r="DS636" s="29"/>
      <c r="DT636" s="29"/>
      <c r="DU636" s="29"/>
      <c r="DV636" s="29"/>
      <c r="DW636" s="29"/>
      <c r="DX636" s="29"/>
      <c r="DY636" s="29"/>
      <c r="DZ636" s="29"/>
      <c r="EA636" s="29"/>
      <c r="EB636" s="29"/>
      <c r="EC636" s="29"/>
      <c r="ED636" s="29"/>
      <c r="EE636" s="29"/>
      <c r="EF636" s="29"/>
      <c r="EG636" s="29"/>
      <c r="EH636" s="29"/>
      <c r="EI636" s="29"/>
      <c r="EJ636" s="29"/>
      <c r="EK636" s="29"/>
      <c r="EL636" s="29"/>
      <c r="EM636" s="29"/>
      <c r="EN636" s="29"/>
      <c r="EO636" s="29"/>
      <c r="EP636" s="29"/>
      <c r="EQ636" s="29"/>
      <c r="ER636" s="29"/>
      <c r="ES636" s="29"/>
      <c r="ET636" s="29"/>
      <c r="EU636" s="29"/>
      <c r="EV636" s="29"/>
      <c r="EW636" s="29"/>
      <c r="EX636" s="29"/>
      <c r="EY636" s="29"/>
      <c r="EZ636" s="29"/>
      <c r="FA636" s="29"/>
      <c r="FB636" s="29"/>
      <c r="FC636" s="29"/>
      <c r="FD636" s="29"/>
      <c r="FE636" s="29"/>
      <c r="FF636" s="29"/>
      <c r="FG636" s="29"/>
      <c r="FH636" s="29"/>
      <c r="FI636" s="29"/>
      <c r="FJ636" s="29"/>
      <c r="FK636" s="29"/>
      <c r="FV636" s="29"/>
      <c r="FZ636" s="29"/>
      <c r="GA636" s="29"/>
    </row>
    <row r="637" spans="7:183" x14ac:dyDescent="0.25">
      <c r="G637" s="112"/>
      <c r="Z637" s="113"/>
      <c r="AQ637" s="29"/>
      <c r="AR637" s="29"/>
      <c r="AS637" s="29"/>
      <c r="AT637" s="29"/>
      <c r="AU637" s="29"/>
      <c r="AV637" s="29"/>
      <c r="AW637" s="29"/>
      <c r="AX637" s="29"/>
      <c r="AY637" s="29"/>
      <c r="AZ637" s="29"/>
      <c r="BA637" s="29"/>
      <c r="BB637" s="29"/>
      <c r="BC637" s="29"/>
      <c r="BD637" s="29"/>
      <c r="BE637" s="29"/>
      <c r="BF637" s="29"/>
      <c r="BG637" s="29"/>
      <c r="BH637" s="29"/>
      <c r="BI637" s="29"/>
      <c r="BJ637" s="29"/>
      <c r="BK637" s="29"/>
      <c r="BL637" s="29"/>
      <c r="BM637" s="29"/>
      <c r="CH637" s="29"/>
      <c r="CX637" s="29"/>
      <c r="CY637" s="29"/>
      <c r="CZ637" s="31"/>
      <c r="DA637" s="31"/>
      <c r="DB637" s="31"/>
      <c r="DC637" s="31"/>
      <c r="DD637" s="31"/>
      <c r="DE637" s="31"/>
      <c r="DF637" s="31"/>
      <c r="DL637" s="29"/>
      <c r="DM637" s="29"/>
      <c r="DN637" s="29"/>
      <c r="DO637" s="29"/>
      <c r="DP637" s="29"/>
      <c r="DQ637" s="29"/>
      <c r="DR637" s="29"/>
      <c r="DS637" s="29"/>
      <c r="DT637" s="29"/>
      <c r="DU637" s="29"/>
      <c r="DV637" s="29"/>
      <c r="DW637" s="29"/>
      <c r="DX637" s="29"/>
      <c r="DY637" s="29"/>
      <c r="DZ637" s="29"/>
      <c r="EA637" s="29"/>
      <c r="EB637" s="29"/>
      <c r="EC637" s="29"/>
      <c r="ED637" s="29"/>
      <c r="EE637" s="29"/>
      <c r="EF637" s="29"/>
      <c r="EG637" s="29"/>
      <c r="EH637" s="29"/>
      <c r="EI637" s="29"/>
      <c r="EJ637" s="29"/>
      <c r="EK637" s="29"/>
      <c r="EL637" s="29"/>
      <c r="EM637" s="29"/>
      <c r="EN637" s="29"/>
      <c r="EO637" s="29"/>
      <c r="EP637" s="29"/>
      <c r="EQ637" s="29"/>
      <c r="ER637" s="29"/>
      <c r="ES637" s="29"/>
      <c r="ET637" s="29"/>
      <c r="EU637" s="29"/>
      <c r="EV637" s="29"/>
      <c r="EW637" s="29"/>
      <c r="EX637" s="29"/>
      <c r="EY637" s="29"/>
      <c r="EZ637" s="29"/>
      <c r="FA637" s="29"/>
      <c r="FB637" s="29"/>
      <c r="FC637" s="29"/>
      <c r="FD637" s="29"/>
      <c r="FE637" s="29"/>
      <c r="FF637" s="29"/>
      <c r="FG637" s="29"/>
      <c r="FH637" s="29"/>
      <c r="FI637" s="29"/>
      <c r="FJ637" s="29"/>
      <c r="FK637" s="29"/>
      <c r="FV637" s="29"/>
      <c r="FZ637" s="29"/>
      <c r="GA637" s="29"/>
    </row>
    <row r="638" spans="7:183" x14ac:dyDescent="0.25">
      <c r="G638" s="112"/>
      <c r="Z638" s="113"/>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CH638" s="29"/>
      <c r="CX638" s="29"/>
      <c r="CY638" s="29"/>
      <c r="CZ638" s="31"/>
      <c r="DA638" s="31"/>
      <c r="DB638" s="31"/>
      <c r="DC638" s="31"/>
      <c r="DD638" s="31"/>
      <c r="DE638" s="31"/>
      <c r="DF638" s="31"/>
      <c r="DL638" s="29"/>
      <c r="DM638" s="29"/>
      <c r="DN638" s="29"/>
      <c r="DO638" s="29"/>
      <c r="DP638" s="29"/>
      <c r="DQ638" s="29"/>
      <c r="DR638" s="29"/>
      <c r="DS638" s="29"/>
      <c r="DT638" s="29"/>
      <c r="DU638" s="29"/>
      <c r="DV638" s="29"/>
      <c r="DW638" s="29"/>
      <c r="DX638" s="29"/>
      <c r="DY638" s="29"/>
      <c r="DZ638" s="29"/>
      <c r="EA638" s="29"/>
      <c r="EB638" s="29"/>
      <c r="EC638" s="29"/>
      <c r="ED638" s="29"/>
      <c r="EE638" s="29"/>
      <c r="EF638" s="29"/>
      <c r="EG638" s="29"/>
      <c r="EH638" s="29"/>
      <c r="EI638" s="29"/>
      <c r="EJ638" s="29"/>
      <c r="EK638" s="29"/>
      <c r="EL638" s="29"/>
      <c r="EM638" s="29"/>
      <c r="EN638" s="29"/>
      <c r="EO638" s="29"/>
      <c r="EP638" s="29"/>
      <c r="EQ638" s="29"/>
      <c r="ER638" s="29"/>
      <c r="ES638" s="29"/>
      <c r="ET638" s="29"/>
      <c r="EU638" s="29"/>
      <c r="EV638" s="29"/>
      <c r="EW638" s="29"/>
      <c r="EX638" s="29"/>
      <c r="EY638" s="29"/>
      <c r="EZ638" s="29"/>
      <c r="FA638" s="29"/>
      <c r="FB638" s="29"/>
      <c r="FC638" s="29"/>
      <c r="FD638" s="29"/>
      <c r="FE638" s="29"/>
      <c r="FF638" s="29"/>
      <c r="FG638" s="29"/>
      <c r="FH638" s="29"/>
      <c r="FI638" s="29"/>
      <c r="FJ638" s="29"/>
      <c r="FK638" s="29"/>
      <c r="FV638" s="29"/>
      <c r="FZ638" s="29"/>
      <c r="GA638" s="29"/>
    </row>
    <row r="639" spans="7:183" x14ac:dyDescent="0.25">
      <c r="G639" s="112"/>
      <c r="Z639" s="113"/>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CH639" s="29"/>
      <c r="CX639" s="29"/>
      <c r="CY639" s="29"/>
      <c r="CZ639" s="31"/>
      <c r="DA639" s="31"/>
      <c r="DB639" s="31"/>
      <c r="DC639" s="31"/>
      <c r="DD639" s="31"/>
      <c r="DE639" s="31"/>
      <c r="DF639" s="31"/>
      <c r="DL639" s="29"/>
      <c r="DM639" s="29"/>
      <c r="DN639" s="29"/>
      <c r="DO639" s="29"/>
      <c r="DP639" s="29"/>
      <c r="DQ639" s="29"/>
      <c r="DR639" s="29"/>
      <c r="DS639" s="29"/>
      <c r="DT639" s="29"/>
      <c r="DU639" s="29"/>
      <c r="DV639" s="29"/>
      <c r="DW639" s="29"/>
      <c r="DX639" s="29"/>
      <c r="DY639" s="29"/>
      <c r="DZ639" s="29"/>
      <c r="EA639" s="29"/>
      <c r="EB639" s="29"/>
      <c r="EC639" s="29"/>
      <c r="ED639" s="29"/>
      <c r="EE639" s="29"/>
      <c r="EF639" s="29"/>
      <c r="EG639" s="29"/>
      <c r="EH639" s="29"/>
      <c r="EI639" s="29"/>
      <c r="EJ639" s="29"/>
      <c r="EK639" s="29"/>
      <c r="EL639" s="29"/>
      <c r="EM639" s="29"/>
      <c r="EN639" s="29"/>
      <c r="EO639" s="29"/>
      <c r="EP639" s="29"/>
      <c r="EQ639" s="29"/>
      <c r="ER639" s="29"/>
      <c r="ES639" s="29"/>
      <c r="ET639" s="29"/>
      <c r="EU639" s="29"/>
      <c r="EV639" s="29"/>
      <c r="EW639" s="29"/>
      <c r="EX639" s="29"/>
      <c r="EY639" s="29"/>
      <c r="EZ639" s="29"/>
      <c r="FA639" s="29"/>
      <c r="FB639" s="29"/>
      <c r="FC639" s="29"/>
      <c r="FD639" s="29"/>
      <c r="FE639" s="29"/>
      <c r="FF639" s="29"/>
      <c r="FG639" s="29"/>
      <c r="FH639" s="29"/>
      <c r="FI639" s="29"/>
      <c r="FJ639" s="29"/>
      <c r="FK639" s="29"/>
      <c r="FV639" s="29"/>
      <c r="FZ639" s="29"/>
      <c r="GA639" s="29"/>
    </row>
    <row r="640" spans="7:183" x14ac:dyDescent="0.25">
      <c r="G640" s="112"/>
      <c r="Z640" s="113"/>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CH640" s="29"/>
      <c r="CX640" s="29"/>
      <c r="CY640" s="29"/>
      <c r="CZ640" s="31"/>
      <c r="DA640" s="31"/>
      <c r="DB640" s="31"/>
      <c r="DC640" s="31"/>
      <c r="DD640" s="31"/>
      <c r="DE640" s="31"/>
      <c r="DF640" s="31"/>
      <c r="DL640" s="29"/>
      <c r="DM640" s="29"/>
      <c r="DN640" s="29"/>
      <c r="DO640" s="29"/>
      <c r="DP640" s="29"/>
      <c r="DQ640" s="29"/>
      <c r="DR640" s="29"/>
      <c r="DS640" s="29"/>
      <c r="DT640" s="29"/>
      <c r="DU640" s="29"/>
      <c r="DV640" s="29"/>
      <c r="DW640" s="29"/>
      <c r="DX640" s="29"/>
      <c r="DY640" s="29"/>
      <c r="DZ640" s="29"/>
      <c r="EA640" s="29"/>
      <c r="EB640" s="29"/>
      <c r="EC640" s="29"/>
      <c r="ED640" s="29"/>
      <c r="EE640" s="29"/>
      <c r="EF640" s="29"/>
      <c r="EG640" s="29"/>
      <c r="EH640" s="29"/>
      <c r="EI640" s="29"/>
      <c r="EJ640" s="29"/>
      <c r="EK640" s="29"/>
      <c r="EL640" s="29"/>
      <c r="EM640" s="29"/>
      <c r="EN640" s="29"/>
      <c r="EO640" s="29"/>
      <c r="EP640" s="29"/>
      <c r="EQ640" s="29"/>
      <c r="ER640" s="29"/>
      <c r="ES640" s="29"/>
      <c r="ET640" s="29"/>
      <c r="EU640" s="29"/>
      <c r="EV640" s="29"/>
      <c r="EW640" s="29"/>
      <c r="EX640" s="29"/>
      <c r="EY640" s="29"/>
      <c r="EZ640" s="29"/>
      <c r="FA640" s="29"/>
      <c r="FB640" s="29"/>
      <c r="FC640" s="29"/>
      <c r="FD640" s="29"/>
      <c r="FE640" s="29"/>
      <c r="FF640" s="29"/>
      <c r="FG640" s="29"/>
      <c r="FH640" s="29"/>
      <c r="FI640" s="29"/>
      <c r="FJ640" s="29"/>
      <c r="FK640" s="29"/>
      <c r="FV640" s="29"/>
      <c r="FZ640" s="29"/>
      <c r="GA640" s="29"/>
    </row>
    <row r="641" spans="7:183" x14ac:dyDescent="0.25">
      <c r="G641" s="112"/>
      <c r="Z641" s="113"/>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CH641" s="29"/>
      <c r="CX641" s="29"/>
      <c r="CY641" s="29"/>
      <c r="CZ641" s="31"/>
      <c r="DA641" s="31"/>
      <c r="DB641" s="31"/>
      <c r="DC641" s="31"/>
      <c r="DD641" s="31"/>
      <c r="DE641" s="31"/>
      <c r="DF641" s="31"/>
      <c r="DL641" s="29"/>
      <c r="DM641" s="29"/>
      <c r="DN641" s="29"/>
      <c r="DO641" s="29"/>
      <c r="DP641" s="29"/>
      <c r="DQ641" s="29"/>
      <c r="DR641" s="29"/>
      <c r="DS641" s="29"/>
      <c r="DT641" s="29"/>
      <c r="DU641" s="29"/>
      <c r="DV641" s="29"/>
      <c r="DW641" s="29"/>
      <c r="DX641" s="29"/>
      <c r="DY641" s="29"/>
      <c r="DZ641" s="29"/>
      <c r="EA641" s="29"/>
      <c r="EB641" s="29"/>
      <c r="EC641" s="29"/>
      <c r="ED641" s="29"/>
      <c r="EE641" s="29"/>
      <c r="EF641" s="29"/>
      <c r="EG641" s="29"/>
      <c r="EH641" s="29"/>
      <c r="EI641" s="29"/>
      <c r="EJ641" s="29"/>
      <c r="EK641" s="29"/>
      <c r="EL641" s="29"/>
      <c r="EM641" s="29"/>
      <c r="EN641" s="29"/>
      <c r="EO641" s="29"/>
      <c r="EP641" s="29"/>
      <c r="EQ641" s="29"/>
      <c r="ER641" s="29"/>
      <c r="ES641" s="29"/>
      <c r="ET641" s="29"/>
      <c r="EU641" s="29"/>
      <c r="EV641" s="29"/>
      <c r="EW641" s="29"/>
      <c r="EX641" s="29"/>
      <c r="EY641" s="29"/>
      <c r="EZ641" s="29"/>
      <c r="FA641" s="29"/>
      <c r="FB641" s="29"/>
      <c r="FC641" s="29"/>
      <c r="FD641" s="29"/>
      <c r="FE641" s="29"/>
      <c r="FF641" s="29"/>
      <c r="FG641" s="29"/>
      <c r="FH641" s="29"/>
      <c r="FI641" s="29"/>
      <c r="FJ641" s="29"/>
      <c r="FK641" s="29"/>
      <c r="FV641" s="29"/>
      <c r="FZ641" s="29"/>
      <c r="GA641" s="29"/>
    </row>
    <row r="642" spans="7:183" x14ac:dyDescent="0.25">
      <c r="G642" s="112"/>
      <c r="Z642" s="113"/>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CH642" s="29"/>
      <c r="CX642" s="29"/>
      <c r="CY642" s="29"/>
      <c r="CZ642" s="31"/>
      <c r="DA642" s="31"/>
      <c r="DB642" s="31"/>
      <c r="DC642" s="31"/>
      <c r="DD642" s="31"/>
      <c r="DE642" s="31"/>
      <c r="DF642" s="31"/>
      <c r="DL642" s="29"/>
      <c r="DM642" s="29"/>
      <c r="DN642" s="29"/>
      <c r="DO642" s="29"/>
      <c r="DP642" s="29"/>
      <c r="DQ642" s="29"/>
      <c r="DR642" s="29"/>
      <c r="DS642" s="29"/>
      <c r="DT642" s="29"/>
      <c r="DU642" s="29"/>
      <c r="DV642" s="29"/>
      <c r="DW642" s="29"/>
      <c r="DX642" s="29"/>
      <c r="DY642" s="29"/>
      <c r="DZ642" s="29"/>
      <c r="EA642" s="29"/>
      <c r="EB642" s="29"/>
      <c r="EC642" s="29"/>
      <c r="ED642" s="29"/>
      <c r="EE642" s="29"/>
      <c r="EF642" s="29"/>
      <c r="EG642" s="29"/>
      <c r="EH642" s="29"/>
      <c r="EI642" s="29"/>
      <c r="EJ642" s="29"/>
      <c r="EK642" s="29"/>
      <c r="EL642" s="29"/>
      <c r="EM642" s="29"/>
      <c r="EN642" s="29"/>
      <c r="EO642" s="29"/>
      <c r="EP642" s="29"/>
      <c r="EQ642" s="29"/>
      <c r="ER642" s="29"/>
      <c r="ES642" s="29"/>
      <c r="ET642" s="29"/>
      <c r="EU642" s="29"/>
      <c r="EV642" s="29"/>
      <c r="EW642" s="29"/>
      <c r="EX642" s="29"/>
      <c r="EY642" s="29"/>
      <c r="EZ642" s="29"/>
      <c r="FA642" s="29"/>
      <c r="FB642" s="29"/>
      <c r="FC642" s="29"/>
      <c r="FD642" s="29"/>
      <c r="FE642" s="29"/>
      <c r="FF642" s="29"/>
      <c r="FG642" s="29"/>
      <c r="FH642" s="29"/>
      <c r="FI642" s="29"/>
      <c r="FJ642" s="29"/>
      <c r="FK642" s="29"/>
      <c r="FV642" s="29"/>
      <c r="FZ642" s="29"/>
      <c r="GA642" s="29"/>
    </row>
    <row r="643" spans="7:183" x14ac:dyDescent="0.25">
      <c r="G643" s="112"/>
      <c r="Z643" s="113"/>
      <c r="AQ643" s="29"/>
      <c r="AR643" s="29"/>
      <c r="AS643" s="29"/>
      <c r="AT643" s="29"/>
      <c r="AU643" s="29"/>
      <c r="AV643" s="29"/>
      <c r="AW643" s="29"/>
      <c r="AX643" s="29"/>
      <c r="AY643" s="29"/>
      <c r="AZ643" s="29"/>
      <c r="BA643" s="29"/>
      <c r="BB643" s="29"/>
      <c r="BC643" s="29"/>
      <c r="BD643" s="29"/>
      <c r="BE643" s="29"/>
      <c r="BF643" s="29"/>
      <c r="BG643" s="29"/>
      <c r="BH643" s="29"/>
      <c r="BI643" s="29"/>
      <c r="BJ643" s="29"/>
      <c r="BK643" s="29"/>
      <c r="BL643" s="29"/>
      <c r="BM643" s="29"/>
      <c r="CH643" s="29"/>
      <c r="CX643" s="29"/>
      <c r="CY643" s="29"/>
      <c r="CZ643" s="31"/>
      <c r="DA643" s="31"/>
      <c r="DB643" s="31"/>
      <c r="DC643" s="31"/>
      <c r="DD643" s="31"/>
      <c r="DE643" s="31"/>
      <c r="DF643" s="31"/>
      <c r="DL643" s="29"/>
      <c r="DM643" s="29"/>
      <c r="DN643" s="29"/>
      <c r="DO643" s="29"/>
      <c r="DP643" s="29"/>
      <c r="DQ643" s="29"/>
      <c r="DR643" s="29"/>
      <c r="DS643" s="29"/>
      <c r="DT643" s="29"/>
      <c r="DU643" s="29"/>
      <c r="DV643" s="29"/>
      <c r="DW643" s="29"/>
      <c r="DX643" s="29"/>
      <c r="DY643" s="29"/>
      <c r="DZ643" s="29"/>
      <c r="EA643" s="29"/>
      <c r="EB643" s="29"/>
      <c r="EC643" s="29"/>
      <c r="ED643" s="29"/>
      <c r="EE643" s="29"/>
      <c r="EF643" s="29"/>
      <c r="EG643" s="29"/>
      <c r="EH643" s="29"/>
      <c r="EI643" s="29"/>
      <c r="EJ643" s="29"/>
      <c r="EK643" s="29"/>
      <c r="EL643" s="29"/>
      <c r="EM643" s="29"/>
      <c r="EN643" s="29"/>
      <c r="EO643" s="29"/>
      <c r="EP643" s="29"/>
      <c r="EQ643" s="29"/>
      <c r="ER643" s="29"/>
      <c r="ES643" s="29"/>
      <c r="ET643" s="29"/>
      <c r="EU643" s="29"/>
      <c r="EV643" s="29"/>
      <c r="EW643" s="29"/>
      <c r="EX643" s="29"/>
      <c r="EY643" s="29"/>
      <c r="EZ643" s="29"/>
      <c r="FA643" s="29"/>
      <c r="FB643" s="29"/>
      <c r="FC643" s="29"/>
      <c r="FD643" s="29"/>
      <c r="FE643" s="29"/>
      <c r="FF643" s="29"/>
      <c r="FG643" s="29"/>
      <c r="FH643" s="29"/>
      <c r="FI643" s="29"/>
      <c r="FJ643" s="29"/>
      <c r="FK643" s="29"/>
      <c r="FV643" s="29"/>
      <c r="FZ643" s="29"/>
      <c r="GA643" s="29"/>
    </row>
    <row r="644" spans="7:183" x14ac:dyDescent="0.25">
      <c r="G644" s="112"/>
      <c r="Z644" s="113"/>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CH644" s="29"/>
      <c r="CX644" s="29"/>
      <c r="CY644" s="29"/>
      <c r="CZ644" s="31"/>
      <c r="DA644" s="31"/>
      <c r="DB644" s="31"/>
      <c r="DC644" s="31"/>
      <c r="DD644" s="31"/>
      <c r="DE644" s="31"/>
      <c r="DF644" s="31"/>
      <c r="DL644" s="29"/>
      <c r="DM644" s="29"/>
      <c r="DN644" s="29"/>
      <c r="DO644" s="29"/>
      <c r="DP644" s="29"/>
      <c r="DQ644" s="29"/>
      <c r="DR644" s="29"/>
      <c r="DS644" s="29"/>
      <c r="DT644" s="29"/>
      <c r="DU644" s="29"/>
      <c r="DV644" s="29"/>
      <c r="DW644" s="29"/>
      <c r="DX644" s="29"/>
      <c r="DY644" s="29"/>
      <c r="DZ644" s="29"/>
      <c r="EA644" s="29"/>
      <c r="EB644" s="29"/>
      <c r="EC644" s="29"/>
      <c r="ED644" s="29"/>
      <c r="EE644" s="29"/>
      <c r="EF644" s="29"/>
      <c r="EG644" s="29"/>
      <c r="EH644" s="29"/>
      <c r="EI644" s="29"/>
      <c r="EJ644" s="29"/>
      <c r="EK644" s="29"/>
      <c r="EL644" s="29"/>
      <c r="EM644" s="29"/>
      <c r="EN644" s="29"/>
      <c r="EO644" s="29"/>
      <c r="EP644" s="29"/>
      <c r="EQ644" s="29"/>
      <c r="ER644" s="29"/>
      <c r="ES644" s="29"/>
      <c r="ET644" s="29"/>
      <c r="EU644" s="29"/>
      <c r="EV644" s="29"/>
      <c r="EW644" s="29"/>
      <c r="EX644" s="29"/>
      <c r="EY644" s="29"/>
      <c r="EZ644" s="29"/>
      <c r="FA644" s="29"/>
      <c r="FB644" s="29"/>
      <c r="FC644" s="29"/>
      <c r="FD644" s="29"/>
      <c r="FE644" s="29"/>
      <c r="FF644" s="29"/>
      <c r="FG644" s="29"/>
      <c r="FH644" s="29"/>
      <c r="FI644" s="29"/>
      <c r="FJ644" s="29"/>
      <c r="FK644" s="29"/>
      <c r="FV644" s="29"/>
      <c r="FZ644" s="29"/>
      <c r="GA644" s="29"/>
    </row>
    <row r="645" spans="7:183" x14ac:dyDescent="0.25">
      <c r="G645" s="112"/>
      <c r="Z645" s="113"/>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CH645" s="29"/>
      <c r="CX645" s="29"/>
      <c r="CY645" s="29"/>
      <c r="CZ645" s="31"/>
      <c r="DA645" s="31"/>
      <c r="DB645" s="31"/>
      <c r="DC645" s="31"/>
      <c r="DD645" s="31"/>
      <c r="DE645" s="31"/>
      <c r="DF645" s="31"/>
      <c r="DL645" s="29"/>
      <c r="DM645" s="29"/>
      <c r="DN645" s="29"/>
      <c r="DO645" s="29"/>
      <c r="DP645" s="29"/>
      <c r="DQ645" s="29"/>
      <c r="DR645" s="29"/>
      <c r="DS645" s="29"/>
      <c r="DT645" s="29"/>
      <c r="DU645" s="29"/>
      <c r="DV645" s="29"/>
      <c r="DW645" s="29"/>
      <c r="DX645" s="29"/>
      <c r="DY645" s="29"/>
      <c r="DZ645" s="29"/>
      <c r="EA645" s="29"/>
      <c r="EB645" s="29"/>
      <c r="EC645" s="29"/>
      <c r="ED645" s="29"/>
      <c r="EE645" s="29"/>
      <c r="EF645" s="29"/>
      <c r="EG645" s="29"/>
      <c r="EH645" s="29"/>
      <c r="EI645" s="29"/>
      <c r="EJ645" s="29"/>
      <c r="EK645" s="29"/>
      <c r="EL645" s="29"/>
      <c r="EM645" s="29"/>
      <c r="EN645" s="29"/>
      <c r="EO645" s="29"/>
      <c r="EP645" s="29"/>
      <c r="EQ645" s="29"/>
      <c r="ER645" s="29"/>
      <c r="ES645" s="29"/>
      <c r="ET645" s="29"/>
      <c r="EU645" s="29"/>
      <c r="EV645" s="29"/>
      <c r="EW645" s="29"/>
      <c r="EX645" s="29"/>
      <c r="EY645" s="29"/>
      <c r="EZ645" s="29"/>
      <c r="FA645" s="29"/>
      <c r="FB645" s="29"/>
      <c r="FC645" s="29"/>
      <c r="FD645" s="29"/>
      <c r="FE645" s="29"/>
      <c r="FF645" s="29"/>
      <c r="FG645" s="29"/>
      <c r="FH645" s="29"/>
      <c r="FI645" s="29"/>
      <c r="FJ645" s="29"/>
      <c r="FK645" s="29"/>
      <c r="FV645" s="29"/>
      <c r="FZ645" s="29"/>
      <c r="GA645" s="29"/>
    </row>
    <row r="646" spans="7:183" x14ac:dyDescent="0.25">
      <c r="G646" s="112"/>
      <c r="Z646" s="113"/>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CH646" s="29"/>
      <c r="CX646" s="29"/>
      <c r="CY646" s="29"/>
      <c r="CZ646" s="31"/>
      <c r="DA646" s="31"/>
      <c r="DB646" s="31"/>
      <c r="DC646" s="31"/>
      <c r="DD646" s="31"/>
      <c r="DE646" s="31"/>
      <c r="DF646" s="31"/>
      <c r="DL646" s="29"/>
      <c r="DM646" s="29"/>
      <c r="DN646" s="29"/>
      <c r="DO646" s="29"/>
      <c r="DP646" s="29"/>
      <c r="DQ646" s="29"/>
      <c r="DR646" s="29"/>
      <c r="DS646" s="29"/>
      <c r="DT646" s="29"/>
      <c r="DU646" s="29"/>
      <c r="DV646" s="29"/>
      <c r="DW646" s="29"/>
      <c r="DX646" s="29"/>
      <c r="DY646" s="29"/>
      <c r="DZ646" s="29"/>
      <c r="EA646" s="29"/>
      <c r="EB646" s="29"/>
      <c r="EC646" s="29"/>
      <c r="ED646" s="29"/>
      <c r="EE646" s="29"/>
      <c r="EF646" s="29"/>
      <c r="EG646" s="29"/>
      <c r="EH646" s="29"/>
      <c r="EI646" s="29"/>
      <c r="EJ646" s="29"/>
      <c r="EK646" s="29"/>
      <c r="EL646" s="29"/>
      <c r="EM646" s="29"/>
      <c r="EN646" s="29"/>
      <c r="EO646" s="29"/>
      <c r="EP646" s="29"/>
      <c r="EQ646" s="29"/>
      <c r="ER646" s="29"/>
      <c r="ES646" s="29"/>
      <c r="ET646" s="29"/>
      <c r="EU646" s="29"/>
      <c r="EV646" s="29"/>
      <c r="EW646" s="29"/>
      <c r="EX646" s="29"/>
      <c r="EY646" s="29"/>
      <c r="EZ646" s="29"/>
      <c r="FA646" s="29"/>
      <c r="FB646" s="29"/>
      <c r="FC646" s="29"/>
      <c r="FD646" s="29"/>
      <c r="FE646" s="29"/>
      <c r="FF646" s="29"/>
      <c r="FG646" s="29"/>
      <c r="FH646" s="29"/>
      <c r="FI646" s="29"/>
      <c r="FJ646" s="29"/>
      <c r="FK646" s="29"/>
      <c r="FV646" s="29"/>
      <c r="FZ646" s="29"/>
      <c r="GA646" s="29"/>
    </row>
    <row r="647" spans="7:183" x14ac:dyDescent="0.25">
      <c r="G647" s="112"/>
      <c r="Z647" s="113"/>
      <c r="AQ647" s="29"/>
      <c r="AR647" s="29"/>
      <c r="AS647" s="29"/>
      <c r="AT647" s="29"/>
      <c r="AU647" s="29"/>
      <c r="AV647" s="29"/>
      <c r="AW647" s="29"/>
      <c r="AX647" s="29"/>
      <c r="AY647" s="29"/>
      <c r="AZ647" s="29"/>
      <c r="BA647" s="29"/>
      <c r="BB647" s="29"/>
      <c r="BC647" s="29"/>
      <c r="BD647" s="29"/>
      <c r="BE647" s="29"/>
      <c r="BF647" s="29"/>
      <c r="BG647" s="29"/>
      <c r="BH647" s="29"/>
      <c r="BI647" s="29"/>
      <c r="BJ647" s="29"/>
      <c r="BK647" s="29"/>
      <c r="BL647" s="29"/>
      <c r="BM647" s="29"/>
      <c r="CH647" s="29"/>
      <c r="CX647" s="29"/>
      <c r="CY647" s="29"/>
      <c r="CZ647" s="31"/>
      <c r="DA647" s="31"/>
      <c r="DB647" s="31"/>
      <c r="DC647" s="31"/>
      <c r="DD647" s="31"/>
      <c r="DE647" s="31"/>
      <c r="DF647" s="31"/>
      <c r="DL647" s="29"/>
      <c r="DM647" s="29"/>
      <c r="DN647" s="29"/>
      <c r="DO647" s="29"/>
      <c r="DP647" s="29"/>
      <c r="DQ647" s="29"/>
      <c r="DR647" s="29"/>
      <c r="DS647" s="29"/>
      <c r="DT647" s="29"/>
      <c r="DU647" s="29"/>
      <c r="DV647" s="29"/>
      <c r="DW647" s="29"/>
      <c r="DX647" s="29"/>
      <c r="DY647" s="29"/>
      <c r="DZ647" s="29"/>
      <c r="EA647" s="29"/>
      <c r="EB647" s="29"/>
      <c r="EC647" s="29"/>
      <c r="ED647" s="29"/>
      <c r="EE647" s="29"/>
      <c r="EF647" s="29"/>
      <c r="EG647" s="29"/>
      <c r="EH647" s="29"/>
      <c r="EI647" s="29"/>
      <c r="EJ647" s="29"/>
      <c r="EK647" s="29"/>
      <c r="EL647" s="29"/>
      <c r="EM647" s="29"/>
      <c r="EN647" s="29"/>
      <c r="EO647" s="29"/>
      <c r="EP647" s="29"/>
      <c r="EQ647" s="29"/>
      <c r="ER647" s="29"/>
      <c r="ES647" s="29"/>
      <c r="ET647" s="29"/>
      <c r="EU647" s="29"/>
      <c r="EV647" s="29"/>
      <c r="EW647" s="29"/>
      <c r="EX647" s="29"/>
      <c r="EY647" s="29"/>
      <c r="EZ647" s="29"/>
      <c r="FA647" s="29"/>
      <c r="FB647" s="29"/>
      <c r="FC647" s="29"/>
      <c r="FD647" s="29"/>
      <c r="FE647" s="29"/>
      <c r="FF647" s="29"/>
      <c r="FG647" s="29"/>
      <c r="FH647" s="29"/>
      <c r="FI647" s="29"/>
      <c r="FJ647" s="29"/>
      <c r="FK647" s="29"/>
      <c r="FV647" s="29"/>
      <c r="FZ647" s="29"/>
      <c r="GA647" s="29"/>
    </row>
    <row r="648" spans="7:183" x14ac:dyDescent="0.25">
      <c r="G648" s="112"/>
      <c r="Z648" s="113"/>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CH648" s="29"/>
      <c r="CX648" s="29"/>
      <c r="CY648" s="29"/>
      <c r="CZ648" s="31"/>
      <c r="DA648" s="31"/>
      <c r="DB648" s="31"/>
      <c r="DC648" s="31"/>
      <c r="DD648" s="31"/>
      <c r="DE648" s="31"/>
      <c r="DF648" s="31"/>
      <c r="DL648" s="29"/>
      <c r="DM648" s="29"/>
      <c r="DN648" s="29"/>
      <c r="DO648" s="29"/>
      <c r="DP648" s="29"/>
      <c r="DQ648" s="29"/>
      <c r="DR648" s="29"/>
      <c r="DS648" s="29"/>
      <c r="DT648" s="29"/>
      <c r="DU648" s="29"/>
      <c r="DV648" s="29"/>
      <c r="DW648" s="29"/>
      <c r="DX648" s="29"/>
      <c r="DY648" s="29"/>
      <c r="DZ648" s="29"/>
      <c r="EA648" s="29"/>
      <c r="EB648" s="29"/>
      <c r="EC648" s="29"/>
      <c r="ED648" s="29"/>
      <c r="EE648" s="29"/>
      <c r="EF648" s="29"/>
      <c r="EG648" s="29"/>
      <c r="EH648" s="29"/>
      <c r="EI648" s="29"/>
      <c r="EJ648" s="29"/>
      <c r="EK648" s="29"/>
      <c r="EL648" s="29"/>
      <c r="EM648" s="29"/>
      <c r="EN648" s="29"/>
      <c r="EO648" s="29"/>
      <c r="EP648" s="29"/>
      <c r="EQ648" s="29"/>
      <c r="ER648" s="29"/>
      <c r="ES648" s="29"/>
      <c r="ET648" s="29"/>
      <c r="EU648" s="29"/>
      <c r="EV648" s="29"/>
      <c r="EW648" s="29"/>
      <c r="EX648" s="29"/>
      <c r="EY648" s="29"/>
      <c r="EZ648" s="29"/>
      <c r="FA648" s="29"/>
      <c r="FB648" s="29"/>
      <c r="FC648" s="29"/>
      <c r="FD648" s="29"/>
      <c r="FE648" s="29"/>
      <c r="FF648" s="29"/>
      <c r="FG648" s="29"/>
      <c r="FH648" s="29"/>
      <c r="FI648" s="29"/>
      <c r="FJ648" s="29"/>
      <c r="FK648" s="29"/>
      <c r="FV648" s="29"/>
      <c r="FZ648" s="29"/>
      <c r="GA648" s="29"/>
    </row>
    <row r="649" spans="7:183" x14ac:dyDescent="0.25">
      <c r="G649" s="112"/>
      <c r="Z649" s="113"/>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CH649" s="29"/>
      <c r="CX649" s="29"/>
      <c r="CY649" s="29"/>
      <c r="CZ649" s="31"/>
      <c r="DA649" s="31"/>
      <c r="DB649" s="31"/>
      <c r="DC649" s="31"/>
      <c r="DD649" s="31"/>
      <c r="DE649" s="31"/>
      <c r="DF649" s="31"/>
      <c r="DL649" s="29"/>
      <c r="DM649" s="29"/>
      <c r="DN649" s="29"/>
      <c r="DO649" s="29"/>
      <c r="DP649" s="29"/>
      <c r="DQ649" s="29"/>
      <c r="DR649" s="29"/>
      <c r="DS649" s="29"/>
      <c r="DT649" s="29"/>
      <c r="DU649" s="29"/>
      <c r="DV649" s="29"/>
      <c r="DW649" s="29"/>
      <c r="DX649" s="29"/>
      <c r="DY649" s="29"/>
      <c r="DZ649" s="29"/>
      <c r="EA649" s="29"/>
      <c r="EB649" s="29"/>
      <c r="EC649" s="29"/>
      <c r="ED649" s="29"/>
      <c r="EE649" s="29"/>
      <c r="EF649" s="29"/>
      <c r="EG649" s="29"/>
      <c r="EH649" s="29"/>
      <c r="EI649" s="29"/>
      <c r="EJ649" s="29"/>
      <c r="EK649" s="29"/>
      <c r="EL649" s="29"/>
      <c r="EM649" s="29"/>
      <c r="EN649" s="29"/>
      <c r="EO649" s="29"/>
      <c r="EP649" s="29"/>
      <c r="EQ649" s="29"/>
      <c r="ER649" s="29"/>
      <c r="ES649" s="29"/>
      <c r="ET649" s="29"/>
      <c r="EU649" s="29"/>
      <c r="EV649" s="29"/>
      <c r="EW649" s="29"/>
      <c r="EX649" s="29"/>
      <c r="EY649" s="29"/>
      <c r="EZ649" s="29"/>
      <c r="FA649" s="29"/>
      <c r="FB649" s="29"/>
      <c r="FC649" s="29"/>
      <c r="FD649" s="29"/>
      <c r="FE649" s="29"/>
      <c r="FF649" s="29"/>
      <c r="FG649" s="29"/>
      <c r="FH649" s="29"/>
      <c r="FI649" s="29"/>
      <c r="FJ649" s="29"/>
      <c r="FK649" s="29"/>
      <c r="FV649" s="29"/>
      <c r="FZ649" s="29"/>
      <c r="GA649" s="29"/>
    </row>
    <row r="650" spans="7:183" x14ac:dyDescent="0.25">
      <c r="G650" s="112"/>
      <c r="Z650" s="113"/>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CH650" s="29"/>
      <c r="CX650" s="29"/>
      <c r="CY650" s="29"/>
      <c r="CZ650" s="31"/>
      <c r="DA650" s="31"/>
      <c r="DB650" s="31"/>
      <c r="DC650" s="31"/>
      <c r="DD650" s="31"/>
      <c r="DE650" s="31"/>
      <c r="DF650" s="31"/>
      <c r="DL650" s="29"/>
      <c r="DM650" s="29"/>
      <c r="DN650" s="29"/>
      <c r="DO650" s="29"/>
      <c r="DP650" s="29"/>
      <c r="DQ650" s="29"/>
      <c r="DR650" s="29"/>
      <c r="DS650" s="29"/>
      <c r="DT650" s="29"/>
      <c r="DU650" s="29"/>
      <c r="DV650" s="29"/>
      <c r="DW650" s="29"/>
      <c r="DX650" s="29"/>
      <c r="DY650" s="29"/>
      <c r="DZ650" s="29"/>
      <c r="EA650" s="29"/>
      <c r="EB650" s="29"/>
      <c r="EC650" s="29"/>
      <c r="ED650" s="29"/>
      <c r="EE650" s="29"/>
      <c r="EF650" s="29"/>
      <c r="EG650" s="29"/>
      <c r="EH650" s="29"/>
      <c r="EI650" s="29"/>
      <c r="EJ650" s="29"/>
      <c r="EK650" s="29"/>
      <c r="EL650" s="29"/>
      <c r="EM650" s="29"/>
      <c r="EN650" s="29"/>
      <c r="EO650" s="29"/>
      <c r="EP650" s="29"/>
      <c r="EQ650" s="29"/>
      <c r="ER650" s="29"/>
      <c r="ES650" s="29"/>
      <c r="ET650" s="29"/>
      <c r="EU650" s="29"/>
      <c r="EV650" s="29"/>
      <c r="EW650" s="29"/>
      <c r="EX650" s="29"/>
      <c r="EY650" s="29"/>
      <c r="EZ650" s="29"/>
      <c r="FA650" s="29"/>
      <c r="FB650" s="29"/>
      <c r="FC650" s="29"/>
      <c r="FD650" s="29"/>
      <c r="FE650" s="29"/>
      <c r="FF650" s="29"/>
      <c r="FG650" s="29"/>
      <c r="FH650" s="29"/>
      <c r="FI650" s="29"/>
      <c r="FJ650" s="29"/>
      <c r="FK650" s="29"/>
      <c r="FV650" s="29"/>
      <c r="FZ650" s="29"/>
      <c r="GA650" s="29"/>
    </row>
    <row r="651" spans="7:183" x14ac:dyDescent="0.25">
      <c r="G651" s="112"/>
      <c r="Z651" s="113"/>
      <c r="AQ651" s="29"/>
      <c r="AR651" s="29"/>
      <c r="AS651" s="29"/>
      <c r="AT651" s="29"/>
      <c r="AU651" s="29"/>
      <c r="AV651" s="29"/>
      <c r="AW651" s="29"/>
      <c r="AX651" s="29"/>
      <c r="AY651" s="29"/>
      <c r="AZ651" s="29"/>
      <c r="BA651" s="29"/>
      <c r="BB651" s="29"/>
      <c r="BC651" s="29"/>
      <c r="BD651" s="29"/>
      <c r="BE651" s="29"/>
      <c r="BF651" s="29"/>
      <c r="BG651" s="29"/>
      <c r="BH651" s="29"/>
      <c r="BI651" s="29"/>
      <c r="BJ651" s="29"/>
      <c r="BK651" s="29"/>
      <c r="BL651" s="29"/>
      <c r="BM651" s="29"/>
      <c r="CH651" s="29"/>
      <c r="CX651" s="29"/>
      <c r="CY651" s="29"/>
      <c r="CZ651" s="31"/>
      <c r="DA651" s="31"/>
      <c r="DB651" s="31"/>
      <c r="DC651" s="31"/>
      <c r="DD651" s="31"/>
      <c r="DE651" s="31"/>
      <c r="DF651" s="31"/>
      <c r="DL651" s="29"/>
      <c r="DM651" s="29"/>
      <c r="DN651" s="29"/>
      <c r="DO651" s="29"/>
      <c r="DP651" s="29"/>
      <c r="DQ651" s="29"/>
      <c r="DR651" s="29"/>
      <c r="DS651" s="29"/>
      <c r="DT651" s="29"/>
      <c r="DU651" s="29"/>
      <c r="DV651" s="29"/>
      <c r="DW651" s="29"/>
      <c r="DX651" s="29"/>
      <c r="DY651" s="29"/>
      <c r="DZ651" s="29"/>
      <c r="EA651" s="29"/>
      <c r="EB651" s="29"/>
      <c r="EC651" s="29"/>
      <c r="ED651" s="29"/>
      <c r="EE651" s="29"/>
      <c r="EF651" s="29"/>
      <c r="EG651" s="29"/>
      <c r="EH651" s="29"/>
      <c r="EI651" s="29"/>
      <c r="EJ651" s="29"/>
      <c r="EK651" s="29"/>
      <c r="EL651" s="29"/>
      <c r="EM651" s="29"/>
      <c r="EN651" s="29"/>
      <c r="EO651" s="29"/>
      <c r="EP651" s="29"/>
      <c r="EQ651" s="29"/>
      <c r="ER651" s="29"/>
      <c r="ES651" s="29"/>
      <c r="ET651" s="29"/>
      <c r="EU651" s="29"/>
      <c r="EV651" s="29"/>
      <c r="EW651" s="29"/>
      <c r="EX651" s="29"/>
      <c r="EY651" s="29"/>
      <c r="EZ651" s="29"/>
      <c r="FA651" s="29"/>
      <c r="FB651" s="29"/>
      <c r="FC651" s="29"/>
      <c r="FD651" s="29"/>
      <c r="FE651" s="29"/>
      <c r="FF651" s="29"/>
      <c r="FG651" s="29"/>
      <c r="FH651" s="29"/>
      <c r="FI651" s="29"/>
      <c r="FJ651" s="29"/>
      <c r="FK651" s="29"/>
      <c r="FV651" s="29"/>
      <c r="FZ651" s="29"/>
      <c r="GA651" s="29"/>
    </row>
    <row r="652" spans="7:183" x14ac:dyDescent="0.25">
      <c r="G652" s="112"/>
      <c r="Z652" s="113"/>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CH652" s="29"/>
      <c r="CX652" s="29"/>
      <c r="CY652" s="29"/>
      <c r="CZ652" s="31"/>
      <c r="DA652" s="31"/>
      <c r="DB652" s="31"/>
      <c r="DC652" s="31"/>
      <c r="DD652" s="31"/>
      <c r="DE652" s="31"/>
      <c r="DF652" s="31"/>
      <c r="DL652" s="29"/>
      <c r="DM652" s="29"/>
      <c r="DN652" s="29"/>
      <c r="DO652" s="29"/>
      <c r="DP652" s="29"/>
      <c r="DQ652" s="29"/>
      <c r="DR652" s="29"/>
      <c r="DS652" s="29"/>
      <c r="DT652" s="29"/>
      <c r="DU652" s="29"/>
      <c r="DV652" s="29"/>
      <c r="DW652" s="29"/>
      <c r="DX652" s="29"/>
      <c r="DY652" s="29"/>
      <c r="DZ652" s="29"/>
      <c r="EA652" s="29"/>
      <c r="EB652" s="29"/>
      <c r="EC652" s="29"/>
      <c r="ED652" s="29"/>
      <c r="EE652" s="29"/>
      <c r="EF652" s="29"/>
      <c r="EG652" s="29"/>
      <c r="EH652" s="29"/>
      <c r="EI652" s="29"/>
      <c r="EJ652" s="29"/>
      <c r="EK652" s="29"/>
      <c r="EL652" s="29"/>
      <c r="EM652" s="29"/>
      <c r="EN652" s="29"/>
      <c r="EO652" s="29"/>
      <c r="EP652" s="29"/>
      <c r="EQ652" s="29"/>
      <c r="ER652" s="29"/>
      <c r="ES652" s="29"/>
      <c r="ET652" s="29"/>
      <c r="EU652" s="29"/>
      <c r="EV652" s="29"/>
      <c r="EW652" s="29"/>
      <c r="EX652" s="29"/>
      <c r="EY652" s="29"/>
      <c r="EZ652" s="29"/>
      <c r="FA652" s="29"/>
      <c r="FB652" s="29"/>
      <c r="FC652" s="29"/>
      <c r="FD652" s="29"/>
      <c r="FE652" s="29"/>
      <c r="FF652" s="29"/>
      <c r="FG652" s="29"/>
      <c r="FH652" s="29"/>
      <c r="FI652" s="29"/>
      <c r="FJ652" s="29"/>
      <c r="FK652" s="29"/>
      <c r="FV652" s="29"/>
      <c r="FZ652" s="29"/>
      <c r="GA652" s="29"/>
    </row>
    <row r="653" spans="7:183" x14ac:dyDescent="0.25">
      <c r="G653" s="112"/>
      <c r="Z653" s="113"/>
      <c r="AQ653" s="29"/>
      <c r="AR653" s="29"/>
      <c r="AS653" s="29"/>
      <c r="AT653" s="29"/>
      <c r="AU653" s="29"/>
      <c r="AV653" s="29"/>
      <c r="AW653" s="29"/>
      <c r="AX653" s="29"/>
      <c r="AY653" s="29"/>
      <c r="AZ653" s="29"/>
      <c r="BA653" s="29"/>
      <c r="BB653" s="29"/>
      <c r="BC653" s="29"/>
      <c r="BD653" s="29"/>
      <c r="BE653" s="29"/>
      <c r="BF653" s="29"/>
      <c r="BG653" s="29"/>
      <c r="BH653" s="29"/>
      <c r="BI653" s="29"/>
      <c r="BJ653" s="29"/>
      <c r="BK653" s="29"/>
      <c r="BL653" s="29"/>
      <c r="BM653" s="29"/>
      <c r="CH653" s="29"/>
      <c r="CX653" s="29"/>
      <c r="CY653" s="29"/>
      <c r="CZ653" s="31"/>
      <c r="DA653" s="31"/>
      <c r="DB653" s="31"/>
      <c r="DC653" s="31"/>
      <c r="DD653" s="31"/>
      <c r="DE653" s="31"/>
      <c r="DF653" s="31"/>
      <c r="DL653" s="29"/>
      <c r="DM653" s="29"/>
      <c r="DN653" s="29"/>
      <c r="DO653" s="29"/>
      <c r="DP653" s="29"/>
      <c r="DQ653" s="29"/>
      <c r="DR653" s="29"/>
      <c r="DS653" s="29"/>
      <c r="DT653" s="29"/>
      <c r="DU653" s="29"/>
      <c r="DV653" s="29"/>
      <c r="DW653" s="29"/>
      <c r="DX653" s="29"/>
      <c r="DY653" s="29"/>
      <c r="DZ653" s="29"/>
      <c r="EA653" s="29"/>
      <c r="EB653" s="29"/>
      <c r="EC653" s="29"/>
      <c r="ED653" s="29"/>
      <c r="EE653" s="29"/>
      <c r="EF653" s="29"/>
      <c r="EG653" s="29"/>
      <c r="EH653" s="29"/>
      <c r="EI653" s="29"/>
      <c r="EJ653" s="29"/>
      <c r="EK653" s="29"/>
      <c r="EL653" s="29"/>
      <c r="EM653" s="29"/>
      <c r="EN653" s="29"/>
      <c r="EO653" s="29"/>
      <c r="EP653" s="29"/>
      <c r="EQ653" s="29"/>
      <c r="ER653" s="29"/>
      <c r="ES653" s="29"/>
      <c r="ET653" s="29"/>
      <c r="EU653" s="29"/>
      <c r="EV653" s="29"/>
      <c r="EW653" s="29"/>
      <c r="EX653" s="29"/>
      <c r="EY653" s="29"/>
      <c r="EZ653" s="29"/>
      <c r="FA653" s="29"/>
      <c r="FB653" s="29"/>
      <c r="FC653" s="29"/>
      <c r="FD653" s="29"/>
      <c r="FE653" s="29"/>
      <c r="FF653" s="29"/>
      <c r="FG653" s="29"/>
      <c r="FH653" s="29"/>
      <c r="FI653" s="29"/>
      <c r="FJ653" s="29"/>
      <c r="FK653" s="29"/>
      <c r="FV653" s="29"/>
      <c r="FZ653" s="29"/>
      <c r="GA653" s="29"/>
    </row>
    <row r="654" spans="7:183" x14ac:dyDescent="0.25">
      <c r="G654" s="112"/>
      <c r="Z654" s="113"/>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CH654" s="29"/>
      <c r="CX654" s="29"/>
      <c r="CY654" s="29"/>
      <c r="CZ654" s="31"/>
      <c r="DA654" s="31"/>
      <c r="DB654" s="31"/>
      <c r="DC654" s="31"/>
      <c r="DD654" s="31"/>
      <c r="DE654" s="31"/>
      <c r="DF654" s="31"/>
      <c r="DL654" s="29"/>
      <c r="DM654" s="29"/>
      <c r="DN654" s="29"/>
      <c r="DO654" s="29"/>
      <c r="DP654" s="29"/>
      <c r="DQ654" s="29"/>
      <c r="DR654" s="29"/>
      <c r="DS654" s="29"/>
      <c r="DT654" s="29"/>
      <c r="DU654" s="29"/>
      <c r="DV654" s="29"/>
      <c r="DW654" s="29"/>
      <c r="DX654" s="29"/>
      <c r="DY654" s="29"/>
      <c r="DZ654" s="29"/>
      <c r="EA654" s="29"/>
      <c r="EB654" s="29"/>
      <c r="EC654" s="29"/>
      <c r="ED654" s="29"/>
      <c r="EE654" s="29"/>
      <c r="EF654" s="29"/>
      <c r="EG654" s="29"/>
      <c r="EH654" s="29"/>
      <c r="EI654" s="29"/>
      <c r="EJ654" s="29"/>
      <c r="EK654" s="29"/>
      <c r="EL654" s="29"/>
      <c r="EM654" s="29"/>
      <c r="EN654" s="29"/>
      <c r="EO654" s="29"/>
      <c r="EP654" s="29"/>
      <c r="EQ654" s="29"/>
      <c r="ER654" s="29"/>
      <c r="ES654" s="29"/>
      <c r="ET654" s="29"/>
      <c r="EU654" s="29"/>
      <c r="EV654" s="29"/>
      <c r="EW654" s="29"/>
      <c r="EX654" s="29"/>
      <c r="EY654" s="29"/>
      <c r="EZ654" s="29"/>
      <c r="FA654" s="29"/>
      <c r="FB654" s="29"/>
      <c r="FC654" s="29"/>
      <c r="FD654" s="29"/>
      <c r="FE654" s="29"/>
      <c r="FF654" s="29"/>
      <c r="FG654" s="29"/>
      <c r="FH654" s="29"/>
      <c r="FI654" s="29"/>
      <c r="FJ654" s="29"/>
      <c r="FK654" s="29"/>
      <c r="FV654" s="29"/>
      <c r="FZ654" s="29"/>
      <c r="GA654" s="29"/>
    </row>
    <row r="655" spans="7:183" x14ac:dyDescent="0.25">
      <c r="G655" s="112"/>
      <c r="Z655" s="113"/>
      <c r="AQ655" s="29"/>
      <c r="AR655" s="29"/>
      <c r="AS655" s="29"/>
      <c r="AT655" s="29"/>
      <c r="AU655" s="29"/>
      <c r="AV655" s="29"/>
      <c r="AW655" s="29"/>
      <c r="AX655" s="29"/>
      <c r="AY655" s="29"/>
      <c r="AZ655" s="29"/>
      <c r="BA655" s="29"/>
      <c r="BB655" s="29"/>
      <c r="BC655" s="29"/>
      <c r="BD655" s="29"/>
      <c r="BE655" s="29"/>
      <c r="BF655" s="29"/>
      <c r="BG655" s="29"/>
      <c r="BH655" s="29"/>
      <c r="BI655" s="29"/>
      <c r="BJ655" s="29"/>
      <c r="BK655" s="29"/>
      <c r="BL655" s="29"/>
      <c r="BM655" s="29"/>
      <c r="CH655" s="29"/>
      <c r="CX655" s="29"/>
      <c r="CY655" s="29"/>
      <c r="CZ655" s="31"/>
      <c r="DA655" s="31"/>
      <c r="DB655" s="31"/>
      <c r="DC655" s="31"/>
      <c r="DD655" s="31"/>
      <c r="DE655" s="31"/>
      <c r="DF655" s="31"/>
      <c r="DL655" s="29"/>
      <c r="DM655" s="29"/>
      <c r="DN655" s="29"/>
      <c r="DO655" s="29"/>
      <c r="DP655" s="29"/>
      <c r="DQ655" s="29"/>
      <c r="DR655" s="29"/>
      <c r="DS655" s="29"/>
      <c r="DT655" s="29"/>
      <c r="DU655" s="29"/>
      <c r="DV655" s="29"/>
      <c r="DW655" s="29"/>
      <c r="DX655" s="29"/>
      <c r="DY655" s="29"/>
      <c r="DZ655" s="29"/>
      <c r="EA655" s="29"/>
      <c r="EB655" s="29"/>
      <c r="EC655" s="29"/>
      <c r="ED655" s="29"/>
      <c r="EE655" s="29"/>
      <c r="EF655" s="29"/>
      <c r="EG655" s="29"/>
      <c r="EH655" s="29"/>
      <c r="EI655" s="29"/>
      <c r="EJ655" s="29"/>
      <c r="EK655" s="29"/>
      <c r="EL655" s="29"/>
      <c r="EM655" s="29"/>
      <c r="EN655" s="29"/>
      <c r="EO655" s="29"/>
      <c r="EP655" s="29"/>
      <c r="EQ655" s="29"/>
      <c r="ER655" s="29"/>
      <c r="ES655" s="29"/>
      <c r="ET655" s="29"/>
      <c r="EU655" s="29"/>
      <c r="EV655" s="29"/>
      <c r="EW655" s="29"/>
      <c r="EX655" s="29"/>
      <c r="EY655" s="29"/>
      <c r="EZ655" s="29"/>
      <c r="FA655" s="29"/>
      <c r="FB655" s="29"/>
      <c r="FC655" s="29"/>
      <c r="FD655" s="29"/>
      <c r="FE655" s="29"/>
      <c r="FF655" s="29"/>
      <c r="FG655" s="29"/>
      <c r="FH655" s="29"/>
      <c r="FI655" s="29"/>
      <c r="FJ655" s="29"/>
      <c r="FK655" s="29"/>
      <c r="FV655" s="29"/>
      <c r="FZ655" s="29"/>
      <c r="GA655" s="29"/>
    </row>
    <row r="656" spans="7:183" x14ac:dyDescent="0.25">
      <c r="G656" s="112"/>
      <c r="Z656" s="113"/>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CH656" s="29"/>
      <c r="CX656" s="29"/>
      <c r="CY656" s="29"/>
      <c r="CZ656" s="31"/>
      <c r="DA656" s="31"/>
      <c r="DB656" s="31"/>
      <c r="DC656" s="31"/>
      <c r="DD656" s="31"/>
      <c r="DE656" s="31"/>
      <c r="DF656" s="31"/>
      <c r="DL656" s="29"/>
      <c r="DM656" s="29"/>
      <c r="DN656" s="29"/>
      <c r="DO656" s="29"/>
      <c r="DP656" s="29"/>
      <c r="DQ656" s="29"/>
      <c r="DR656" s="29"/>
      <c r="DS656" s="29"/>
      <c r="DT656" s="29"/>
      <c r="DU656" s="29"/>
      <c r="DV656" s="29"/>
      <c r="DW656" s="29"/>
      <c r="DX656" s="29"/>
      <c r="DY656" s="29"/>
      <c r="DZ656" s="29"/>
      <c r="EA656" s="29"/>
      <c r="EB656" s="29"/>
      <c r="EC656" s="29"/>
      <c r="ED656" s="29"/>
      <c r="EE656" s="29"/>
      <c r="EF656" s="29"/>
      <c r="EG656" s="29"/>
      <c r="EH656" s="29"/>
      <c r="EI656" s="29"/>
      <c r="EJ656" s="29"/>
      <c r="EK656" s="29"/>
      <c r="EL656" s="29"/>
      <c r="EM656" s="29"/>
      <c r="EN656" s="29"/>
      <c r="EO656" s="29"/>
      <c r="EP656" s="29"/>
      <c r="EQ656" s="29"/>
      <c r="ER656" s="29"/>
      <c r="ES656" s="29"/>
      <c r="ET656" s="29"/>
      <c r="EU656" s="29"/>
      <c r="EV656" s="29"/>
      <c r="EW656" s="29"/>
      <c r="EX656" s="29"/>
      <c r="EY656" s="29"/>
      <c r="EZ656" s="29"/>
      <c r="FA656" s="29"/>
      <c r="FB656" s="29"/>
      <c r="FC656" s="29"/>
      <c r="FD656" s="29"/>
      <c r="FE656" s="29"/>
      <c r="FF656" s="29"/>
      <c r="FG656" s="29"/>
      <c r="FH656" s="29"/>
      <c r="FI656" s="29"/>
      <c r="FJ656" s="29"/>
      <c r="FK656" s="29"/>
      <c r="FV656" s="29"/>
      <c r="FZ656" s="29"/>
      <c r="GA656" s="29"/>
    </row>
    <row r="657" spans="7:183" x14ac:dyDescent="0.25">
      <c r="G657" s="112"/>
      <c r="Z657" s="113"/>
      <c r="AQ657" s="29"/>
      <c r="AR657" s="29"/>
      <c r="AS657" s="29"/>
      <c r="AT657" s="29"/>
      <c r="AU657" s="29"/>
      <c r="AV657" s="29"/>
      <c r="AW657" s="29"/>
      <c r="AX657" s="29"/>
      <c r="AY657" s="29"/>
      <c r="AZ657" s="29"/>
      <c r="BA657" s="29"/>
      <c r="BB657" s="29"/>
      <c r="BC657" s="29"/>
      <c r="BD657" s="29"/>
      <c r="BE657" s="29"/>
      <c r="BF657" s="29"/>
      <c r="BG657" s="29"/>
      <c r="BH657" s="29"/>
      <c r="BI657" s="29"/>
      <c r="BJ657" s="29"/>
      <c r="BK657" s="29"/>
      <c r="BL657" s="29"/>
      <c r="BM657" s="29"/>
      <c r="CH657" s="29"/>
      <c r="CX657" s="29"/>
      <c r="CY657" s="29"/>
      <c r="CZ657" s="31"/>
      <c r="DA657" s="31"/>
      <c r="DB657" s="31"/>
      <c r="DC657" s="31"/>
      <c r="DD657" s="31"/>
      <c r="DE657" s="31"/>
      <c r="DF657" s="31"/>
      <c r="DL657" s="29"/>
      <c r="DM657" s="29"/>
      <c r="DN657" s="29"/>
      <c r="DO657" s="29"/>
      <c r="DP657" s="29"/>
      <c r="DQ657" s="29"/>
      <c r="DR657" s="29"/>
      <c r="DS657" s="29"/>
      <c r="DT657" s="29"/>
      <c r="DU657" s="29"/>
      <c r="DV657" s="29"/>
      <c r="DW657" s="29"/>
      <c r="DX657" s="29"/>
      <c r="DY657" s="29"/>
      <c r="DZ657" s="29"/>
      <c r="EA657" s="29"/>
      <c r="EB657" s="29"/>
      <c r="EC657" s="29"/>
      <c r="ED657" s="29"/>
      <c r="EE657" s="29"/>
      <c r="EF657" s="29"/>
      <c r="EG657" s="29"/>
      <c r="EH657" s="29"/>
      <c r="EI657" s="29"/>
      <c r="EJ657" s="29"/>
      <c r="EK657" s="29"/>
      <c r="EL657" s="29"/>
      <c r="EM657" s="29"/>
      <c r="EN657" s="29"/>
      <c r="EO657" s="29"/>
      <c r="EP657" s="29"/>
      <c r="EQ657" s="29"/>
      <c r="ER657" s="29"/>
      <c r="ES657" s="29"/>
      <c r="ET657" s="29"/>
      <c r="EU657" s="29"/>
      <c r="EV657" s="29"/>
      <c r="EW657" s="29"/>
      <c r="EX657" s="29"/>
      <c r="EY657" s="29"/>
      <c r="EZ657" s="29"/>
      <c r="FA657" s="29"/>
      <c r="FB657" s="29"/>
      <c r="FC657" s="29"/>
      <c r="FD657" s="29"/>
      <c r="FE657" s="29"/>
      <c r="FF657" s="29"/>
      <c r="FG657" s="29"/>
      <c r="FH657" s="29"/>
      <c r="FI657" s="29"/>
      <c r="FJ657" s="29"/>
      <c r="FK657" s="29"/>
      <c r="FV657" s="29"/>
      <c r="FZ657" s="29"/>
      <c r="GA657" s="29"/>
    </row>
    <row r="658" spans="7:183" x14ac:dyDescent="0.25">
      <c r="G658" s="112"/>
      <c r="Z658" s="113"/>
      <c r="AQ658" s="29"/>
      <c r="AR658" s="29"/>
      <c r="AS658" s="29"/>
      <c r="AT658" s="29"/>
      <c r="AU658" s="29"/>
      <c r="AV658" s="29"/>
      <c r="AW658" s="29"/>
      <c r="AX658" s="29"/>
      <c r="AY658" s="29"/>
      <c r="AZ658" s="29"/>
      <c r="BA658" s="29"/>
      <c r="BB658" s="29"/>
      <c r="BC658" s="29"/>
      <c r="BD658" s="29"/>
      <c r="BE658" s="29"/>
      <c r="BF658" s="29"/>
      <c r="BG658" s="29"/>
      <c r="BH658" s="29"/>
      <c r="BI658" s="29"/>
      <c r="BJ658" s="29"/>
      <c r="BK658" s="29"/>
      <c r="BL658" s="29"/>
      <c r="BM658" s="29"/>
      <c r="CH658" s="29"/>
      <c r="CX658" s="29"/>
      <c r="CY658" s="29"/>
      <c r="CZ658" s="31"/>
      <c r="DA658" s="31"/>
      <c r="DB658" s="31"/>
      <c r="DC658" s="31"/>
      <c r="DD658" s="31"/>
      <c r="DE658" s="31"/>
      <c r="DF658" s="31"/>
      <c r="DL658" s="29"/>
      <c r="DM658" s="29"/>
      <c r="DN658" s="29"/>
      <c r="DO658" s="29"/>
      <c r="DP658" s="29"/>
      <c r="DQ658" s="29"/>
      <c r="DR658" s="29"/>
      <c r="DS658" s="29"/>
      <c r="DT658" s="29"/>
      <c r="DU658" s="29"/>
      <c r="DV658" s="29"/>
      <c r="DW658" s="29"/>
      <c r="DX658" s="29"/>
      <c r="DY658" s="29"/>
      <c r="DZ658" s="29"/>
      <c r="EA658" s="29"/>
      <c r="EB658" s="29"/>
      <c r="EC658" s="29"/>
      <c r="ED658" s="29"/>
      <c r="EE658" s="29"/>
      <c r="EF658" s="29"/>
      <c r="EG658" s="29"/>
      <c r="EH658" s="29"/>
      <c r="EI658" s="29"/>
      <c r="EJ658" s="29"/>
      <c r="EK658" s="29"/>
      <c r="EL658" s="29"/>
      <c r="EM658" s="29"/>
      <c r="EN658" s="29"/>
      <c r="EO658" s="29"/>
      <c r="EP658" s="29"/>
      <c r="EQ658" s="29"/>
      <c r="ER658" s="29"/>
      <c r="ES658" s="29"/>
      <c r="ET658" s="29"/>
      <c r="EU658" s="29"/>
      <c r="EV658" s="29"/>
      <c r="EW658" s="29"/>
      <c r="EX658" s="29"/>
      <c r="EY658" s="29"/>
      <c r="EZ658" s="29"/>
      <c r="FA658" s="29"/>
      <c r="FB658" s="29"/>
      <c r="FC658" s="29"/>
      <c r="FD658" s="29"/>
      <c r="FE658" s="29"/>
      <c r="FF658" s="29"/>
      <c r="FG658" s="29"/>
      <c r="FH658" s="29"/>
      <c r="FI658" s="29"/>
      <c r="FJ658" s="29"/>
      <c r="FK658" s="29"/>
      <c r="FV658" s="29"/>
      <c r="FZ658" s="29"/>
      <c r="GA658" s="29"/>
    </row>
    <row r="659" spans="7:183" x14ac:dyDescent="0.25">
      <c r="G659" s="112"/>
      <c r="Z659" s="113"/>
      <c r="AQ659" s="29"/>
      <c r="AR659" s="29"/>
      <c r="AS659" s="29"/>
      <c r="AT659" s="29"/>
      <c r="AU659" s="29"/>
      <c r="AV659" s="29"/>
      <c r="AW659" s="29"/>
      <c r="AX659" s="29"/>
      <c r="AY659" s="29"/>
      <c r="AZ659" s="29"/>
      <c r="BA659" s="29"/>
      <c r="BB659" s="29"/>
      <c r="BC659" s="29"/>
      <c r="BD659" s="29"/>
      <c r="BE659" s="29"/>
      <c r="BF659" s="29"/>
      <c r="BG659" s="29"/>
      <c r="BH659" s="29"/>
      <c r="BI659" s="29"/>
      <c r="BJ659" s="29"/>
      <c r="BK659" s="29"/>
      <c r="BL659" s="29"/>
      <c r="BM659" s="29"/>
      <c r="CH659" s="29"/>
      <c r="CX659" s="29"/>
      <c r="CY659" s="29"/>
      <c r="CZ659" s="31"/>
      <c r="DA659" s="31"/>
      <c r="DB659" s="31"/>
      <c r="DC659" s="31"/>
      <c r="DD659" s="31"/>
      <c r="DE659" s="31"/>
      <c r="DF659" s="31"/>
      <c r="DL659" s="29"/>
      <c r="DM659" s="29"/>
      <c r="DN659" s="29"/>
      <c r="DO659" s="29"/>
      <c r="DP659" s="29"/>
      <c r="DQ659" s="29"/>
      <c r="DR659" s="29"/>
      <c r="DS659" s="29"/>
      <c r="DT659" s="29"/>
      <c r="DU659" s="29"/>
      <c r="DV659" s="29"/>
      <c r="DW659" s="29"/>
      <c r="DX659" s="29"/>
      <c r="DY659" s="29"/>
      <c r="DZ659" s="29"/>
      <c r="EA659" s="29"/>
      <c r="EB659" s="29"/>
      <c r="EC659" s="29"/>
      <c r="ED659" s="29"/>
      <c r="EE659" s="29"/>
      <c r="EF659" s="29"/>
      <c r="EG659" s="29"/>
      <c r="EH659" s="29"/>
      <c r="EI659" s="29"/>
      <c r="EJ659" s="29"/>
      <c r="EK659" s="29"/>
      <c r="EL659" s="29"/>
      <c r="EM659" s="29"/>
      <c r="EN659" s="29"/>
      <c r="EO659" s="29"/>
      <c r="EP659" s="29"/>
      <c r="EQ659" s="29"/>
      <c r="ER659" s="29"/>
      <c r="ES659" s="29"/>
      <c r="ET659" s="29"/>
      <c r="EU659" s="29"/>
      <c r="EV659" s="29"/>
      <c r="EW659" s="29"/>
      <c r="EX659" s="29"/>
      <c r="EY659" s="29"/>
      <c r="EZ659" s="29"/>
      <c r="FA659" s="29"/>
      <c r="FB659" s="29"/>
      <c r="FC659" s="29"/>
      <c r="FD659" s="29"/>
      <c r="FE659" s="29"/>
      <c r="FF659" s="29"/>
      <c r="FG659" s="29"/>
      <c r="FH659" s="29"/>
      <c r="FI659" s="29"/>
      <c r="FJ659" s="29"/>
      <c r="FK659" s="29"/>
      <c r="FV659" s="29"/>
      <c r="FZ659" s="29"/>
      <c r="GA659" s="29"/>
    </row>
    <row r="660" spans="7:183" x14ac:dyDescent="0.25">
      <c r="G660" s="112"/>
      <c r="Z660" s="113"/>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CH660" s="29"/>
      <c r="CX660" s="29"/>
      <c r="CY660" s="29"/>
      <c r="CZ660" s="31"/>
      <c r="DA660" s="31"/>
      <c r="DB660" s="31"/>
      <c r="DC660" s="31"/>
      <c r="DD660" s="31"/>
      <c r="DE660" s="31"/>
      <c r="DF660" s="31"/>
      <c r="DL660" s="29"/>
      <c r="DM660" s="29"/>
      <c r="DN660" s="29"/>
      <c r="DO660" s="29"/>
      <c r="DP660" s="29"/>
      <c r="DQ660" s="29"/>
      <c r="DR660" s="29"/>
      <c r="DS660" s="29"/>
      <c r="DT660" s="29"/>
      <c r="DU660" s="29"/>
      <c r="DV660" s="29"/>
      <c r="DW660" s="29"/>
      <c r="DX660" s="29"/>
      <c r="DY660" s="29"/>
      <c r="DZ660" s="29"/>
      <c r="EA660" s="29"/>
      <c r="EB660" s="29"/>
      <c r="EC660" s="29"/>
      <c r="ED660" s="29"/>
      <c r="EE660" s="29"/>
      <c r="EF660" s="29"/>
      <c r="EG660" s="29"/>
      <c r="EH660" s="29"/>
      <c r="EI660" s="29"/>
      <c r="EJ660" s="29"/>
      <c r="EK660" s="29"/>
      <c r="EL660" s="29"/>
      <c r="EM660" s="29"/>
      <c r="EN660" s="29"/>
      <c r="EO660" s="29"/>
      <c r="EP660" s="29"/>
      <c r="EQ660" s="29"/>
      <c r="ER660" s="29"/>
      <c r="ES660" s="29"/>
      <c r="ET660" s="29"/>
      <c r="EU660" s="29"/>
      <c r="EV660" s="29"/>
      <c r="EW660" s="29"/>
      <c r="EX660" s="29"/>
      <c r="EY660" s="29"/>
      <c r="EZ660" s="29"/>
      <c r="FA660" s="29"/>
      <c r="FB660" s="29"/>
      <c r="FC660" s="29"/>
      <c r="FD660" s="29"/>
      <c r="FE660" s="29"/>
      <c r="FF660" s="29"/>
      <c r="FG660" s="29"/>
      <c r="FH660" s="29"/>
      <c r="FI660" s="29"/>
      <c r="FJ660" s="29"/>
      <c r="FK660" s="29"/>
      <c r="FV660" s="29"/>
      <c r="FZ660" s="29"/>
      <c r="GA660" s="29"/>
    </row>
    <row r="661" spans="7:183" x14ac:dyDescent="0.25">
      <c r="G661" s="112"/>
      <c r="Z661" s="113"/>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CH661" s="29"/>
      <c r="CX661" s="29"/>
      <c r="CY661" s="29"/>
      <c r="CZ661" s="31"/>
      <c r="DA661" s="31"/>
      <c r="DB661" s="31"/>
      <c r="DC661" s="31"/>
      <c r="DD661" s="31"/>
      <c r="DE661" s="31"/>
      <c r="DF661" s="31"/>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V661" s="29"/>
      <c r="FZ661" s="29"/>
      <c r="GA661" s="29"/>
    </row>
    <row r="662" spans="7:183" x14ac:dyDescent="0.25">
      <c r="G662" s="112"/>
      <c r="Z662" s="113"/>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CH662" s="29"/>
      <c r="CX662" s="29"/>
      <c r="CY662" s="29"/>
      <c r="CZ662" s="31"/>
      <c r="DA662" s="31"/>
      <c r="DB662" s="31"/>
      <c r="DC662" s="31"/>
      <c r="DD662" s="31"/>
      <c r="DE662" s="31"/>
      <c r="DF662" s="31"/>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V662" s="29"/>
      <c r="FZ662" s="29"/>
      <c r="GA662" s="29"/>
    </row>
    <row r="663" spans="7:183" x14ac:dyDescent="0.25">
      <c r="G663" s="112"/>
      <c r="Z663" s="113"/>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CH663" s="29"/>
      <c r="CX663" s="29"/>
      <c r="CY663" s="29"/>
      <c r="CZ663" s="31"/>
      <c r="DA663" s="31"/>
      <c r="DB663" s="31"/>
      <c r="DC663" s="31"/>
      <c r="DD663" s="31"/>
      <c r="DE663" s="31"/>
      <c r="DF663" s="31"/>
      <c r="DL663" s="29"/>
      <c r="DM663" s="29"/>
      <c r="DN663" s="29"/>
      <c r="DO663" s="29"/>
      <c r="DP663" s="29"/>
      <c r="DQ663" s="29"/>
      <c r="DR663" s="29"/>
      <c r="DS663" s="29"/>
      <c r="DT663" s="29"/>
      <c r="DU663" s="29"/>
      <c r="DV663" s="29"/>
      <c r="DW663" s="29"/>
      <c r="DX663" s="29"/>
      <c r="DY663" s="29"/>
      <c r="DZ663" s="29"/>
      <c r="EA663" s="29"/>
      <c r="EB663" s="29"/>
      <c r="EC663" s="29"/>
      <c r="ED663" s="29"/>
      <c r="EE663" s="29"/>
      <c r="EF663" s="29"/>
      <c r="EG663" s="29"/>
      <c r="EH663" s="29"/>
      <c r="EI663" s="29"/>
      <c r="EJ663" s="29"/>
      <c r="EK663" s="29"/>
      <c r="EL663" s="29"/>
      <c r="EM663" s="29"/>
      <c r="EN663" s="29"/>
      <c r="EO663" s="29"/>
      <c r="EP663" s="29"/>
      <c r="EQ663" s="29"/>
      <c r="ER663" s="29"/>
      <c r="ES663" s="29"/>
      <c r="ET663" s="29"/>
      <c r="EU663" s="29"/>
      <c r="EV663" s="29"/>
      <c r="EW663" s="29"/>
      <c r="EX663" s="29"/>
      <c r="EY663" s="29"/>
      <c r="EZ663" s="29"/>
      <c r="FA663" s="29"/>
      <c r="FB663" s="29"/>
      <c r="FC663" s="29"/>
      <c r="FD663" s="29"/>
      <c r="FE663" s="29"/>
      <c r="FF663" s="29"/>
      <c r="FG663" s="29"/>
      <c r="FH663" s="29"/>
      <c r="FI663" s="29"/>
      <c r="FJ663" s="29"/>
      <c r="FK663" s="29"/>
      <c r="FV663" s="29"/>
      <c r="FZ663" s="29"/>
      <c r="GA663" s="29"/>
    </row>
    <row r="664" spans="7:183" x14ac:dyDescent="0.25">
      <c r="G664" s="112"/>
      <c r="Z664" s="113"/>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CH664" s="29"/>
      <c r="CX664" s="29"/>
      <c r="CY664" s="29"/>
      <c r="CZ664" s="31"/>
      <c r="DA664" s="31"/>
      <c r="DB664" s="31"/>
      <c r="DC664" s="31"/>
      <c r="DD664" s="31"/>
      <c r="DE664" s="31"/>
      <c r="DF664" s="31"/>
      <c r="DL664" s="29"/>
      <c r="DM664" s="29"/>
      <c r="DN664" s="29"/>
      <c r="DO664" s="29"/>
      <c r="DP664" s="29"/>
      <c r="DQ664" s="29"/>
      <c r="DR664" s="29"/>
      <c r="DS664" s="29"/>
      <c r="DT664" s="29"/>
      <c r="DU664" s="29"/>
      <c r="DV664" s="29"/>
      <c r="DW664" s="29"/>
      <c r="DX664" s="29"/>
      <c r="DY664" s="29"/>
      <c r="DZ664" s="29"/>
      <c r="EA664" s="29"/>
      <c r="EB664" s="29"/>
      <c r="EC664" s="29"/>
      <c r="ED664" s="29"/>
      <c r="EE664" s="29"/>
      <c r="EF664" s="29"/>
      <c r="EG664" s="29"/>
      <c r="EH664" s="29"/>
      <c r="EI664" s="29"/>
      <c r="EJ664" s="29"/>
      <c r="EK664" s="29"/>
      <c r="EL664" s="29"/>
      <c r="EM664" s="29"/>
      <c r="EN664" s="29"/>
      <c r="EO664" s="29"/>
      <c r="EP664" s="29"/>
      <c r="EQ664" s="29"/>
      <c r="ER664" s="29"/>
      <c r="ES664" s="29"/>
      <c r="ET664" s="29"/>
      <c r="EU664" s="29"/>
      <c r="EV664" s="29"/>
      <c r="EW664" s="29"/>
      <c r="EX664" s="29"/>
      <c r="EY664" s="29"/>
      <c r="EZ664" s="29"/>
      <c r="FA664" s="29"/>
      <c r="FB664" s="29"/>
      <c r="FC664" s="29"/>
      <c r="FD664" s="29"/>
      <c r="FE664" s="29"/>
      <c r="FF664" s="29"/>
      <c r="FG664" s="29"/>
      <c r="FH664" s="29"/>
      <c r="FI664" s="29"/>
      <c r="FJ664" s="29"/>
      <c r="FK664" s="29"/>
      <c r="FV664" s="29"/>
      <c r="FZ664" s="29"/>
      <c r="GA664" s="29"/>
    </row>
    <row r="665" spans="7:183" x14ac:dyDescent="0.25">
      <c r="G665" s="112"/>
      <c r="Z665" s="113"/>
      <c r="AQ665" s="29"/>
      <c r="AR665" s="29"/>
      <c r="AS665" s="29"/>
      <c r="AT665" s="29"/>
      <c r="AU665" s="29"/>
      <c r="AV665" s="29"/>
      <c r="AW665" s="29"/>
      <c r="AX665" s="29"/>
      <c r="AY665" s="29"/>
      <c r="AZ665" s="29"/>
      <c r="BA665" s="29"/>
      <c r="BB665" s="29"/>
      <c r="BC665" s="29"/>
      <c r="BD665" s="29"/>
      <c r="BE665" s="29"/>
      <c r="BF665" s="29"/>
      <c r="BG665" s="29"/>
      <c r="BH665" s="29"/>
      <c r="BI665" s="29"/>
      <c r="BJ665" s="29"/>
      <c r="BK665" s="29"/>
      <c r="BL665" s="29"/>
      <c r="BM665" s="29"/>
      <c r="CH665" s="29"/>
      <c r="CX665" s="29"/>
      <c r="CY665" s="29"/>
      <c r="CZ665" s="31"/>
      <c r="DA665" s="31"/>
      <c r="DB665" s="31"/>
      <c r="DC665" s="31"/>
      <c r="DD665" s="31"/>
      <c r="DE665" s="31"/>
      <c r="DF665" s="31"/>
      <c r="DL665" s="29"/>
      <c r="DM665" s="29"/>
      <c r="DN665" s="29"/>
      <c r="DO665" s="29"/>
      <c r="DP665" s="29"/>
      <c r="DQ665" s="29"/>
      <c r="DR665" s="29"/>
      <c r="DS665" s="29"/>
      <c r="DT665" s="29"/>
      <c r="DU665" s="29"/>
      <c r="DV665" s="29"/>
      <c r="DW665" s="29"/>
      <c r="DX665" s="29"/>
      <c r="DY665" s="29"/>
      <c r="DZ665" s="29"/>
      <c r="EA665" s="29"/>
      <c r="EB665" s="29"/>
      <c r="EC665" s="29"/>
      <c r="ED665" s="29"/>
      <c r="EE665" s="29"/>
      <c r="EF665" s="29"/>
      <c r="EG665" s="29"/>
      <c r="EH665" s="29"/>
      <c r="EI665" s="29"/>
      <c r="EJ665" s="29"/>
      <c r="EK665" s="29"/>
      <c r="EL665" s="29"/>
      <c r="EM665" s="29"/>
      <c r="EN665" s="29"/>
      <c r="EO665" s="29"/>
      <c r="EP665" s="29"/>
      <c r="EQ665" s="29"/>
      <c r="ER665" s="29"/>
      <c r="ES665" s="29"/>
      <c r="ET665" s="29"/>
      <c r="EU665" s="29"/>
      <c r="EV665" s="29"/>
      <c r="EW665" s="29"/>
      <c r="EX665" s="29"/>
      <c r="EY665" s="29"/>
      <c r="EZ665" s="29"/>
      <c r="FA665" s="29"/>
      <c r="FB665" s="29"/>
      <c r="FC665" s="29"/>
      <c r="FD665" s="29"/>
      <c r="FE665" s="29"/>
      <c r="FF665" s="29"/>
      <c r="FG665" s="29"/>
      <c r="FH665" s="29"/>
      <c r="FI665" s="29"/>
      <c r="FJ665" s="29"/>
      <c r="FK665" s="29"/>
      <c r="FV665" s="29"/>
      <c r="FZ665" s="29"/>
      <c r="GA665" s="29"/>
    </row>
    <row r="666" spans="7:183" x14ac:dyDescent="0.25">
      <c r="G666" s="112"/>
      <c r="Z666" s="113"/>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CH666" s="29"/>
      <c r="CX666" s="29"/>
      <c r="CY666" s="29"/>
      <c r="CZ666" s="31"/>
      <c r="DA666" s="31"/>
      <c r="DB666" s="31"/>
      <c r="DC666" s="31"/>
      <c r="DD666" s="31"/>
      <c r="DE666" s="31"/>
      <c r="DF666" s="31"/>
      <c r="DL666" s="29"/>
      <c r="DM666" s="29"/>
      <c r="DN666" s="29"/>
      <c r="DO666" s="29"/>
      <c r="DP666" s="29"/>
      <c r="DQ666" s="29"/>
      <c r="DR666" s="29"/>
      <c r="DS666" s="29"/>
      <c r="DT666" s="29"/>
      <c r="DU666" s="29"/>
      <c r="DV666" s="29"/>
      <c r="DW666" s="29"/>
      <c r="DX666" s="29"/>
      <c r="DY666" s="29"/>
      <c r="DZ666" s="29"/>
      <c r="EA666" s="29"/>
      <c r="EB666" s="29"/>
      <c r="EC666" s="29"/>
      <c r="ED666" s="29"/>
      <c r="EE666" s="29"/>
      <c r="EF666" s="29"/>
      <c r="EG666" s="29"/>
      <c r="EH666" s="29"/>
      <c r="EI666" s="29"/>
      <c r="EJ666" s="29"/>
      <c r="EK666" s="29"/>
      <c r="EL666" s="29"/>
      <c r="EM666" s="29"/>
      <c r="EN666" s="29"/>
      <c r="EO666" s="29"/>
      <c r="EP666" s="29"/>
      <c r="EQ666" s="29"/>
      <c r="ER666" s="29"/>
      <c r="ES666" s="29"/>
      <c r="ET666" s="29"/>
      <c r="EU666" s="29"/>
      <c r="EV666" s="29"/>
      <c r="EW666" s="29"/>
      <c r="EX666" s="29"/>
      <c r="EY666" s="29"/>
      <c r="EZ666" s="29"/>
      <c r="FA666" s="29"/>
      <c r="FB666" s="29"/>
      <c r="FC666" s="29"/>
      <c r="FD666" s="29"/>
      <c r="FE666" s="29"/>
      <c r="FF666" s="29"/>
      <c r="FG666" s="29"/>
      <c r="FH666" s="29"/>
      <c r="FI666" s="29"/>
      <c r="FJ666" s="29"/>
      <c r="FK666" s="29"/>
      <c r="FV666" s="29"/>
      <c r="FZ666" s="29"/>
      <c r="GA666" s="29"/>
    </row>
    <row r="667" spans="7:183" x14ac:dyDescent="0.25">
      <c r="G667" s="112"/>
      <c r="Z667" s="113"/>
      <c r="AQ667" s="29"/>
      <c r="AR667" s="29"/>
      <c r="AS667" s="29"/>
      <c r="AT667" s="29"/>
      <c r="AU667" s="29"/>
      <c r="AV667" s="29"/>
      <c r="AW667" s="29"/>
      <c r="AX667" s="29"/>
      <c r="AY667" s="29"/>
      <c r="AZ667" s="29"/>
      <c r="BA667" s="29"/>
      <c r="BB667" s="29"/>
      <c r="BC667" s="29"/>
      <c r="BD667" s="29"/>
      <c r="BE667" s="29"/>
      <c r="BF667" s="29"/>
      <c r="BG667" s="29"/>
      <c r="BH667" s="29"/>
      <c r="BI667" s="29"/>
      <c r="BJ667" s="29"/>
      <c r="BK667" s="29"/>
      <c r="BL667" s="29"/>
      <c r="BM667" s="29"/>
      <c r="CH667" s="29"/>
      <c r="CX667" s="29"/>
      <c r="CY667" s="29"/>
      <c r="CZ667" s="31"/>
      <c r="DA667" s="31"/>
      <c r="DB667" s="31"/>
      <c r="DC667" s="31"/>
      <c r="DD667" s="31"/>
      <c r="DE667" s="31"/>
      <c r="DF667" s="31"/>
      <c r="DL667" s="29"/>
      <c r="DM667" s="29"/>
      <c r="DN667" s="29"/>
      <c r="DO667" s="29"/>
      <c r="DP667" s="29"/>
      <c r="DQ667" s="29"/>
      <c r="DR667" s="29"/>
      <c r="DS667" s="29"/>
      <c r="DT667" s="29"/>
      <c r="DU667" s="29"/>
      <c r="DV667" s="29"/>
      <c r="DW667" s="29"/>
      <c r="DX667" s="29"/>
      <c r="DY667" s="29"/>
      <c r="DZ667" s="29"/>
      <c r="EA667" s="29"/>
      <c r="EB667" s="29"/>
      <c r="EC667" s="29"/>
      <c r="ED667" s="29"/>
      <c r="EE667" s="29"/>
      <c r="EF667" s="29"/>
      <c r="EG667" s="29"/>
      <c r="EH667" s="29"/>
      <c r="EI667" s="29"/>
      <c r="EJ667" s="29"/>
      <c r="EK667" s="29"/>
      <c r="EL667" s="29"/>
      <c r="EM667" s="29"/>
      <c r="EN667" s="29"/>
      <c r="EO667" s="29"/>
      <c r="EP667" s="29"/>
      <c r="EQ667" s="29"/>
      <c r="ER667" s="29"/>
      <c r="ES667" s="29"/>
      <c r="ET667" s="29"/>
      <c r="EU667" s="29"/>
      <c r="EV667" s="29"/>
      <c r="EW667" s="29"/>
      <c r="EX667" s="29"/>
      <c r="EY667" s="29"/>
      <c r="EZ667" s="29"/>
      <c r="FA667" s="29"/>
      <c r="FB667" s="29"/>
      <c r="FC667" s="29"/>
      <c r="FD667" s="29"/>
      <c r="FE667" s="29"/>
      <c r="FF667" s="29"/>
      <c r="FG667" s="29"/>
      <c r="FH667" s="29"/>
      <c r="FI667" s="29"/>
      <c r="FJ667" s="29"/>
      <c r="FK667" s="29"/>
      <c r="FV667" s="29"/>
      <c r="FZ667" s="29"/>
      <c r="GA667" s="29"/>
    </row>
    <row r="668" spans="7:183" x14ac:dyDescent="0.25">
      <c r="G668" s="112"/>
      <c r="Z668" s="113"/>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CH668" s="29"/>
      <c r="CX668" s="29"/>
      <c r="CY668" s="29"/>
      <c r="CZ668" s="31"/>
      <c r="DA668" s="31"/>
      <c r="DB668" s="31"/>
      <c r="DC668" s="31"/>
      <c r="DD668" s="31"/>
      <c r="DE668" s="31"/>
      <c r="DF668" s="31"/>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V668" s="29"/>
      <c r="FZ668" s="29"/>
      <c r="GA668" s="29"/>
    </row>
    <row r="669" spans="7:183" x14ac:dyDescent="0.25">
      <c r="G669" s="112"/>
      <c r="Z669" s="113"/>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CH669" s="29"/>
      <c r="CX669" s="29"/>
      <c r="CY669" s="29"/>
      <c r="CZ669" s="31"/>
      <c r="DA669" s="31"/>
      <c r="DB669" s="31"/>
      <c r="DC669" s="31"/>
      <c r="DD669" s="31"/>
      <c r="DE669" s="31"/>
      <c r="DF669" s="31"/>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V669" s="29"/>
      <c r="FZ669" s="29"/>
      <c r="GA669" s="29"/>
    </row>
    <row r="670" spans="7:183" x14ac:dyDescent="0.25">
      <c r="G670" s="112"/>
      <c r="Z670" s="113"/>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CH670" s="29"/>
      <c r="CX670" s="29"/>
      <c r="CY670" s="29"/>
      <c r="CZ670" s="31"/>
      <c r="DA670" s="31"/>
      <c r="DB670" s="31"/>
      <c r="DC670" s="31"/>
      <c r="DD670" s="31"/>
      <c r="DE670" s="31"/>
      <c r="DF670" s="31"/>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V670" s="29"/>
      <c r="FZ670" s="29"/>
      <c r="GA670" s="29"/>
    </row>
    <row r="671" spans="7:183" x14ac:dyDescent="0.25">
      <c r="G671" s="112"/>
      <c r="Z671" s="113"/>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CH671" s="29"/>
      <c r="CX671" s="29"/>
      <c r="CY671" s="29"/>
      <c r="CZ671" s="31"/>
      <c r="DA671" s="31"/>
      <c r="DB671" s="31"/>
      <c r="DC671" s="31"/>
      <c r="DD671" s="31"/>
      <c r="DE671" s="31"/>
      <c r="DF671" s="31"/>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V671" s="29"/>
      <c r="FZ671" s="29"/>
      <c r="GA671" s="29"/>
    </row>
    <row r="672" spans="7:183" x14ac:dyDescent="0.25">
      <c r="G672" s="112"/>
      <c r="Z672" s="113"/>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CH672" s="29"/>
      <c r="CX672" s="29"/>
      <c r="CY672" s="29"/>
      <c r="CZ672" s="31"/>
      <c r="DA672" s="31"/>
      <c r="DB672" s="31"/>
      <c r="DC672" s="31"/>
      <c r="DD672" s="31"/>
      <c r="DE672" s="31"/>
      <c r="DF672" s="31"/>
      <c r="DL672" s="29"/>
      <c r="DM672" s="29"/>
      <c r="DN672" s="29"/>
      <c r="DO672" s="29"/>
      <c r="DP672" s="29"/>
      <c r="DQ672" s="29"/>
      <c r="DR672" s="29"/>
      <c r="DS672" s="29"/>
      <c r="DT672" s="29"/>
      <c r="DU672" s="29"/>
      <c r="DV672" s="29"/>
      <c r="DW672" s="29"/>
      <c r="DX672" s="29"/>
      <c r="DY672" s="29"/>
      <c r="DZ672" s="29"/>
      <c r="EA672" s="29"/>
      <c r="EB672" s="29"/>
      <c r="EC672" s="29"/>
      <c r="ED672" s="29"/>
      <c r="EE672" s="29"/>
      <c r="EF672" s="29"/>
      <c r="EG672" s="29"/>
      <c r="EH672" s="29"/>
      <c r="EI672" s="29"/>
      <c r="EJ672" s="29"/>
      <c r="EK672" s="29"/>
      <c r="EL672" s="29"/>
      <c r="EM672" s="29"/>
      <c r="EN672" s="29"/>
      <c r="EO672" s="29"/>
      <c r="EP672" s="29"/>
      <c r="EQ672" s="29"/>
      <c r="ER672" s="29"/>
      <c r="ES672" s="29"/>
      <c r="ET672" s="29"/>
      <c r="EU672" s="29"/>
      <c r="EV672" s="29"/>
      <c r="EW672" s="29"/>
      <c r="EX672" s="29"/>
      <c r="EY672" s="29"/>
      <c r="EZ672" s="29"/>
      <c r="FA672" s="29"/>
      <c r="FB672" s="29"/>
      <c r="FC672" s="29"/>
      <c r="FD672" s="29"/>
      <c r="FE672" s="29"/>
      <c r="FF672" s="29"/>
      <c r="FG672" s="29"/>
      <c r="FH672" s="29"/>
      <c r="FI672" s="29"/>
      <c r="FJ672" s="29"/>
      <c r="FK672" s="29"/>
      <c r="FV672" s="29"/>
      <c r="FZ672" s="29"/>
      <c r="GA672" s="29"/>
    </row>
    <row r="673" spans="7:183" x14ac:dyDescent="0.25">
      <c r="G673" s="112"/>
      <c r="Z673" s="113"/>
      <c r="AQ673" s="29"/>
      <c r="AR673" s="29"/>
      <c r="AS673" s="29"/>
      <c r="AT673" s="29"/>
      <c r="AU673" s="29"/>
      <c r="AV673" s="29"/>
      <c r="AW673" s="29"/>
      <c r="AX673" s="29"/>
      <c r="AY673" s="29"/>
      <c r="AZ673" s="29"/>
      <c r="BA673" s="29"/>
      <c r="BB673" s="29"/>
      <c r="BC673" s="29"/>
      <c r="BD673" s="29"/>
      <c r="BE673" s="29"/>
      <c r="BF673" s="29"/>
      <c r="BG673" s="29"/>
      <c r="BH673" s="29"/>
      <c r="BI673" s="29"/>
      <c r="BJ673" s="29"/>
      <c r="BK673" s="29"/>
      <c r="BL673" s="29"/>
      <c r="BM673" s="29"/>
      <c r="CH673" s="29"/>
      <c r="CX673" s="29"/>
      <c r="CY673" s="29"/>
      <c r="CZ673" s="31"/>
      <c r="DA673" s="31"/>
      <c r="DB673" s="31"/>
      <c r="DC673" s="31"/>
      <c r="DD673" s="31"/>
      <c r="DE673" s="31"/>
      <c r="DF673" s="31"/>
      <c r="DL673" s="29"/>
      <c r="DM673" s="29"/>
      <c r="DN673" s="29"/>
      <c r="DO673" s="29"/>
      <c r="DP673" s="29"/>
      <c r="DQ673" s="29"/>
      <c r="DR673" s="29"/>
      <c r="DS673" s="29"/>
      <c r="DT673" s="29"/>
      <c r="DU673" s="29"/>
      <c r="DV673" s="29"/>
      <c r="DW673" s="29"/>
      <c r="DX673" s="29"/>
      <c r="DY673" s="29"/>
      <c r="DZ673" s="29"/>
      <c r="EA673" s="29"/>
      <c r="EB673" s="29"/>
      <c r="EC673" s="29"/>
      <c r="ED673" s="29"/>
      <c r="EE673" s="29"/>
      <c r="EF673" s="29"/>
      <c r="EG673" s="29"/>
      <c r="EH673" s="29"/>
      <c r="EI673" s="29"/>
      <c r="EJ673" s="29"/>
      <c r="EK673" s="29"/>
      <c r="EL673" s="29"/>
      <c r="EM673" s="29"/>
      <c r="EN673" s="29"/>
      <c r="EO673" s="29"/>
      <c r="EP673" s="29"/>
      <c r="EQ673" s="29"/>
      <c r="ER673" s="29"/>
      <c r="ES673" s="29"/>
      <c r="ET673" s="29"/>
      <c r="EU673" s="29"/>
      <c r="EV673" s="29"/>
      <c r="EW673" s="29"/>
      <c r="EX673" s="29"/>
      <c r="EY673" s="29"/>
      <c r="EZ673" s="29"/>
      <c r="FA673" s="29"/>
      <c r="FB673" s="29"/>
      <c r="FC673" s="29"/>
      <c r="FD673" s="29"/>
      <c r="FE673" s="29"/>
      <c r="FF673" s="29"/>
      <c r="FG673" s="29"/>
      <c r="FH673" s="29"/>
      <c r="FI673" s="29"/>
      <c r="FJ673" s="29"/>
      <c r="FK673" s="29"/>
      <c r="FV673" s="29"/>
      <c r="FZ673" s="29"/>
      <c r="GA673" s="29"/>
    </row>
    <row r="674" spans="7:183" x14ac:dyDescent="0.25">
      <c r="G674" s="112"/>
      <c r="Z674" s="113"/>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CH674" s="29"/>
      <c r="CX674" s="29"/>
      <c r="CY674" s="29"/>
      <c r="CZ674" s="31"/>
      <c r="DA674" s="31"/>
      <c r="DB674" s="31"/>
      <c r="DC674" s="31"/>
      <c r="DD674" s="31"/>
      <c r="DE674" s="31"/>
      <c r="DF674" s="31"/>
      <c r="DL674" s="29"/>
      <c r="DM674" s="29"/>
      <c r="DN674" s="29"/>
      <c r="DO674" s="29"/>
      <c r="DP674" s="29"/>
      <c r="DQ674" s="29"/>
      <c r="DR674" s="29"/>
      <c r="DS674" s="29"/>
      <c r="DT674" s="29"/>
      <c r="DU674" s="29"/>
      <c r="DV674" s="29"/>
      <c r="DW674" s="29"/>
      <c r="DX674" s="29"/>
      <c r="DY674" s="29"/>
      <c r="DZ674" s="29"/>
      <c r="EA674" s="29"/>
      <c r="EB674" s="29"/>
      <c r="EC674" s="29"/>
      <c r="ED674" s="29"/>
      <c r="EE674" s="29"/>
      <c r="EF674" s="29"/>
      <c r="EG674" s="29"/>
      <c r="EH674" s="29"/>
      <c r="EI674" s="29"/>
      <c r="EJ674" s="29"/>
      <c r="EK674" s="29"/>
      <c r="EL674" s="29"/>
      <c r="EM674" s="29"/>
      <c r="EN674" s="29"/>
      <c r="EO674" s="29"/>
      <c r="EP674" s="29"/>
      <c r="EQ674" s="29"/>
      <c r="ER674" s="29"/>
      <c r="ES674" s="29"/>
      <c r="ET674" s="29"/>
      <c r="EU674" s="29"/>
      <c r="EV674" s="29"/>
      <c r="EW674" s="29"/>
      <c r="EX674" s="29"/>
      <c r="EY674" s="29"/>
      <c r="EZ674" s="29"/>
      <c r="FA674" s="29"/>
      <c r="FB674" s="29"/>
      <c r="FC674" s="29"/>
      <c r="FD674" s="29"/>
      <c r="FE674" s="29"/>
      <c r="FF674" s="29"/>
      <c r="FG674" s="29"/>
      <c r="FH674" s="29"/>
      <c r="FI674" s="29"/>
      <c r="FJ674" s="29"/>
      <c r="FK674" s="29"/>
      <c r="FV674" s="29"/>
      <c r="FZ674" s="29"/>
      <c r="GA674" s="29"/>
    </row>
    <row r="675" spans="7:183" x14ac:dyDescent="0.25">
      <c r="G675" s="112"/>
      <c r="Z675" s="113"/>
      <c r="AQ675" s="29"/>
      <c r="AR675" s="29"/>
      <c r="AS675" s="29"/>
      <c r="AT675" s="29"/>
      <c r="AU675" s="29"/>
      <c r="AV675" s="29"/>
      <c r="AW675" s="29"/>
      <c r="AX675" s="29"/>
      <c r="AY675" s="29"/>
      <c r="AZ675" s="29"/>
      <c r="BA675" s="29"/>
      <c r="BB675" s="29"/>
      <c r="BC675" s="29"/>
      <c r="BD675" s="29"/>
      <c r="BE675" s="29"/>
      <c r="BF675" s="29"/>
      <c r="BG675" s="29"/>
      <c r="BH675" s="29"/>
      <c r="BI675" s="29"/>
      <c r="BJ675" s="29"/>
      <c r="BK675" s="29"/>
      <c r="BL675" s="29"/>
      <c r="BM675" s="29"/>
      <c r="CH675" s="29"/>
      <c r="CX675" s="29"/>
      <c r="CY675" s="29"/>
      <c r="CZ675" s="31"/>
      <c r="DA675" s="31"/>
      <c r="DB675" s="31"/>
      <c r="DC675" s="31"/>
      <c r="DD675" s="31"/>
      <c r="DE675" s="31"/>
      <c r="DF675" s="31"/>
      <c r="DL675" s="29"/>
      <c r="DM675" s="29"/>
      <c r="DN675" s="29"/>
      <c r="DO675" s="29"/>
      <c r="DP675" s="29"/>
      <c r="DQ675" s="29"/>
      <c r="DR675" s="29"/>
      <c r="DS675" s="29"/>
      <c r="DT675" s="29"/>
      <c r="DU675" s="29"/>
      <c r="DV675" s="29"/>
      <c r="DW675" s="29"/>
      <c r="DX675" s="29"/>
      <c r="DY675" s="29"/>
      <c r="DZ675" s="29"/>
      <c r="EA675" s="29"/>
      <c r="EB675" s="29"/>
      <c r="EC675" s="29"/>
      <c r="ED675" s="29"/>
      <c r="EE675" s="29"/>
      <c r="EF675" s="29"/>
      <c r="EG675" s="29"/>
      <c r="EH675" s="29"/>
      <c r="EI675" s="29"/>
      <c r="EJ675" s="29"/>
      <c r="EK675" s="29"/>
      <c r="EL675" s="29"/>
      <c r="EM675" s="29"/>
      <c r="EN675" s="29"/>
      <c r="EO675" s="29"/>
      <c r="EP675" s="29"/>
      <c r="EQ675" s="29"/>
      <c r="ER675" s="29"/>
      <c r="ES675" s="29"/>
      <c r="ET675" s="29"/>
      <c r="EU675" s="29"/>
      <c r="EV675" s="29"/>
      <c r="EW675" s="29"/>
      <c r="EX675" s="29"/>
      <c r="EY675" s="29"/>
      <c r="EZ675" s="29"/>
      <c r="FA675" s="29"/>
      <c r="FB675" s="29"/>
      <c r="FC675" s="29"/>
      <c r="FD675" s="29"/>
      <c r="FE675" s="29"/>
      <c r="FF675" s="29"/>
      <c r="FG675" s="29"/>
      <c r="FH675" s="29"/>
      <c r="FI675" s="29"/>
      <c r="FJ675" s="29"/>
      <c r="FK675" s="29"/>
      <c r="FV675" s="29"/>
      <c r="FZ675" s="29"/>
      <c r="GA675" s="29"/>
    </row>
    <row r="676" spans="7:183" x14ac:dyDescent="0.25">
      <c r="G676" s="112"/>
      <c r="Z676" s="113"/>
      <c r="AQ676" s="29"/>
      <c r="AR676" s="29"/>
      <c r="AS676" s="29"/>
      <c r="AT676" s="29"/>
      <c r="AU676" s="29"/>
      <c r="AV676" s="29"/>
      <c r="AW676" s="29"/>
      <c r="AX676" s="29"/>
      <c r="AY676" s="29"/>
      <c r="AZ676" s="29"/>
      <c r="BA676" s="29"/>
      <c r="BB676" s="29"/>
      <c r="BC676" s="29"/>
      <c r="BD676" s="29"/>
      <c r="BE676" s="29"/>
      <c r="BF676" s="29"/>
      <c r="BG676" s="29"/>
      <c r="BH676" s="29"/>
      <c r="BI676" s="29"/>
      <c r="BJ676" s="29"/>
      <c r="BK676" s="29"/>
      <c r="BL676" s="29"/>
      <c r="BM676" s="29"/>
      <c r="CH676" s="29"/>
      <c r="CX676" s="29"/>
      <c r="CY676" s="29"/>
      <c r="CZ676" s="31"/>
      <c r="DA676" s="31"/>
      <c r="DB676" s="31"/>
      <c r="DC676" s="31"/>
      <c r="DD676" s="31"/>
      <c r="DE676" s="31"/>
      <c r="DF676" s="31"/>
      <c r="DL676" s="29"/>
      <c r="DM676" s="29"/>
      <c r="DN676" s="29"/>
      <c r="DO676" s="29"/>
      <c r="DP676" s="29"/>
      <c r="DQ676" s="29"/>
      <c r="DR676" s="29"/>
      <c r="DS676" s="29"/>
      <c r="DT676" s="29"/>
      <c r="DU676" s="29"/>
      <c r="DV676" s="29"/>
      <c r="DW676" s="29"/>
      <c r="DX676" s="29"/>
      <c r="DY676" s="29"/>
      <c r="DZ676" s="29"/>
      <c r="EA676" s="29"/>
      <c r="EB676" s="29"/>
      <c r="EC676" s="29"/>
      <c r="ED676" s="29"/>
      <c r="EE676" s="29"/>
      <c r="EF676" s="29"/>
      <c r="EG676" s="29"/>
      <c r="EH676" s="29"/>
      <c r="EI676" s="29"/>
      <c r="EJ676" s="29"/>
      <c r="EK676" s="29"/>
      <c r="EL676" s="29"/>
      <c r="EM676" s="29"/>
      <c r="EN676" s="29"/>
      <c r="EO676" s="29"/>
      <c r="EP676" s="29"/>
      <c r="EQ676" s="29"/>
      <c r="ER676" s="29"/>
      <c r="ES676" s="29"/>
      <c r="ET676" s="29"/>
      <c r="EU676" s="29"/>
      <c r="EV676" s="29"/>
      <c r="EW676" s="29"/>
      <c r="EX676" s="29"/>
      <c r="EY676" s="29"/>
      <c r="EZ676" s="29"/>
      <c r="FA676" s="29"/>
      <c r="FB676" s="29"/>
      <c r="FC676" s="29"/>
      <c r="FD676" s="29"/>
      <c r="FE676" s="29"/>
      <c r="FF676" s="29"/>
      <c r="FG676" s="29"/>
      <c r="FH676" s="29"/>
      <c r="FI676" s="29"/>
      <c r="FJ676" s="29"/>
      <c r="FK676" s="29"/>
      <c r="FV676" s="29"/>
      <c r="FZ676" s="29"/>
      <c r="GA676" s="29"/>
    </row>
    <row r="677" spans="7:183" x14ac:dyDescent="0.25">
      <c r="G677" s="112"/>
      <c r="Z677" s="113"/>
      <c r="AQ677" s="29"/>
      <c r="AR677" s="29"/>
      <c r="AS677" s="29"/>
      <c r="AT677" s="29"/>
      <c r="AU677" s="29"/>
      <c r="AV677" s="29"/>
      <c r="AW677" s="29"/>
      <c r="AX677" s="29"/>
      <c r="AY677" s="29"/>
      <c r="AZ677" s="29"/>
      <c r="BA677" s="29"/>
      <c r="BB677" s="29"/>
      <c r="BC677" s="29"/>
      <c r="BD677" s="29"/>
      <c r="BE677" s="29"/>
      <c r="BF677" s="29"/>
      <c r="BG677" s="29"/>
      <c r="BH677" s="29"/>
      <c r="BI677" s="29"/>
      <c r="BJ677" s="29"/>
      <c r="BK677" s="29"/>
      <c r="BL677" s="29"/>
      <c r="BM677" s="29"/>
      <c r="CH677" s="29"/>
      <c r="CX677" s="29"/>
      <c r="CY677" s="29"/>
      <c r="CZ677" s="31"/>
      <c r="DA677" s="31"/>
      <c r="DB677" s="31"/>
      <c r="DC677" s="31"/>
      <c r="DD677" s="31"/>
      <c r="DE677" s="31"/>
      <c r="DF677" s="31"/>
      <c r="DL677" s="29"/>
      <c r="DM677" s="29"/>
      <c r="DN677" s="29"/>
      <c r="DO677" s="29"/>
      <c r="DP677" s="29"/>
      <c r="DQ677" s="29"/>
      <c r="DR677" s="29"/>
      <c r="DS677" s="29"/>
      <c r="DT677" s="29"/>
      <c r="DU677" s="29"/>
      <c r="DV677" s="29"/>
      <c r="DW677" s="29"/>
      <c r="DX677" s="29"/>
      <c r="DY677" s="29"/>
      <c r="DZ677" s="29"/>
      <c r="EA677" s="29"/>
      <c r="EB677" s="29"/>
      <c r="EC677" s="29"/>
      <c r="ED677" s="29"/>
      <c r="EE677" s="29"/>
      <c r="EF677" s="29"/>
      <c r="EG677" s="29"/>
      <c r="EH677" s="29"/>
      <c r="EI677" s="29"/>
      <c r="EJ677" s="29"/>
      <c r="EK677" s="29"/>
      <c r="EL677" s="29"/>
      <c r="EM677" s="29"/>
      <c r="EN677" s="29"/>
      <c r="EO677" s="29"/>
      <c r="EP677" s="29"/>
      <c r="EQ677" s="29"/>
      <c r="ER677" s="29"/>
      <c r="ES677" s="29"/>
      <c r="ET677" s="29"/>
      <c r="EU677" s="29"/>
      <c r="EV677" s="29"/>
      <c r="EW677" s="29"/>
      <c r="EX677" s="29"/>
      <c r="EY677" s="29"/>
      <c r="EZ677" s="29"/>
      <c r="FA677" s="29"/>
      <c r="FB677" s="29"/>
      <c r="FC677" s="29"/>
      <c r="FD677" s="29"/>
      <c r="FE677" s="29"/>
      <c r="FF677" s="29"/>
      <c r="FG677" s="29"/>
      <c r="FH677" s="29"/>
      <c r="FI677" s="29"/>
      <c r="FJ677" s="29"/>
      <c r="FK677" s="29"/>
      <c r="FV677" s="29"/>
      <c r="FZ677" s="29"/>
      <c r="GA677" s="29"/>
    </row>
    <row r="678" spans="7:183" x14ac:dyDescent="0.25">
      <c r="G678" s="112"/>
      <c r="Z678" s="113"/>
      <c r="AQ678" s="29"/>
      <c r="AR678" s="29"/>
      <c r="AS678" s="29"/>
      <c r="AT678" s="29"/>
      <c r="AU678" s="29"/>
      <c r="AV678" s="29"/>
      <c r="AW678" s="29"/>
      <c r="AX678" s="29"/>
      <c r="AY678" s="29"/>
      <c r="AZ678" s="29"/>
      <c r="BA678" s="29"/>
      <c r="BB678" s="29"/>
      <c r="BC678" s="29"/>
      <c r="BD678" s="29"/>
      <c r="BE678" s="29"/>
      <c r="BF678" s="29"/>
      <c r="BG678" s="29"/>
      <c r="BH678" s="29"/>
      <c r="BI678" s="29"/>
      <c r="BJ678" s="29"/>
      <c r="BK678" s="29"/>
      <c r="BL678" s="29"/>
      <c r="BM678" s="29"/>
      <c r="CH678" s="29"/>
      <c r="CX678" s="29"/>
      <c r="CY678" s="29"/>
      <c r="CZ678" s="31"/>
      <c r="DA678" s="31"/>
      <c r="DB678" s="31"/>
      <c r="DC678" s="31"/>
      <c r="DD678" s="31"/>
      <c r="DE678" s="31"/>
      <c r="DF678" s="31"/>
      <c r="DL678" s="29"/>
      <c r="DM678" s="29"/>
      <c r="DN678" s="29"/>
      <c r="DO678" s="29"/>
      <c r="DP678" s="29"/>
      <c r="DQ678" s="29"/>
      <c r="DR678" s="29"/>
      <c r="DS678" s="29"/>
      <c r="DT678" s="29"/>
      <c r="DU678" s="29"/>
      <c r="DV678" s="29"/>
      <c r="DW678" s="29"/>
      <c r="DX678" s="29"/>
      <c r="DY678" s="29"/>
      <c r="DZ678" s="29"/>
      <c r="EA678" s="29"/>
      <c r="EB678" s="29"/>
      <c r="EC678" s="29"/>
      <c r="ED678" s="29"/>
      <c r="EE678" s="29"/>
      <c r="EF678" s="29"/>
      <c r="EG678" s="29"/>
      <c r="EH678" s="29"/>
      <c r="EI678" s="29"/>
      <c r="EJ678" s="29"/>
      <c r="EK678" s="29"/>
      <c r="EL678" s="29"/>
      <c r="EM678" s="29"/>
      <c r="EN678" s="29"/>
      <c r="EO678" s="29"/>
      <c r="EP678" s="29"/>
      <c r="EQ678" s="29"/>
      <c r="ER678" s="29"/>
      <c r="ES678" s="29"/>
      <c r="ET678" s="29"/>
      <c r="EU678" s="29"/>
      <c r="EV678" s="29"/>
      <c r="EW678" s="29"/>
      <c r="EX678" s="29"/>
      <c r="EY678" s="29"/>
      <c r="EZ678" s="29"/>
      <c r="FA678" s="29"/>
      <c r="FB678" s="29"/>
      <c r="FC678" s="29"/>
      <c r="FD678" s="29"/>
      <c r="FE678" s="29"/>
      <c r="FF678" s="29"/>
      <c r="FG678" s="29"/>
      <c r="FH678" s="29"/>
      <c r="FI678" s="29"/>
      <c r="FJ678" s="29"/>
      <c r="FK678" s="29"/>
      <c r="FV678" s="29"/>
      <c r="FZ678" s="29"/>
      <c r="GA678" s="29"/>
    </row>
    <row r="679" spans="7:183" x14ac:dyDescent="0.25">
      <c r="G679" s="112"/>
      <c r="Z679" s="113"/>
      <c r="AQ679" s="29"/>
      <c r="AR679" s="29"/>
      <c r="AS679" s="29"/>
      <c r="AT679" s="29"/>
      <c r="AU679" s="29"/>
      <c r="AV679" s="29"/>
      <c r="AW679" s="29"/>
      <c r="AX679" s="29"/>
      <c r="AY679" s="29"/>
      <c r="AZ679" s="29"/>
      <c r="BA679" s="29"/>
      <c r="BB679" s="29"/>
      <c r="BC679" s="29"/>
      <c r="BD679" s="29"/>
      <c r="BE679" s="29"/>
      <c r="BF679" s="29"/>
      <c r="BG679" s="29"/>
      <c r="BH679" s="29"/>
      <c r="BI679" s="29"/>
      <c r="BJ679" s="29"/>
      <c r="BK679" s="29"/>
      <c r="BL679" s="29"/>
      <c r="BM679" s="29"/>
      <c r="CH679" s="29"/>
      <c r="CX679" s="29"/>
      <c r="CY679" s="29"/>
      <c r="CZ679" s="31"/>
      <c r="DA679" s="31"/>
      <c r="DB679" s="31"/>
      <c r="DC679" s="31"/>
      <c r="DD679" s="31"/>
      <c r="DE679" s="31"/>
      <c r="DF679" s="31"/>
      <c r="DL679" s="29"/>
      <c r="DM679" s="29"/>
      <c r="DN679" s="29"/>
      <c r="DO679" s="29"/>
      <c r="DP679" s="29"/>
      <c r="DQ679" s="29"/>
      <c r="DR679" s="29"/>
      <c r="DS679" s="29"/>
      <c r="DT679" s="29"/>
      <c r="DU679" s="29"/>
      <c r="DV679" s="29"/>
      <c r="DW679" s="29"/>
      <c r="DX679" s="29"/>
      <c r="DY679" s="29"/>
      <c r="DZ679" s="29"/>
      <c r="EA679" s="29"/>
      <c r="EB679" s="29"/>
      <c r="EC679" s="29"/>
      <c r="ED679" s="29"/>
      <c r="EE679" s="29"/>
      <c r="EF679" s="29"/>
      <c r="EG679" s="29"/>
      <c r="EH679" s="29"/>
      <c r="EI679" s="29"/>
      <c r="EJ679" s="29"/>
      <c r="EK679" s="29"/>
      <c r="EL679" s="29"/>
      <c r="EM679" s="29"/>
      <c r="EN679" s="29"/>
      <c r="EO679" s="29"/>
      <c r="EP679" s="29"/>
      <c r="EQ679" s="29"/>
      <c r="ER679" s="29"/>
      <c r="ES679" s="29"/>
      <c r="ET679" s="29"/>
      <c r="EU679" s="29"/>
      <c r="EV679" s="29"/>
      <c r="EW679" s="29"/>
      <c r="EX679" s="29"/>
      <c r="EY679" s="29"/>
      <c r="EZ679" s="29"/>
      <c r="FA679" s="29"/>
      <c r="FB679" s="29"/>
      <c r="FC679" s="29"/>
      <c r="FD679" s="29"/>
      <c r="FE679" s="29"/>
      <c r="FF679" s="29"/>
      <c r="FG679" s="29"/>
      <c r="FH679" s="29"/>
      <c r="FI679" s="29"/>
      <c r="FJ679" s="29"/>
      <c r="FK679" s="29"/>
      <c r="FV679" s="29"/>
      <c r="FZ679" s="29"/>
      <c r="GA679" s="29"/>
    </row>
    <row r="680" spans="7:183" x14ac:dyDescent="0.25">
      <c r="G680" s="112"/>
      <c r="Z680" s="113"/>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CH680" s="29"/>
      <c r="CX680" s="29"/>
      <c r="CY680" s="29"/>
      <c r="CZ680" s="31"/>
      <c r="DA680" s="31"/>
      <c r="DB680" s="31"/>
      <c r="DC680" s="31"/>
      <c r="DD680" s="31"/>
      <c r="DE680" s="31"/>
      <c r="DF680" s="31"/>
      <c r="DL680" s="29"/>
      <c r="DM680" s="29"/>
      <c r="DN680" s="29"/>
      <c r="DO680" s="29"/>
      <c r="DP680" s="29"/>
      <c r="DQ680" s="29"/>
      <c r="DR680" s="29"/>
      <c r="DS680" s="29"/>
      <c r="DT680" s="29"/>
      <c r="DU680" s="29"/>
      <c r="DV680" s="29"/>
      <c r="DW680" s="29"/>
      <c r="DX680" s="29"/>
      <c r="DY680" s="29"/>
      <c r="DZ680" s="29"/>
      <c r="EA680" s="29"/>
      <c r="EB680" s="29"/>
      <c r="EC680" s="29"/>
      <c r="ED680" s="29"/>
      <c r="EE680" s="29"/>
      <c r="EF680" s="29"/>
      <c r="EG680" s="29"/>
      <c r="EH680" s="29"/>
      <c r="EI680" s="29"/>
      <c r="EJ680" s="29"/>
      <c r="EK680" s="29"/>
      <c r="EL680" s="29"/>
      <c r="EM680" s="29"/>
      <c r="EN680" s="29"/>
      <c r="EO680" s="29"/>
      <c r="EP680" s="29"/>
      <c r="EQ680" s="29"/>
      <c r="ER680" s="29"/>
      <c r="ES680" s="29"/>
      <c r="ET680" s="29"/>
      <c r="EU680" s="29"/>
      <c r="EV680" s="29"/>
      <c r="EW680" s="29"/>
      <c r="EX680" s="29"/>
      <c r="EY680" s="29"/>
      <c r="EZ680" s="29"/>
      <c r="FA680" s="29"/>
      <c r="FB680" s="29"/>
      <c r="FC680" s="29"/>
      <c r="FD680" s="29"/>
      <c r="FE680" s="29"/>
      <c r="FF680" s="29"/>
      <c r="FG680" s="29"/>
      <c r="FH680" s="29"/>
      <c r="FI680" s="29"/>
      <c r="FJ680" s="29"/>
      <c r="FK680" s="29"/>
      <c r="FV680" s="29"/>
      <c r="FZ680" s="29"/>
      <c r="GA680" s="29"/>
    </row>
    <row r="681" spans="7:183" x14ac:dyDescent="0.25">
      <c r="G681" s="112"/>
      <c r="Z681" s="113"/>
      <c r="AQ681" s="29"/>
      <c r="AR681" s="29"/>
      <c r="AS681" s="29"/>
      <c r="AT681" s="29"/>
      <c r="AU681" s="29"/>
      <c r="AV681" s="29"/>
      <c r="AW681" s="29"/>
      <c r="AX681" s="29"/>
      <c r="AY681" s="29"/>
      <c r="AZ681" s="29"/>
      <c r="BA681" s="29"/>
      <c r="BB681" s="29"/>
      <c r="BC681" s="29"/>
      <c r="BD681" s="29"/>
      <c r="BE681" s="29"/>
      <c r="BF681" s="29"/>
      <c r="BG681" s="29"/>
      <c r="BH681" s="29"/>
      <c r="BI681" s="29"/>
      <c r="BJ681" s="29"/>
      <c r="BK681" s="29"/>
      <c r="BL681" s="29"/>
      <c r="BM681" s="29"/>
      <c r="CH681" s="29"/>
      <c r="CX681" s="29"/>
      <c r="CY681" s="29"/>
      <c r="CZ681" s="31"/>
      <c r="DA681" s="31"/>
      <c r="DB681" s="31"/>
      <c r="DC681" s="31"/>
      <c r="DD681" s="31"/>
      <c r="DE681" s="31"/>
      <c r="DF681" s="31"/>
      <c r="DL681" s="29"/>
      <c r="DM681" s="29"/>
      <c r="DN681" s="29"/>
      <c r="DO681" s="29"/>
      <c r="DP681" s="29"/>
      <c r="DQ681" s="29"/>
      <c r="DR681" s="29"/>
      <c r="DS681" s="29"/>
      <c r="DT681" s="29"/>
      <c r="DU681" s="29"/>
      <c r="DV681" s="29"/>
      <c r="DW681" s="29"/>
      <c r="DX681" s="29"/>
      <c r="DY681" s="29"/>
      <c r="DZ681" s="29"/>
      <c r="EA681" s="29"/>
      <c r="EB681" s="29"/>
      <c r="EC681" s="29"/>
      <c r="ED681" s="29"/>
      <c r="EE681" s="29"/>
      <c r="EF681" s="29"/>
      <c r="EG681" s="29"/>
      <c r="EH681" s="29"/>
      <c r="EI681" s="29"/>
      <c r="EJ681" s="29"/>
      <c r="EK681" s="29"/>
      <c r="EL681" s="29"/>
      <c r="EM681" s="29"/>
      <c r="EN681" s="29"/>
      <c r="EO681" s="29"/>
      <c r="EP681" s="29"/>
      <c r="EQ681" s="29"/>
      <c r="ER681" s="29"/>
      <c r="ES681" s="29"/>
      <c r="ET681" s="29"/>
      <c r="EU681" s="29"/>
      <c r="EV681" s="29"/>
      <c r="EW681" s="29"/>
      <c r="EX681" s="29"/>
      <c r="EY681" s="29"/>
      <c r="EZ681" s="29"/>
      <c r="FA681" s="29"/>
      <c r="FB681" s="29"/>
      <c r="FC681" s="29"/>
      <c r="FD681" s="29"/>
      <c r="FE681" s="29"/>
      <c r="FF681" s="29"/>
      <c r="FG681" s="29"/>
      <c r="FH681" s="29"/>
      <c r="FI681" s="29"/>
      <c r="FJ681" s="29"/>
      <c r="FK681" s="29"/>
      <c r="FV681" s="29"/>
      <c r="FZ681" s="29"/>
      <c r="GA681" s="29"/>
    </row>
    <row r="682" spans="7:183" x14ac:dyDescent="0.25">
      <c r="G682" s="112"/>
      <c r="Z682" s="113"/>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CH682" s="29"/>
      <c r="CX682" s="29"/>
      <c r="CY682" s="29"/>
      <c r="CZ682" s="31"/>
      <c r="DA682" s="31"/>
      <c r="DB682" s="31"/>
      <c r="DC682" s="31"/>
      <c r="DD682" s="31"/>
      <c r="DE682" s="31"/>
      <c r="DF682" s="31"/>
      <c r="DL682" s="29"/>
      <c r="DM682" s="29"/>
      <c r="DN682" s="29"/>
      <c r="DO682" s="29"/>
      <c r="DP682" s="29"/>
      <c r="DQ682" s="29"/>
      <c r="DR682" s="29"/>
      <c r="DS682" s="29"/>
      <c r="DT682" s="29"/>
      <c r="DU682" s="29"/>
      <c r="DV682" s="29"/>
      <c r="DW682" s="29"/>
      <c r="DX682" s="29"/>
      <c r="DY682" s="29"/>
      <c r="DZ682" s="29"/>
      <c r="EA682" s="29"/>
      <c r="EB682" s="29"/>
      <c r="EC682" s="29"/>
      <c r="ED682" s="29"/>
      <c r="EE682" s="29"/>
      <c r="EF682" s="29"/>
      <c r="EG682" s="29"/>
      <c r="EH682" s="29"/>
      <c r="EI682" s="29"/>
      <c r="EJ682" s="29"/>
      <c r="EK682" s="29"/>
      <c r="EL682" s="29"/>
      <c r="EM682" s="29"/>
      <c r="EN682" s="29"/>
      <c r="EO682" s="29"/>
      <c r="EP682" s="29"/>
      <c r="EQ682" s="29"/>
      <c r="ER682" s="29"/>
      <c r="ES682" s="29"/>
      <c r="ET682" s="29"/>
      <c r="EU682" s="29"/>
      <c r="EV682" s="29"/>
      <c r="EW682" s="29"/>
      <c r="EX682" s="29"/>
      <c r="EY682" s="29"/>
      <c r="EZ682" s="29"/>
      <c r="FA682" s="29"/>
      <c r="FB682" s="29"/>
      <c r="FC682" s="29"/>
      <c r="FD682" s="29"/>
      <c r="FE682" s="29"/>
      <c r="FF682" s="29"/>
      <c r="FG682" s="29"/>
      <c r="FH682" s="29"/>
      <c r="FI682" s="29"/>
      <c r="FJ682" s="29"/>
      <c r="FK682" s="29"/>
      <c r="FV682" s="29"/>
      <c r="FZ682" s="29"/>
      <c r="GA682" s="29"/>
    </row>
    <row r="683" spans="7:183" x14ac:dyDescent="0.25">
      <c r="G683" s="112"/>
      <c r="Z683" s="113"/>
      <c r="AQ683" s="29"/>
      <c r="AR683" s="29"/>
      <c r="AS683" s="29"/>
      <c r="AT683" s="29"/>
      <c r="AU683" s="29"/>
      <c r="AV683" s="29"/>
      <c r="AW683" s="29"/>
      <c r="AX683" s="29"/>
      <c r="AY683" s="29"/>
      <c r="AZ683" s="29"/>
      <c r="BA683" s="29"/>
      <c r="BB683" s="29"/>
      <c r="BC683" s="29"/>
      <c r="BD683" s="29"/>
      <c r="BE683" s="29"/>
      <c r="BF683" s="29"/>
      <c r="BG683" s="29"/>
      <c r="BH683" s="29"/>
      <c r="BI683" s="29"/>
      <c r="BJ683" s="29"/>
      <c r="BK683" s="29"/>
      <c r="BL683" s="29"/>
      <c r="BM683" s="29"/>
      <c r="CH683" s="29"/>
      <c r="CX683" s="29"/>
      <c r="CY683" s="29"/>
      <c r="CZ683" s="31"/>
      <c r="DA683" s="31"/>
      <c r="DB683" s="31"/>
      <c r="DC683" s="31"/>
      <c r="DD683" s="31"/>
      <c r="DE683" s="31"/>
      <c r="DF683" s="31"/>
      <c r="DL683" s="29"/>
      <c r="DM683" s="29"/>
      <c r="DN683" s="29"/>
      <c r="DO683" s="29"/>
      <c r="DP683" s="29"/>
      <c r="DQ683" s="29"/>
      <c r="DR683" s="29"/>
      <c r="DS683" s="29"/>
      <c r="DT683" s="29"/>
      <c r="DU683" s="29"/>
      <c r="DV683" s="29"/>
      <c r="DW683" s="29"/>
      <c r="DX683" s="29"/>
      <c r="DY683" s="29"/>
      <c r="DZ683" s="29"/>
      <c r="EA683" s="29"/>
      <c r="EB683" s="29"/>
      <c r="EC683" s="29"/>
      <c r="ED683" s="29"/>
      <c r="EE683" s="29"/>
      <c r="EF683" s="29"/>
      <c r="EG683" s="29"/>
      <c r="EH683" s="29"/>
      <c r="EI683" s="29"/>
      <c r="EJ683" s="29"/>
      <c r="EK683" s="29"/>
      <c r="EL683" s="29"/>
      <c r="EM683" s="29"/>
      <c r="EN683" s="29"/>
      <c r="EO683" s="29"/>
      <c r="EP683" s="29"/>
      <c r="EQ683" s="29"/>
      <c r="ER683" s="29"/>
      <c r="ES683" s="29"/>
      <c r="ET683" s="29"/>
      <c r="EU683" s="29"/>
      <c r="EV683" s="29"/>
      <c r="EW683" s="29"/>
      <c r="EX683" s="29"/>
      <c r="EY683" s="29"/>
      <c r="EZ683" s="29"/>
      <c r="FA683" s="29"/>
      <c r="FB683" s="29"/>
      <c r="FC683" s="29"/>
      <c r="FD683" s="29"/>
      <c r="FE683" s="29"/>
      <c r="FF683" s="29"/>
      <c r="FG683" s="29"/>
      <c r="FH683" s="29"/>
      <c r="FI683" s="29"/>
      <c r="FJ683" s="29"/>
      <c r="FK683" s="29"/>
      <c r="FV683" s="29"/>
      <c r="FZ683" s="29"/>
      <c r="GA683" s="29"/>
    </row>
    <row r="684" spans="7:183" x14ac:dyDescent="0.25">
      <c r="G684" s="112"/>
      <c r="Z684" s="113"/>
      <c r="AQ684" s="29"/>
      <c r="AR684" s="29"/>
      <c r="AS684" s="29"/>
      <c r="AT684" s="29"/>
      <c r="AU684" s="29"/>
      <c r="AV684" s="29"/>
      <c r="AW684" s="29"/>
      <c r="AX684" s="29"/>
      <c r="AY684" s="29"/>
      <c r="AZ684" s="29"/>
      <c r="BA684" s="29"/>
      <c r="BB684" s="29"/>
      <c r="BC684" s="29"/>
      <c r="BD684" s="29"/>
      <c r="BE684" s="29"/>
      <c r="BF684" s="29"/>
      <c r="BG684" s="29"/>
      <c r="BH684" s="29"/>
      <c r="BI684" s="29"/>
      <c r="BJ684" s="29"/>
      <c r="BK684" s="29"/>
      <c r="BL684" s="29"/>
      <c r="BM684" s="29"/>
      <c r="CH684" s="29"/>
      <c r="CX684" s="29"/>
      <c r="CY684" s="29"/>
      <c r="CZ684" s="31"/>
      <c r="DA684" s="31"/>
      <c r="DB684" s="31"/>
      <c r="DC684" s="31"/>
      <c r="DD684" s="31"/>
      <c r="DE684" s="31"/>
      <c r="DF684" s="31"/>
      <c r="DL684" s="29"/>
      <c r="DM684" s="29"/>
      <c r="DN684" s="29"/>
      <c r="DO684" s="29"/>
      <c r="DP684" s="29"/>
      <c r="DQ684" s="29"/>
      <c r="DR684" s="29"/>
      <c r="DS684" s="29"/>
      <c r="DT684" s="29"/>
      <c r="DU684" s="29"/>
      <c r="DV684" s="29"/>
      <c r="DW684" s="29"/>
      <c r="DX684" s="29"/>
      <c r="DY684" s="29"/>
      <c r="DZ684" s="29"/>
      <c r="EA684" s="29"/>
      <c r="EB684" s="29"/>
      <c r="EC684" s="29"/>
      <c r="ED684" s="29"/>
      <c r="EE684" s="29"/>
      <c r="EF684" s="29"/>
      <c r="EG684" s="29"/>
      <c r="EH684" s="29"/>
      <c r="EI684" s="29"/>
      <c r="EJ684" s="29"/>
      <c r="EK684" s="29"/>
      <c r="EL684" s="29"/>
      <c r="EM684" s="29"/>
      <c r="EN684" s="29"/>
      <c r="EO684" s="29"/>
      <c r="EP684" s="29"/>
      <c r="EQ684" s="29"/>
      <c r="ER684" s="29"/>
      <c r="ES684" s="29"/>
      <c r="ET684" s="29"/>
      <c r="EU684" s="29"/>
      <c r="EV684" s="29"/>
      <c r="EW684" s="29"/>
      <c r="EX684" s="29"/>
      <c r="EY684" s="29"/>
      <c r="EZ684" s="29"/>
      <c r="FA684" s="29"/>
      <c r="FB684" s="29"/>
      <c r="FC684" s="29"/>
      <c r="FD684" s="29"/>
      <c r="FE684" s="29"/>
      <c r="FF684" s="29"/>
      <c r="FG684" s="29"/>
      <c r="FH684" s="29"/>
      <c r="FI684" s="29"/>
      <c r="FJ684" s="29"/>
      <c r="FK684" s="29"/>
      <c r="FV684" s="29"/>
      <c r="FZ684" s="29"/>
      <c r="GA684" s="29"/>
    </row>
    <row r="685" spans="7:183" x14ac:dyDescent="0.25">
      <c r="G685" s="112"/>
      <c r="Z685" s="113"/>
      <c r="AQ685" s="29"/>
      <c r="AR685" s="29"/>
      <c r="AS685" s="29"/>
      <c r="AT685" s="29"/>
      <c r="AU685" s="29"/>
      <c r="AV685" s="29"/>
      <c r="AW685" s="29"/>
      <c r="AX685" s="29"/>
      <c r="AY685" s="29"/>
      <c r="AZ685" s="29"/>
      <c r="BA685" s="29"/>
      <c r="BB685" s="29"/>
      <c r="BC685" s="29"/>
      <c r="BD685" s="29"/>
      <c r="BE685" s="29"/>
      <c r="BF685" s="29"/>
      <c r="BG685" s="29"/>
      <c r="BH685" s="29"/>
      <c r="BI685" s="29"/>
      <c r="BJ685" s="29"/>
      <c r="BK685" s="29"/>
      <c r="BL685" s="29"/>
      <c r="BM685" s="29"/>
      <c r="CH685" s="29"/>
      <c r="CX685" s="29"/>
      <c r="CY685" s="29"/>
      <c r="CZ685" s="31"/>
      <c r="DA685" s="31"/>
      <c r="DB685" s="31"/>
      <c r="DC685" s="31"/>
      <c r="DD685" s="31"/>
      <c r="DE685" s="31"/>
      <c r="DF685" s="31"/>
      <c r="DL685" s="29"/>
      <c r="DM685" s="29"/>
      <c r="DN685" s="29"/>
      <c r="DO685" s="29"/>
      <c r="DP685" s="29"/>
      <c r="DQ685" s="29"/>
      <c r="DR685" s="29"/>
      <c r="DS685" s="29"/>
      <c r="DT685" s="29"/>
      <c r="DU685" s="29"/>
      <c r="DV685" s="29"/>
      <c r="DW685" s="29"/>
      <c r="DX685" s="29"/>
      <c r="DY685" s="29"/>
      <c r="DZ685" s="29"/>
      <c r="EA685" s="29"/>
      <c r="EB685" s="29"/>
      <c r="EC685" s="29"/>
      <c r="ED685" s="29"/>
      <c r="EE685" s="29"/>
      <c r="EF685" s="29"/>
      <c r="EG685" s="29"/>
      <c r="EH685" s="29"/>
      <c r="EI685" s="29"/>
      <c r="EJ685" s="29"/>
      <c r="EK685" s="29"/>
      <c r="EL685" s="29"/>
      <c r="EM685" s="29"/>
      <c r="EN685" s="29"/>
      <c r="EO685" s="29"/>
      <c r="EP685" s="29"/>
      <c r="EQ685" s="29"/>
      <c r="ER685" s="29"/>
      <c r="ES685" s="29"/>
      <c r="ET685" s="29"/>
      <c r="EU685" s="29"/>
      <c r="EV685" s="29"/>
      <c r="EW685" s="29"/>
      <c r="EX685" s="29"/>
      <c r="EY685" s="29"/>
      <c r="EZ685" s="29"/>
      <c r="FA685" s="29"/>
      <c r="FB685" s="29"/>
      <c r="FC685" s="29"/>
      <c r="FD685" s="29"/>
      <c r="FE685" s="29"/>
      <c r="FF685" s="29"/>
      <c r="FG685" s="29"/>
      <c r="FH685" s="29"/>
      <c r="FI685" s="29"/>
      <c r="FJ685" s="29"/>
      <c r="FK685" s="29"/>
      <c r="FV685" s="29"/>
      <c r="FZ685" s="29"/>
      <c r="GA685" s="29"/>
    </row>
    <row r="686" spans="7:183" x14ac:dyDescent="0.25">
      <c r="G686" s="112"/>
      <c r="Z686" s="113"/>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CH686" s="29"/>
      <c r="CX686" s="29"/>
      <c r="CY686" s="29"/>
      <c r="CZ686" s="31"/>
      <c r="DA686" s="31"/>
      <c r="DB686" s="31"/>
      <c r="DC686" s="31"/>
      <c r="DD686" s="31"/>
      <c r="DE686" s="31"/>
      <c r="DF686" s="31"/>
      <c r="DL686" s="29"/>
      <c r="DM686" s="29"/>
      <c r="DN686" s="29"/>
      <c r="DO686" s="29"/>
      <c r="DP686" s="29"/>
      <c r="DQ686" s="29"/>
      <c r="DR686" s="29"/>
      <c r="DS686" s="29"/>
      <c r="DT686" s="29"/>
      <c r="DU686" s="29"/>
      <c r="DV686" s="29"/>
      <c r="DW686" s="29"/>
      <c r="DX686" s="29"/>
      <c r="DY686" s="29"/>
      <c r="DZ686" s="29"/>
      <c r="EA686" s="29"/>
      <c r="EB686" s="29"/>
      <c r="EC686" s="29"/>
      <c r="ED686" s="29"/>
      <c r="EE686" s="29"/>
      <c r="EF686" s="29"/>
      <c r="EG686" s="29"/>
      <c r="EH686" s="29"/>
      <c r="EI686" s="29"/>
      <c r="EJ686" s="29"/>
      <c r="EK686" s="29"/>
      <c r="EL686" s="29"/>
      <c r="EM686" s="29"/>
      <c r="EN686" s="29"/>
      <c r="EO686" s="29"/>
      <c r="EP686" s="29"/>
      <c r="EQ686" s="29"/>
      <c r="ER686" s="29"/>
      <c r="ES686" s="29"/>
      <c r="ET686" s="29"/>
      <c r="EU686" s="29"/>
      <c r="EV686" s="29"/>
      <c r="EW686" s="29"/>
      <c r="EX686" s="29"/>
      <c r="EY686" s="29"/>
      <c r="EZ686" s="29"/>
      <c r="FA686" s="29"/>
      <c r="FB686" s="29"/>
      <c r="FC686" s="29"/>
      <c r="FD686" s="29"/>
      <c r="FE686" s="29"/>
      <c r="FF686" s="29"/>
      <c r="FG686" s="29"/>
      <c r="FH686" s="29"/>
      <c r="FI686" s="29"/>
      <c r="FJ686" s="29"/>
      <c r="FK686" s="29"/>
      <c r="FV686" s="29"/>
      <c r="FZ686" s="29"/>
      <c r="GA686" s="29"/>
    </row>
    <row r="687" spans="7:183" x14ac:dyDescent="0.25">
      <c r="G687" s="112"/>
      <c r="Z687" s="113"/>
      <c r="AQ687" s="29"/>
      <c r="AR687" s="29"/>
      <c r="AS687" s="29"/>
      <c r="AT687" s="29"/>
      <c r="AU687" s="29"/>
      <c r="AV687" s="29"/>
      <c r="AW687" s="29"/>
      <c r="AX687" s="29"/>
      <c r="AY687" s="29"/>
      <c r="AZ687" s="29"/>
      <c r="BA687" s="29"/>
      <c r="BB687" s="29"/>
      <c r="BC687" s="29"/>
      <c r="BD687" s="29"/>
      <c r="BE687" s="29"/>
      <c r="BF687" s="29"/>
      <c r="BG687" s="29"/>
      <c r="BH687" s="29"/>
      <c r="BI687" s="29"/>
      <c r="BJ687" s="29"/>
      <c r="BK687" s="29"/>
      <c r="BL687" s="29"/>
      <c r="BM687" s="29"/>
      <c r="CH687" s="29"/>
      <c r="CX687" s="29"/>
      <c r="CY687" s="29"/>
      <c r="CZ687" s="31"/>
      <c r="DA687" s="31"/>
      <c r="DB687" s="31"/>
      <c r="DC687" s="31"/>
      <c r="DD687" s="31"/>
      <c r="DE687" s="31"/>
      <c r="DF687" s="31"/>
      <c r="DL687" s="29"/>
      <c r="DM687" s="29"/>
      <c r="DN687" s="29"/>
      <c r="DO687" s="29"/>
      <c r="DP687" s="29"/>
      <c r="DQ687" s="29"/>
      <c r="DR687" s="29"/>
      <c r="DS687" s="29"/>
      <c r="DT687" s="29"/>
      <c r="DU687" s="29"/>
      <c r="DV687" s="29"/>
      <c r="DW687" s="29"/>
      <c r="DX687" s="29"/>
      <c r="DY687" s="29"/>
      <c r="DZ687" s="29"/>
      <c r="EA687" s="29"/>
      <c r="EB687" s="29"/>
      <c r="EC687" s="29"/>
      <c r="ED687" s="29"/>
      <c r="EE687" s="29"/>
      <c r="EF687" s="29"/>
      <c r="EG687" s="29"/>
      <c r="EH687" s="29"/>
      <c r="EI687" s="29"/>
      <c r="EJ687" s="29"/>
      <c r="EK687" s="29"/>
      <c r="EL687" s="29"/>
      <c r="EM687" s="29"/>
      <c r="EN687" s="29"/>
      <c r="EO687" s="29"/>
      <c r="EP687" s="29"/>
      <c r="EQ687" s="29"/>
      <c r="ER687" s="29"/>
      <c r="ES687" s="29"/>
      <c r="ET687" s="29"/>
      <c r="EU687" s="29"/>
      <c r="EV687" s="29"/>
      <c r="EW687" s="29"/>
      <c r="EX687" s="29"/>
      <c r="EY687" s="29"/>
      <c r="EZ687" s="29"/>
      <c r="FA687" s="29"/>
      <c r="FB687" s="29"/>
      <c r="FC687" s="29"/>
      <c r="FD687" s="29"/>
      <c r="FE687" s="29"/>
      <c r="FF687" s="29"/>
      <c r="FG687" s="29"/>
      <c r="FH687" s="29"/>
      <c r="FI687" s="29"/>
      <c r="FJ687" s="29"/>
      <c r="FK687" s="29"/>
      <c r="FV687" s="29"/>
      <c r="FZ687" s="29"/>
      <c r="GA687" s="29"/>
    </row>
    <row r="688" spans="7:183" x14ac:dyDescent="0.25">
      <c r="G688" s="112"/>
      <c r="Z688" s="113"/>
      <c r="AQ688" s="29"/>
      <c r="AR688" s="29"/>
      <c r="AS688" s="29"/>
      <c r="AT688" s="29"/>
      <c r="AU688" s="29"/>
      <c r="AV688" s="29"/>
      <c r="AW688" s="29"/>
      <c r="AX688" s="29"/>
      <c r="AY688" s="29"/>
      <c r="AZ688" s="29"/>
      <c r="BA688" s="29"/>
      <c r="BB688" s="29"/>
      <c r="BC688" s="29"/>
      <c r="BD688" s="29"/>
      <c r="BE688" s="29"/>
      <c r="BF688" s="29"/>
      <c r="BG688" s="29"/>
      <c r="BH688" s="29"/>
      <c r="BI688" s="29"/>
      <c r="BJ688" s="29"/>
      <c r="BK688" s="29"/>
      <c r="BL688" s="29"/>
      <c r="BM688" s="29"/>
      <c r="CH688" s="29"/>
      <c r="CX688" s="29"/>
      <c r="CY688" s="29"/>
      <c r="CZ688" s="31"/>
      <c r="DA688" s="31"/>
      <c r="DB688" s="31"/>
      <c r="DC688" s="31"/>
      <c r="DD688" s="31"/>
      <c r="DE688" s="31"/>
      <c r="DF688" s="31"/>
      <c r="DL688" s="29"/>
      <c r="DM688" s="29"/>
      <c r="DN688" s="29"/>
      <c r="DO688" s="29"/>
      <c r="DP688" s="29"/>
      <c r="DQ688" s="29"/>
      <c r="DR688" s="29"/>
      <c r="DS688" s="29"/>
      <c r="DT688" s="29"/>
      <c r="DU688" s="29"/>
      <c r="DV688" s="29"/>
      <c r="DW688" s="29"/>
      <c r="DX688" s="29"/>
      <c r="DY688" s="29"/>
      <c r="DZ688" s="29"/>
      <c r="EA688" s="29"/>
      <c r="EB688" s="29"/>
      <c r="EC688" s="29"/>
      <c r="ED688" s="29"/>
      <c r="EE688" s="29"/>
      <c r="EF688" s="29"/>
      <c r="EG688" s="29"/>
      <c r="EH688" s="29"/>
      <c r="EI688" s="29"/>
      <c r="EJ688" s="29"/>
      <c r="EK688" s="29"/>
      <c r="EL688" s="29"/>
      <c r="EM688" s="29"/>
      <c r="EN688" s="29"/>
      <c r="EO688" s="29"/>
      <c r="EP688" s="29"/>
      <c r="EQ688" s="29"/>
      <c r="ER688" s="29"/>
      <c r="ES688" s="29"/>
      <c r="ET688" s="29"/>
      <c r="EU688" s="29"/>
      <c r="EV688" s="29"/>
      <c r="EW688" s="29"/>
      <c r="EX688" s="29"/>
      <c r="EY688" s="29"/>
      <c r="EZ688" s="29"/>
      <c r="FA688" s="29"/>
      <c r="FB688" s="29"/>
      <c r="FC688" s="29"/>
      <c r="FD688" s="29"/>
      <c r="FE688" s="29"/>
      <c r="FF688" s="29"/>
      <c r="FG688" s="29"/>
      <c r="FH688" s="29"/>
      <c r="FI688" s="29"/>
      <c r="FJ688" s="29"/>
      <c r="FK688" s="29"/>
      <c r="FV688" s="29"/>
      <c r="FZ688" s="29"/>
      <c r="GA688" s="29"/>
    </row>
    <row r="689" spans="7:183" x14ac:dyDescent="0.25">
      <c r="G689" s="112"/>
      <c r="Z689" s="113"/>
      <c r="AQ689" s="29"/>
      <c r="AR689" s="29"/>
      <c r="AS689" s="29"/>
      <c r="AT689" s="29"/>
      <c r="AU689" s="29"/>
      <c r="AV689" s="29"/>
      <c r="AW689" s="29"/>
      <c r="AX689" s="29"/>
      <c r="AY689" s="29"/>
      <c r="AZ689" s="29"/>
      <c r="BA689" s="29"/>
      <c r="BB689" s="29"/>
      <c r="BC689" s="29"/>
      <c r="BD689" s="29"/>
      <c r="BE689" s="29"/>
      <c r="BF689" s="29"/>
      <c r="BG689" s="29"/>
      <c r="BH689" s="29"/>
      <c r="BI689" s="29"/>
      <c r="BJ689" s="29"/>
      <c r="BK689" s="29"/>
      <c r="BL689" s="29"/>
      <c r="BM689" s="29"/>
      <c r="CH689" s="29"/>
      <c r="CX689" s="29"/>
      <c r="CY689" s="29"/>
      <c r="CZ689" s="31"/>
      <c r="DA689" s="31"/>
      <c r="DB689" s="31"/>
      <c r="DC689" s="31"/>
      <c r="DD689" s="31"/>
      <c r="DE689" s="31"/>
      <c r="DF689" s="31"/>
      <c r="DL689" s="29"/>
      <c r="DM689" s="29"/>
      <c r="DN689" s="29"/>
      <c r="DO689" s="29"/>
      <c r="DP689" s="29"/>
      <c r="DQ689" s="29"/>
      <c r="DR689" s="29"/>
      <c r="DS689" s="29"/>
      <c r="DT689" s="29"/>
      <c r="DU689" s="29"/>
      <c r="DV689" s="29"/>
      <c r="DW689" s="29"/>
      <c r="DX689" s="29"/>
      <c r="DY689" s="29"/>
      <c r="DZ689" s="29"/>
      <c r="EA689" s="29"/>
      <c r="EB689" s="29"/>
      <c r="EC689" s="29"/>
      <c r="ED689" s="29"/>
      <c r="EE689" s="29"/>
      <c r="EF689" s="29"/>
      <c r="EG689" s="29"/>
      <c r="EH689" s="29"/>
      <c r="EI689" s="29"/>
      <c r="EJ689" s="29"/>
      <c r="EK689" s="29"/>
      <c r="EL689" s="29"/>
      <c r="EM689" s="29"/>
      <c r="EN689" s="29"/>
      <c r="EO689" s="29"/>
      <c r="EP689" s="29"/>
      <c r="EQ689" s="29"/>
      <c r="ER689" s="29"/>
      <c r="ES689" s="29"/>
      <c r="ET689" s="29"/>
      <c r="EU689" s="29"/>
      <c r="EV689" s="29"/>
      <c r="EW689" s="29"/>
      <c r="EX689" s="29"/>
      <c r="EY689" s="29"/>
      <c r="EZ689" s="29"/>
      <c r="FA689" s="29"/>
      <c r="FB689" s="29"/>
      <c r="FC689" s="29"/>
      <c r="FD689" s="29"/>
      <c r="FE689" s="29"/>
      <c r="FF689" s="29"/>
      <c r="FG689" s="29"/>
      <c r="FH689" s="29"/>
      <c r="FI689" s="29"/>
      <c r="FJ689" s="29"/>
      <c r="FK689" s="29"/>
      <c r="FV689" s="29"/>
      <c r="FZ689" s="29"/>
      <c r="GA689" s="29"/>
    </row>
    <row r="690" spans="7:183" x14ac:dyDescent="0.25">
      <c r="G690" s="112"/>
      <c r="Z690" s="113"/>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CH690" s="29"/>
      <c r="CX690" s="29"/>
      <c r="CY690" s="29"/>
      <c r="CZ690" s="31"/>
      <c r="DA690" s="31"/>
      <c r="DB690" s="31"/>
      <c r="DC690" s="31"/>
      <c r="DD690" s="31"/>
      <c r="DE690" s="31"/>
      <c r="DF690" s="31"/>
      <c r="DL690" s="29"/>
      <c r="DM690" s="29"/>
      <c r="DN690" s="29"/>
      <c r="DO690" s="29"/>
      <c r="DP690" s="29"/>
      <c r="DQ690" s="29"/>
      <c r="DR690" s="29"/>
      <c r="DS690" s="29"/>
      <c r="DT690" s="29"/>
      <c r="DU690" s="29"/>
      <c r="DV690" s="29"/>
      <c r="DW690" s="29"/>
      <c r="DX690" s="29"/>
      <c r="DY690" s="29"/>
      <c r="DZ690" s="29"/>
      <c r="EA690" s="29"/>
      <c r="EB690" s="29"/>
      <c r="EC690" s="29"/>
      <c r="ED690" s="29"/>
      <c r="EE690" s="29"/>
      <c r="EF690" s="29"/>
      <c r="EG690" s="29"/>
      <c r="EH690" s="29"/>
      <c r="EI690" s="29"/>
      <c r="EJ690" s="29"/>
      <c r="EK690" s="29"/>
      <c r="EL690" s="29"/>
      <c r="EM690" s="29"/>
      <c r="EN690" s="29"/>
      <c r="EO690" s="29"/>
      <c r="EP690" s="29"/>
      <c r="EQ690" s="29"/>
      <c r="ER690" s="29"/>
      <c r="ES690" s="29"/>
      <c r="ET690" s="29"/>
      <c r="EU690" s="29"/>
      <c r="EV690" s="29"/>
      <c r="EW690" s="29"/>
      <c r="EX690" s="29"/>
      <c r="EY690" s="29"/>
      <c r="EZ690" s="29"/>
      <c r="FA690" s="29"/>
      <c r="FB690" s="29"/>
      <c r="FC690" s="29"/>
      <c r="FD690" s="29"/>
      <c r="FE690" s="29"/>
      <c r="FF690" s="29"/>
      <c r="FG690" s="29"/>
      <c r="FH690" s="29"/>
      <c r="FI690" s="29"/>
      <c r="FJ690" s="29"/>
      <c r="FK690" s="29"/>
      <c r="FV690" s="29"/>
      <c r="FZ690" s="29"/>
      <c r="GA690" s="29"/>
    </row>
    <row r="691" spans="7:183" x14ac:dyDescent="0.25">
      <c r="G691" s="112"/>
      <c r="Z691" s="113"/>
      <c r="AQ691" s="29"/>
      <c r="AR691" s="29"/>
      <c r="AS691" s="29"/>
      <c r="AT691" s="29"/>
      <c r="AU691" s="29"/>
      <c r="AV691" s="29"/>
      <c r="AW691" s="29"/>
      <c r="AX691" s="29"/>
      <c r="AY691" s="29"/>
      <c r="AZ691" s="29"/>
      <c r="BA691" s="29"/>
      <c r="BB691" s="29"/>
      <c r="BC691" s="29"/>
      <c r="BD691" s="29"/>
      <c r="BE691" s="29"/>
      <c r="BF691" s="29"/>
      <c r="BG691" s="29"/>
      <c r="BH691" s="29"/>
      <c r="BI691" s="29"/>
      <c r="BJ691" s="29"/>
      <c r="BK691" s="29"/>
      <c r="BL691" s="29"/>
      <c r="BM691" s="29"/>
      <c r="CH691" s="29"/>
      <c r="CX691" s="29"/>
      <c r="CY691" s="29"/>
      <c r="CZ691" s="31"/>
      <c r="DA691" s="31"/>
      <c r="DB691" s="31"/>
      <c r="DC691" s="31"/>
      <c r="DD691" s="31"/>
      <c r="DE691" s="31"/>
      <c r="DF691" s="31"/>
      <c r="DL691" s="29"/>
      <c r="DM691" s="29"/>
      <c r="DN691" s="29"/>
      <c r="DO691" s="29"/>
      <c r="DP691" s="29"/>
      <c r="DQ691" s="29"/>
      <c r="DR691" s="29"/>
      <c r="DS691" s="29"/>
      <c r="DT691" s="29"/>
      <c r="DU691" s="29"/>
      <c r="DV691" s="29"/>
      <c r="DW691" s="29"/>
      <c r="DX691" s="29"/>
      <c r="DY691" s="29"/>
      <c r="DZ691" s="29"/>
      <c r="EA691" s="29"/>
      <c r="EB691" s="29"/>
      <c r="EC691" s="29"/>
      <c r="ED691" s="29"/>
      <c r="EE691" s="29"/>
      <c r="EF691" s="29"/>
      <c r="EG691" s="29"/>
      <c r="EH691" s="29"/>
      <c r="EI691" s="29"/>
      <c r="EJ691" s="29"/>
      <c r="EK691" s="29"/>
      <c r="EL691" s="29"/>
      <c r="EM691" s="29"/>
      <c r="EN691" s="29"/>
      <c r="EO691" s="29"/>
      <c r="EP691" s="29"/>
      <c r="EQ691" s="29"/>
      <c r="ER691" s="29"/>
      <c r="ES691" s="29"/>
      <c r="ET691" s="29"/>
      <c r="EU691" s="29"/>
      <c r="EV691" s="29"/>
      <c r="EW691" s="29"/>
      <c r="EX691" s="29"/>
      <c r="EY691" s="29"/>
      <c r="EZ691" s="29"/>
      <c r="FA691" s="29"/>
      <c r="FB691" s="29"/>
      <c r="FC691" s="29"/>
      <c r="FD691" s="29"/>
      <c r="FE691" s="29"/>
      <c r="FF691" s="29"/>
      <c r="FG691" s="29"/>
      <c r="FH691" s="29"/>
      <c r="FI691" s="29"/>
      <c r="FJ691" s="29"/>
      <c r="FK691" s="29"/>
      <c r="FV691" s="29"/>
      <c r="FZ691" s="29"/>
      <c r="GA691" s="29"/>
    </row>
    <row r="692" spans="7:183" x14ac:dyDescent="0.25">
      <c r="G692" s="112"/>
      <c r="Z692" s="113"/>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CH692" s="29"/>
      <c r="CX692" s="29"/>
      <c r="CY692" s="29"/>
      <c r="CZ692" s="31"/>
      <c r="DA692" s="31"/>
      <c r="DB692" s="31"/>
      <c r="DC692" s="31"/>
      <c r="DD692" s="31"/>
      <c r="DE692" s="31"/>
      <c r="DF692" s="31"/>
      <c r="DL692" s="29"/>
      <c r="DM692" s="29"/>
      <c r="DN692" s="29"/>
      <c r="DO692" s="29"/>
      <c r="DP692" s="29"/>
      <c r="DQ692" s="29"/>
      <c r="DR692" s="29"/>
      <c r="DS692" s="29"/>
      <c r="DT692" s="29"/>
      <c r="DU692" s="29"/>
      <c r="DV692" s="29"/>
      <c r="DW692" s="29"/>
      <c r="DX692" s="29"/>
      <c r="DY692" s="29"/>
      <c r="DZ692" s="29"/>
      <c r="EA692" s="29"/>
      <c r="EB692" s="29"/>
      <c r="EC692" s="29"/>
      <c r="ED692" s="29"/>
      <c r="EE692" s="29"/>
      <c r="EF692" s="29"/>
      <c r="EG692" s="29"/>
      <c r="EH692" s="29"/>
      <c r="EI692" s="29"/>
      <c r="EJ692" s="29"/>
      <c r="EK692" s="29"/>
      <c r="EL692" s="29"/>
      <c r="EM692" s="29"/>
      <c r="EN692" s="29"/>
      <c r="EO692" s="29"/>
      <c r="EP692" s="29"/>
      <c r="EQ692" s="29"/>
      <c r="ER692" s="29"/>
      <c r="ES692" s="29"/>
      <c r="ET692" s="29"/>
      <c r="EU692" s="29"/>
      <c r="EV692" s="29"/>
      <c r="EW692" s="29"/>
      <c r="EX692" s="29"/>
      <c r="EY692" s="29"/>
      <c r="EZ692" s="29"/>
      <c r="FA692" s="29"/>
      <c r="FB692" s="29"/>
      <c r="FC692" s="29"/>
      <c r="FD692" s="29"/>
      <c r="FE692" s="29"/>
      <c r="FF692" s="29"/>
      <c r="FG692" s="29"/>
      <c r="FH692" s="29"/>
      <c r="FI692" s="29"/>
      <c r="FJ692" s="29"/>
      <c r="FK692" s="29"/>
      <c r="FV692" s="29"/>
      <c r="FZ692" s="29"/>
      <c r="GA692" s="29"/>
    </row>
    <row r="693" spans="7:183" x14ac:dyDescent="0.25">
      <c r="G693" s="112"/>
      <c r="Z693" s="113"/>
      <c r="AQ693" s="29"/>
      <c r="AR693" s="29"/>
      <c r="AS693" s="29"/>
      <c r="AT693" s="29"/>
      <c r="AU693" s="29"/>
      <c r="AV693" s="29"/>
      <c r="AW693" s="29"/>
      <c r="AX693" s="29"/>
      <c r="AY693" s="29"/>
      <c r="AZ693" s="29"/>
      <c r="BA693" s="29"/>
      <c r="BB693" s="29"/>
      <c r="BC693" s="29"/>
      <c r="BD693" s="29"/>
      <c r="BE693" s="29"/>
      <c r="BF693" s="29"/>
      <c r="BG693" s="29"/>
      <c r="BH693" s="29"/>
      <c r="BI693" s="29"/>
      <c r="BJ693" s="29"/>
      <c r="BK693" s="29"/>
      <c r="BL693" s="29"/>
      <c r="BM693" s="29"/>
      <c r="CH693" s="29"/>
      <c r="CX693" s="29"/>
      <c r="CY693" s="29"/>
      <c r="CZ693" s="31"/>
      <c r="DA693" s="31"/>
      <c r="DB693" s="31"/>
      <c r="DC693" s="31"/>
      <c r="DD693" s="31"/>
      <c r="DE693" s="31"/>
      <c r="DF693" s="31"/>
      <c r="DL693" s="29"/>
      <c r="DM693" s="29"/>
      <c r="DN693" s="29"/>
      <c r="DO693" s="29"/>
      <c r="DP693" s="29"/>
      <c r="DQ693" s="29"/>
      <c r="DR693" s="29"/>
      <c r="DS693" s="29"/>
      <c r="DT693" s="29"/>
      <c r="DU693" s="29"/>
      <c r="DV693" s="29"/>
      <c r="DW693" s="29"/>
      <c r="DX693" s="29"/>
      <c r="DY693" s="29"/>
      <c r="DZ693" s="29"/>
      <c r="EA693" s="29"/>
      <c r="EB693" s="29"/>
      <c r="EC693" s="29"/>
      <c r="ED693" s="29"/>
      <c r="EE693" s="29"/>
      <c r="EF693" s="29"/>
      <c r="EG693" s="29"/>
      <c r="EH693" s="29"/>
      <c r="EI693" s="29"/>
      <c r="EJ693" s="29"/>
      <c r="EK693" s="29"/>
      <c r="EL693" s="29"/>
      <c r="EM693" s="29"/>
      <c r="EN693" s="29"/>
      <c r="EO693" s="29"/>
      <c r="EP693" s="29"/>
      <c r="EQ693" s="29"/>
      <c r="ER693" s="29"/>
      <c r="ES693" s="29"/>
      <c r="ET693" s="29"/>
      <c r="EU693" s="29"/>
      <c r="EV693" s="29"/>
      <c r="EW693" s="29"/>
      <c r="EX693" s="29"/>
      <c r="EY693" s="29"/>
      <c r="EZ693" s="29"/>
      <c r="FA693" s="29"/>
      <c r="FB693" s="29"/>
      <c r="FC693" s="29"/>
      <c r="FD693" s="29"/>
      <c r="FE693" s="29"/>
      <c r="FF693" s="29"/>
      <c r="FG693" s="29"/>
      <c r="FH693" s="29"/>
      <c r="FI693" s="29"/>
      <c r="FJ693" s="29"/>
      <c r="FK693" s="29"/>
      <c r="FV693" s="29"/>
      <c r="FZ693" s="29"/>
      <c r="GA693" s="29"/>
    </row>
    <row r="694" spans="7:183" x14ac:dyDescent="0.25">
      <c r="G694" s="112"/>
      <c r="Z694" s="113"/>
      <c r="AQ694" s="29"/>
      <c r="AR694" s="29"/>
      <c r="AS694" s="29"/>
      <c r="AT694" s="29"/>
      <c r="AU694" s="29"/>
      <c r="AV694" s="29"/>
      <c r="AW694" s="29"/>
      <c r="AX694" s="29"/>
      <c r="AY694" s="29"/>
      <c r="AZ694" s="29"/>
      <c r="BA694" s="29"/>
      <c r="BB694" s="29"/>
      <c r="BC694" s="29"/>
      <c r="BD694" s="29"/>
      <c r="BE694" s="29"/>
      <c r="BF694" s="29"/>
      <c r="BG694" s="29"/>
      <c r="BH694" s="29"/>
      <c r="BI694" s="29"/>
      <c r="BJ694" s="29"/>
      <c r="BK694" s="29"/>
      <c r="BL694" s="29"/>
      <c r="BM694" s="29"/>
      <c r="CH694" s="29"/>
      <c r="CX694" s="29"/>
      <c r="CY694" s="29"/>
      <c r="CZ694" s="31"/>
      <c r="DA694" s="31"/>
      <c r="DB694" s="31"/>
      <c r="DC694" s="31"/>
      <c r="DD694" s="31"/>
      <c r="DE694" s="31"/>
      <c r="DF694" s="31"/>
      <c r="DL694" s="29"/>
      <c r="DM694" s="29"/>
      <c r="DN694" s="29"/>
      <c r="DO694" s="29"/>
      <c r="DP694" s="29"/>
      <c r="DQ694" s="29"/>
      <c r="DR694" s="29"/>
      <c r="DS694" s="29"/>
      <c r="DT694" s="29"/>
      <c r="DU694" s="29"/>
      <c r="DV694" s="29"/>
      <c r="DW694" s="29"/>
      <c r="DX694" s="29"/>
      <c r="DY694" s="29"/>
      <c r="DZ694" s="29"/>
      <c r="EA694" s="29"/>
      <c r="EB694" s="29"/>
      <c r="EC694" s="29"/>
      <c r="ED694" s="29"/>
      <c r="EE694" s="29"/>
      <c r="EF694" s="29"/>
      <c r="EG694" s="29"/>
      <c r="EH694" s="29"/>
      <c r="EI694" s="29"/>
      <c r="EJ694" s="29"/>
      <c r="EK694" s="29"/>
      <c r="EL694" s="29"/>
      <c r="EM694" s="29"/>
      <c r="EN694" s="29"/>
      <c r="EO694" s="29"/>
      <c r="EP694" s="29"/>
      <c r="EQ694" s="29"/>
      <c r="ER694" s="29"/>
      <c r="ES694" s="29"/>
      <c r="ET694" s="29"/>
      <c r="EU694" s="29"/>
      <c r="EV694" s="29"/>
      <c r="EW694" s="29"/>
      <c r="EX694" s="29"/>
      <c r="EY694" s="29"/>
      <c r="EZ694" s="29"/>
      <c r="FA694" s="29"/>
      <c r="FB694" s="29"/>
      <c r="FC694" s="29"/>
      <c r="FD694" s="29"/>
      <c r="FE694" s="29"/>
      <c r="FF694" s="29"/>
      <c r="FG694" s="29"/>
      <c r="FH694" s="29"/>
      <c r="FI694" s="29"/>
      <c r="FJ694" s="29"/>
      <c r="FK694" s="29"/>
      <c r="FV694" s="29"/>
      <c r="FZ694" s="29"/>
      <c r="GA694" s="29"/>
    </row>
    <row r="695" spans="7:183" x14ac:dyDescent="0.25">
      <c r="G695" s="112"/>
      <c r="Z695" s="113"/>
      <c r="AQ695" s="29"/>
      <c r="AR695" s="29"/>
      <c r="AS695" s="29"/>
      <c r="AT695" s="29"/>
      <c r="AU695" s="29"/>
      <c r="AV695" s="29"/>
      <c r="AW695" s="29"/>
      <c r="AX695" s="29"/>
      <c r="AY695" s="29"/>
      <c r="AZ695" s="29"/>
      <c r="BA695" s="29"/>
      <c r="BB695" s="29"/>
      <c r="BC695" s="29"/>
      <c r="BD695" s="29"/>
      <c r="BE695" s="29"/>
      <c r="BF695" s="29"/>
      <c r="BG695" s="29"/>
      <c r="BH695" s="29"/>
      <c r="BI695" s="29"/>
      <c r="BJ695" s="29"/>
      <c r="BK695" s="29"/>
      <c r="BL695" s="29"/>
      <c r="BM695" s="29"/>
      <c r="CH695" s="29"/>
      <c r="CX695" s="29"/>
      <c r="CY695" s="29"/>
      <c r="CZ695" s="31"/>
      <c r="DA695" s="31"/>
      <c r="DB695" s="31"/>
      <c r="DC695" s="31"/>
      <c r="DD695" s="31"/>
      <c r="DE695" s="31"/>
      <c r="DF695" s="31"/>
      <c r="DL695" s="29"/>
      <c r="DM695" s="29"/>
      <c r="DN695" s="29"/>
      <c r="DO695" s="29"/>
      <c r="DP695" s="29"/>
      <c r="DQ695" s="29"/>
      <c r="DR695" s="29"/>
      <c r="DS695" s="29"/>
      <c r="DT695" s="29"/>
      <c r="DU695" s="29"/>
      <c r="DV695" s="29"/>
      <c r="DW695" s="29"/>
      <c r="DX695" s="29"/>
      <c r="DY695" s="29"/>
      <c r="DZ695" s="29"/>
      <c r="EA695" s="29"/>
      <c r="EB695" s="29"/>
      <c r="EC695" s="29"/>
      <c r="ED695" s="29"/>
      <c r="EE695" s="29"/>
      <c r="EF695" s="29"/>
      <c r="EG695" s="29"/>
      <c r="EH695" s="29"/>
      <c r="EI695" s="29"/>
      <c r="EJ695" s="29"/>
      <c r="EK695" s="29"/>
      <c r="EL695" s="29"/>
      <c r="EM695" s="29"/>
      <c r="EN695" s="29"/>
      <c r="EO695" s="29"/>
      <c r="EP695" s="29"/>
      <c r="EQ695" s="29"/>
      <c r="ER695" s="29"/>
      <c r="ES695" s="29"/>
      <c r="ET695" s="29"/>
      <c r="EU695" s="29"/>
      <c r="EV695" s="29"/>
      <c r="EW695" s="29"/>
      <c r="EX695" s="29"/>
      <c r="EY695" s="29"/>
      <c r="EZ695" s="29"/>
      <c r="FA695" s="29"/>
      <c r="FB695" s="29"/>
      <c r="FC695" s="29"/>
      <c r="FD695" s="29"/>
      <c r="FE695" s="29"/>
      <c r="FF695" s="29"/>
      <c r="FG695" s="29"/>
      <c r="FH695" s="29"/>
      <c r="FI695" s="29"/>
      <c r="FJ695" s="29"/>
      <c r="FK695" s="29"/>
      <c r="FV695" s="29"/>
      <c r="FZ695" s="29"/>
      <c r="GA695" s="29"/>
    </row>
    <row r="696" spans="7:183" x14ac:dyDescent="0.25">
      <c r="G696" s="112"/>
      <c r="Z696" s="113"/>
      <c r="AQ696" s="29"/>
      <c r="AR696" s="29"/>
      <c r="AS696" s="29"/>
      <c r="AT696" s="29"/>
      <c r="AU696" s="29"/>
      <c r="AV696" s="29"/>
      <c r="AW696" s="29"/>
      <c r="AX696" s="29"/>
      <c r="AY696" s="29"/>
      <c r="AZ696" s="29"/>
      <c r="BA696" s="29"/>
      <c r="BB696" s="29"/>
      <c r="BC696" s="29"/>
      <c r="BD696" s="29"/>
      <c r="BE696" s="29"/>
      <c r="BF696" s="29"/>
      <c r="BG696" s="29"/>
      <c r="BH696" s="29"/>
      <c r="BI696" s="29"/>
      <c r="BJ696" s="29"/>
      <c r="BK696" s="29"/>
      <c r="BL696" s="29"/>
      <c r="BM696" s="29"/>
      <c r="CH696" s="29"/>
      <c r="CX696" s="29"/>
      <c r="CY696" s="29"/>
      <c r="CZ696" s="31"/>
      <c r="DA696" s="31"/>
      <c r="DB696" s="31"/>
      <c r="DC696" s="31"/>
      <c r="DD696" s="31"/>
      <c r="DE696" s="31"/>
      <c r="DF696" s="31"/>
      <c r="DL696" s="29"/>
      <c r="DM696" s="29"/>
      <c r="DN696" s="29"/>
      <c r="DO696" s="29"/>
      <c r="DP696" s="29"/>
      <c r="DQ696" s="29"/>
      <c r="DR696" s="29"/>
      <c r="DS696" s="29"/>
      <c r="DT696" s="29"/>
      <c r="DU696" s="29"/>
      <c r="DV696" s="29"/>
      <c r="DW696" s="29"/>
      <c r="DX696" s="29"/>
      <c r="DY696" s="29"/>
      <c r="DZ696" s="29"/>
      <c r="EA696" s="29"/>
      <c r="EB696" s="29"/>
      <c r="EC696" s="29"/>
      <c r="ED696" s="29"/>
      <c r="EE696" s="29"/>
      <c r="EF696" s="29"/>
      <c r="EG696" s="29"/>
      <c r="EH696" s="29"/>
      <c r="EI696" s="29"/>
      <c r="EJ696" s="29"/>
      <c r="EK696" s="29"/>
      <c r="EL696" s="29"/>
      <c r="EM696" s="29"/>
      <c r="EN696" s="29"/>
      <c r="EO696" s="29"/>
      <c r="EP696" s="29"/>
      <c r="EQ696" s="29"/>
      <c r="ER696" s="29"/>
      <c r="ES696" s="29"/>
      <c r="ET696" s="29"/>
      <c r="EU696" s="29"/>
      <c r="EV696" s="29"/>
      <c r="EW696" s="29"/>
      <c r="EX696" s="29"/>
      <c r="EY696" s="29"/>
      <c r="EZ696" s="29"/>
      <c r="FA696" s="29"/>
      <c r="FB696" s="29"/>
      <c r="FC696" s="29"/>
      <c r="FD696" s="29"/>
      <c r="FE696" s="29"/>
      <c r="FF696" s="29"/>
      <c r="FG696" s="29"/>
      <c r="FH696" s="29"/>
      <c r="FI696" s="29"/>
      <c r="FJ696" s="29"/>
      <c r="FK696" s="29"/>
      <c r="FV696" s="29"/>
      <c r="FZ696" s="29"/>
      <c r="GA696" s="29"/>
    </row>
    <row r="697" spans="7:183" x14ac:dyDescent="0.25">
      <c r="G697" s="112"/>
      <c r="Z697" s="113"/>
      <c r="AQ697" s="29"/>
      <c r="AR697" s="29"/>
      <c r="AS697" s="29"/>
      <c r="AT697" s="29"/>
      <c r="AU697" s="29"/>
      <c r="AV697" s="29"/>
      <c r="AW697" s="29"/>
      <c r="AX697" s="29"/>
      <c r="AY697" s="29"/>
      <c r="AZ697" s="29"/>
      <c r="BA697" s="29"/>
      <c r="BB697" s="29"/>
      <c r="BC697" s="29"/>
      <c r="BD697" s="29"/>
      <c r="BE697" s="29"/>
      <c r="BF697" s="29"/>
      <c r="BG697" s="29"/>
      <c r="BH697" s="29"/>
      <c r="BI697" s="29"/>
      <c r="BJ697" s="29"/>
      <c r="BK697" s="29"/>
      <c r="BL697" s="29"/>
      <c r="BM697" s="29"/>
      <c r="CH697" s="29"/>
      <c r="CX697" s="29"/>
      <c r="CY697" s="29"/>
      <c r="CZ697" s="31"/>
      <c r="DA697" s="31"/>
      <c r="DB697" s="31"/>
      <c r="DC697" s="31"/>
      <c r="DD697" s="31"/>
      <c r="DE697" s="31"/>
      <c r="DF697" s="31"/>
      <c r="DL697" s="29"/>
      <c r="DM697" s="29"/>
      <c r="DN697" s="29"/>
      <c r="DO697" s="29"/>
      <c r="DP697" s="29"/>
      <c r="DQ697" s="29"/>
      <c r="DR697" s="29"/>
      <c r="DS697" s="29"/>
      <c r="DT697" s="29"/>
      <c r="DU697" s="29"/>
      <c r="DV697" s="29"/>
      <c r="DW697" s="29"/>
      <c r="DX697" s="29"/>
      <c r="DY697" s="29"/>
      <c r="DZ697" s="29"/>
      <c r="EA697" s="29"/>
      <c r="EB697" s="29"/>
      <c r="EC697" s="29"/>
      <c r="ED697" s="29"/>
      <c r="EE697" s="29"/>
      <c r="EF697" s="29"/>
      <c r="EG697" s="29"/>
      <c r="EH697" s="29"/>
      <c r="EI697" s="29"/>
      <c r="EJ697" s="29"/>
      <c r="EK697" s="29"/>
      <c r="EL697" s="29"/>
      <c r="EM697" s="29"/>
      <c r="EN697" s="29"/>
      <c r="EO697" s="29"/>
      <c r="EP697" s="29"/>
      <c r="EQ697" s="29"/>
      <c r="ER697" s="29"/>
      <c r="ES697" s="29"/>
      <c r="ET697" s="29"/>
      <c r="EU697" s="29"/>
      <c r="EV697" s="29"/>
      <c r="EW697" s="29"/>
      <c r="EX697" s="29"/>
      <c r="EY697" s="29"/>
      <c r="EZ697" s="29"/>
      <c r="FA697" s="29"/>
      <c r="FB697" s="29"/>
      <c r="FC697" s="29"/>
      <c r="FD697" s="29"/>
      <c r="FE697" s="29"/>
      <c r="FF697" s="29"/>
      <c r="FG697" s="29"/>
      <c r="FH697" s="29"/>
      <c r="FI697" s="29"/>
      <c r="FJ697" s="29"/>
      <c r="FK697" s="29"/>
      <c r="FV697" s="29"/>
      <c r="FZ697" s="29"/>
      <c r="GA697" s="29"/>
    </row>
    <row r="698" spans="7:183" x14ac:dyDescent="0.25">
      <c r="G698" s="112"/>
      <c r="Z698" s="113"/>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CH698" s="29"/>
      <c r="CX698" s="29"/>
      <c r="CY698" s="29"/>
      <c r="CZ698" s="31"/>
      <c r="DA698" s="31"/>
      <c r="DB698" s="31"/>
      <c r="DC698" s="31"/>
      <c r="DD698" s="31"/>
      <c r="DE698" s="31"/>
      <c r="DF698" s="31"/>
      <c r="DL698" s="29"/>
      <c r="DM698" s="29"/>
      <c r="DN698" s="29"/>
      <c r="DO698" s="29"/>
      <c r="DP698" s="29"/>
      <c r="DQ698" s="29"/>
      <c r="DR698" s="29"/>
      <c r="DS698" s="29"/>
      <c r="DT698" s="29"/>
      <c r="DU698" s="29"/>
      <c r="DV698" s="29"/>
      <c r="DW698" s="29"/>
      <c r="DX698" s="29"/>
      <c r="DY698" s="29"/>
      <c r="DZ698" s="29"/>
      <c r="EA698" s="29"/>
      <c r="EB698" s="29"/>
      <c r="EC698" s="29"/>
      <c r="ED698" s="29"/>
      <c r="EE698" s="29"/>
      <c r="EF698" s="29"/>
      <c r="EG698" s="29"/>
      <c r="EH698" s="29"/>
      <c r="EI698" s="29"/>
      <c r="EJ698" s="29"/>
      <c r="EK698" s="29"/>
      <c r="EL698" s="29"/>
      <c r="EM698" s="29"/>
      <c r="EN698" s="29"/>
      <c r="EO698" s="29"/>
      <c r="EP698" s="29"/>
      <c r="EQ698" s="29"/>
      <c r="ER698" s="29"/>
      <c r="ES698" s="29"/>
      <c r="ET698" s="29"/>
      <c r="EU698" s="29"/>
      <c r="EV698" s="29"/>
      <c r="EW698" s="29"/>
      <c r="EX698" s="29"/>
      <c r="EY698" s="29"/>
      <c r="EZ698" s="29"/>
      <c r="FA698" s="29"/>
      <c r="FB698" s="29"/>
      <c r="FC698" s="29"/>
      <c r="FD698" s="29"/>
      <c r="FE698" s="29"/>
      <c r="FF698" s="29"/>
      <c r="FG698" s="29"/>
      <c r="FH698" s="29"/>
      <c r="FI698" s="29"/>
      <c r="FJ698" s="29"/>
      <c r="FK698" s="29"/>
      <c r="FV698" s="29"/>
      <c r="FZ698" s="29"/>
      <c r="GA698" s="29"/>
    </row>
    <row r="699" spans="7:183" x14ac:dyDescent="0.25">
      <c r="G699" s="112"/>
      <c r="Z699" s="113"/>
      <c r="AQ699" s="29"/>
      <c r="AR699" s="29"/>
      <c r="AS699" s="29"/>
      <c r="AT699" s="29"/>
      <c r="AU699" s="29"/>
      <c r="AV699" s="29"/>
      <c r="AW699" s="29"/>
      <c r="AX699" s="29"/>
      <c r="AY699" s="29"/>
      <c r="AZ699" s="29"/>
      <c r="BA699" s="29"/>
      <c r="BB699" s="29"/>
      <c r="BC699" s="29"/>
      <c r="BD699" s="29"/>
      <c r="BE699" s="29"/>
      <c r="BF699" s="29"/>
      <c r="BG699" s="29"/>
      <c r="BH699" s="29"/>
      <c r="BI699" s="29"/>
      <c r="BJ699" s="29"/>
      <c r="BK699" s="29"/>
      <c r="BL699" s="29"/>
      <c r="BM699" s="29"/>
      <c r="CH699" s="29"/>
      <c r="CX699" s="29"/>
      <c r="CY699" s="29"/>
      <c r="CZ699" s="31"/>
      <c r="DA699" s="31"/>
      <c r="DB699" s="31"/>
      <c r="DC699" s="31"/>
      <c r="DD699" s="31"/>
      <c r="DE699" s="31"/>
      <c r="DF699" s="31"/>
      <c r="DL699" s="29"/>
      <c r="DM699" s="29"/>
      <c r="DN699" s="29"/>
      <c r="DO699" s="29"/>
      <c r="DP699" s="29"/>
      <c r="DQ699" s="29"/>
      <c r="DR699" s="29"/>
      <c r="DS699" s="29"/>
      <c r="DT699" s="29"/>
      <c r="DU699" s="29"/>
      <c r="DV699" s="29"/>
      <c r="DW699" s="29"/>
      <c r="DX699" s="29"/>
      <c r="DY699" s="29"/>
      <c r="DZ699" s="29"/>
      <c r="EA699" s="29"/>
      <c r="EB699" s="29"/>
      <c r="EC699" s="29"/>
      <c r="ED699" s="29"/>
      <c r="EE699" s="29"/>
      <c r="EF699" s="29"/>
      <c r="EG699" s="29"/>
      <c r="EH699" s="29"/>
      <c r="EI699" s="29"/>
      <c r="EJ699" s="29"/>
      <c r="EK699" s="29"/>
      <c r="EL699" s="29"/>
      <c r="EM699" s="29"/>
      <c r="EN699" s="29"/>
      <c r="EO699" s="29"/>
      <c r="EP699" s="29"/>
      <c r="EQ699" s="29"/>
      <c r="ER699" s="29"/>
      <c r="ES699" s="29"/>
      <c r="ET699" s="29"/>
      <c r="EU699" s="29"/>
      <c r="EV699" s="29"/>
      <c r="EW699" s="29"/>
      <c r="EX699" s="29"/>
      <c r="EY699" s="29"/>
      <c r="EZ699" s="29"/>
      <c r="FA699" s="29"/>
      <c r="FB699" s="29"/>
      <c r="FC699" s="29"/>
      <c r="FD699" s="29"/>
      <c r="FE699" s="29"/>
      <c r="FF699" s="29"/>
      <c r="FG699" s="29"/>
      <c r="FH699" s="29"/>
      <c r="FI699" s="29"/>
      <c r="FJ699" s="29"/>
      <c r="FK699" s="29"/>
      <c r="FV699" s="29"/>
      <c r="FZ699" s="29"/>
      <c r="GA699" s="29"/>
    </row>
    <row r="700" spans="7:183" x14ac:dyDescent="0.25">
      <c r="G700" s="112"/>
      <c r="Z700" s="113"/>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CH700" s="29"/>
      <c r="CX700" s="29"/>
      <c r="CY700" s="29"/>
      <c r="CZ700" s="31"/>
      <c r="DA700" s="31"/>
      <c r="DB700" s="31"/>
      <c r="DC700" s="31"/>
      <c r="DD700" s="31"/>
      <c r="DE700" s="31"/>
      <c r="DF700" s="31"/>
      <c r="DL700" s="29"/>
      <c r="DM700" s="29"/>
      <c r="DN700" s="29"/>
      <c r="DO700" s="29"/>
      <c r="DP700" s="29"/>
      <c r="DQ700" s="29"/>
      <c r="DR700" s="29"/>
      <c r="DS700" s="29"/>
      <c r="DT700" s="29"/>
      <c r="DU700" s="29"/>
      <c r="DV700" s="29"/>
      <c r="DW700" s="29"/>
      <c r="DX700" s="29"/>
      <c r="DY700" s="29"/>
      <c r="DZ700" s="29"/>
      <c r="EA700" s="29"/>
      <c r="EB700" s="29"/>
      <c r="EC700" s="29"/>
      <c r="ED700" s="29"/>
      <c r="EE700" s="29"/>
      <c r="EF700" s="29"/>
      <c r="EG700" s="29"/>
      <c r="EH700" s="29"/>
      <c r="EI700" s="29"/>
      <c r="EJ700" s="29"/>
      <c r="EK700" s="29"/>
      <c r="EL700" s="29"/>
      <c r="EM700" s="29"/>
      <c r="EN700" s="29"/>
      <c r="EO700" s="29"/>
      <c r="EP700" s="29"/>
      <c r="EQ700" s="29"/>
      <c r="ER700" s="29"/>
      <c r="ES700" s="29"/>
      <c r="ET700" s="29"/>
      <c r="EU700" s="29"/>
      <c r="EV700" s="29"/>
      <c r="EW700" s="29"/>
      <c r="EX700" s="29"/>
      <c r="EY700" s="29"/>
      <c r="EZ700" s="29"/>
      <c r="FA700" s="29"/>
      <c r="FB700" s="29"/>
      <c r="FC700" s="29"/>
      <c r="FD700" s="29"/>
      <c r="FE700" s="29"/>
      <c r="FF700" s="29"/>
      <c r="FG700" s="29"/>
      <c r="FH700" s="29"/>
      <c r="FI700" s="29"/>
      <c r="FJ700" s="29"/>
      <c r="FK700" s="29"/>
      <c r="FV700" s="29"/>
      <c r="FZ700" s="29"/>
      <c r="GA700" s="29"/>
    </row>
    <row r="701" spans="7:183" x14ac:dyDescent="0.25">
      <c r="G701" s="112"/>
      <c r="Z701" s="113"/>
      <c r="AQ701" s="29"/>
      <c r="AR701" s="29"/>
      <c r="AS701" s="29"/>
      <c r="AT701" s="29"/>
      <c r="AU701" s="29"/>
      <c r="AV701" s="29"/>
      <c r="AW701" s="29"/>
      <c r="AX701" s="29"/>
      <c r="AY701" s="29"/>
      <c r="AZ701" s="29"/>
      <c r="BA701" s="29"/>
      <c r="BB701" s="29"/>
      <c r="BC701" s="29"/>
      <c r="BD701" s="29"/>
      <c r="BE701" s="29"/>
      <c r="BF701" s="29"/>
      <c r="BG701" s="29"/>
      <c r="BH701" s="29"/>
      <c r="BI701" s="29"/>
      <c r="BJ701" s="29"/>
      <c r="BK701" s="29"/>
      <c r="BL701" s="29"/>
      <c r="BM701" s="29"/>
      <c r="CH701" s="29"/>
      <c r="CX701" s="29"/>
      <c r="CY701" s="29"/>
      <c r="CZ701" s="31"/>
      <c r="DA701" s="31"/>
      <c r="DB701" s="31"/>
      <c r="DC701" s="31"/>
      <c r="DD701" s="31"/>
      <c r="DE701" s="31"/>
      <c r="DF701" s="31"/>
      <c r="DL701" s="29"/>
      <c r="DM701" s="29"/>
      <c r="DN701" s="29"/>
      <c r="DO701" s="29"/>
      <c r="DP701" s="29"/>
      <c r="DQ701" s="29"/>
      <c r="DR701" s="29"/>
      <c r="DS701" s="29"/>
      <c r="DT701" s="29"/>
      <c r="DU701" s="29"/>
      <c r="DV701" s="29"/>
      <c r="DW701" s="29"/>
      <c r="DX701" s="29"/>
      <c r="DY701" s="29"/>
      <c r="DZ701" s="29"/>
      <c r="EA701" s="29"/>
      <c r="EB701" s="29"/>
      <c r="EC701" s="29"/>
      <c r="ED701" s="29"/>
      <c r="EE701" s="29"/>
      <c r="EF701" s="29"/>
      <c r="EG701" s="29"/>
      <c r="EH701" s="29"/>
      <c r="EI701" s="29"/>
      <c r="EJ701" s="29"/>
      <c r="EK701" s="29"/>
      <c r="EL701" s="29"/>
      <c r="EM701" s="29"/>
      <c r="EN701" s="29"/>
      <c r="EO701" s="29"/>
      <c r="EP701" s="29"/>
      <c r="EQ701" s="29"/>
      <c r="ER701" s="29"/>
      <c r="ES701" s="29"/>
      <c r="ET701" s="29"/>
      <c r="EU701" s="29"/>
      <c r="EV701" s="29"/>
      <c r="EW701" s="29"/>
      <c r="EX701" s="29"/>
      <c r="EY701" s="29"/>
      <c r="EZ701" s="29"/>
      <c r="FA701" s="29"/>
      <c r="FB701" s="29"/>
      <c r="FC701" s="29"/>
      <c r="FD701" s="29"/>
      <c r="FE701" s="29"/>
      <c r="FF701" s="29"/>
      <c r="FG701" s="29"/>
      <c r="FH701" s="29"/>
      <c r="FI701" s="29"/>
      <c r="FJ701" s="29"/>
      <c r="FK701" s="29"/>
      <c r="FV701" s="29"/>
      <c r="FZ701" s="29"/>
      <c r="GA701" s="29"/>
    </row>
    <row r="702" spans="7:183" x14ac:dyDescent="0.25">
      <c r="G702" s="112"/>
      <c r="Z702" s="113"/>
      <c r="AQ702" s="29"/>
      <c r="AR702" s="29"/>
      <c r="AS702" s="29"/>
      <c r="AT702" s="29"/>
      <c r="AU702" s="29"/>
      <c r="AV702" s="29"/>
      <c r="AW702" s="29"/>
      <c r="AX702" s="29"/>
      <c r="AY702" s="29"/>
      <c r="AZ702" s="29"/>
      <c r="BA702" s="29"/>
      <c r="BB702" s="29"/>
      <c r="BC702" s="29"/>
      <c r="BD702" s="29"/>
      <c r="BE702" s="29"/>
      <c r="BF702" s="29"/>
      <c r="BG702" s="29"/>
      <c r="BH702" s="29"/>
      <c r="BI702" s="29"/>
      <c r="BJ702" s="29"/>
      <c r="BK702" s="29"/>
      <c r="BL702" s="29"/>
      <c r="BM702" s="29"/>
      <c r="CH702" s="29"/>
      <c r="CX702" s="29"/>
      <c r="CY702" s="29"/>
      <c r="CZ702" s="31"/>
      <c r="DA702" s="31"/>
      <c r="DB702" s="31"/>
      <c r="DC702" s="31"/>
      <c r="DD702" s="31"/>
      <c r="DE702" s="31"/>
      <c r="DF702" s="31"/>
      <c r="DL702" s="29"/>
      <c r="DM702" s="29"/>
      <c r="DN702" s="29"/>
      <c r="DO702" s="29"/>
      <c r="DP702" s="29"/>
      <c r="DQ702" s="29"/>
      <c r="DR702" s="29"/>
      <c r="DS702" s="29"/>
      <c r="DT702" s="29"/>
      <c r="DU702" s="29"/>
      <c r="DV702" s="29"/>
      <c r="DW702" s="29"/>
      <c r="DX702" s="29"/>
      <c r="DY702" s="29"/>
      <c r="DZ702" s="29"/>
      <c r="EA702" s="29"/>
      <c r="EB702" s="29"/>
      <c r="EC702" s="29"/>
      <c r="ED702" s="29"/>
      <c r="EE702" s="29"/>
      <c r="EF702" s="29"/>
      <c r="EG702" s="29"/>
      <c r="EH702" s="29"/>
      <c r="EI702" s="29"/>
      <c r="EJ702" s="29"/>
      <c r="EK702" s="29"/>
      <c r="EL702" s="29"/>
      <c r="EM702" s="29"/>
      <c r="EN702" s="29"/>
      <c r="EO702" s="29"/>
      <c r="EP702" s="29"/>
      <c r="EQ702" s="29"/>
      <c r="ER702" s="29"/>
      <c r="ES702" s="29"/>
      <c r="ET702" s="29"/>
      <c r="EU702" s="29"/>
      <c r="EV702" s="29"/>
      <c r="EW702" s="29"/>
      <c r="EX702" s="29"/>
      <c r="EY702" s="29"/>
      <c r="EZ702" s="29"/>
      <c r="FA702" s="29"/>
      <c r="FB702" s="29"/>
      <c r="FC702" s="29"/>
      <c r="FD702" s="29"/>
      <c r="FE702" s="29"/>
      <c r="FF702" s="29"/>
      <c r="FG702" s="29"/>
      <c r="FH702" s="29"/>
      <c r="FI702" s="29"/>
      <c r="FJ702" s="29"/>
      <c r="FK702" s="29"/>
      <c r="FV702" s="29"/>
      <c r="FZ702" s="29"/>
      <c r="GA702" s="29"/>
    </row>
    <row r="703" spans="7:183" x14ac:dyDescent="0.25">
      <c r="G703" s="112"/>
      <c r="Z703" s="113"/>
      <c r="AQ703" s="29"/>
      <c r="AR703" s="29"/>
      <c r="AS703" s="29"/>
      <c r="AT703" s="29"/>
      <c r="AU703" s="29"/>
      <c r="AV703" s="29"/>
      <c r="AW703" s="29"/>
      <c r="AX703" s="29"/>
      <c r="AY703" s="29"/>
      <c r="AZ703" s="29"/>
      <c r="BA703" s="29"/>
      <c r="BB703" s="29"/>
      <c r="BC703" s="29"/>
      <c r="BD703" s="29"/>
      <c r="BE703" s="29"/>
      <c r="BF703" s="29"/>
      <c r="BG703" s="29"/>
      <c r="BH703" s="29"/>
      <c r="BI703" s="29"/>
      <c r="BJ703" s="29"/>
      <c r="BK703" s="29"/>
      <c r="BL703" s="29"/>
      <c r="BM703" s="29"/>
      <c r="CH703" s="29"/>
      <c r="CX703" s="29"/>
      <c r="CY703" s="29"/>
      <c r="CZ703" s="31"/>
      <c r="DA703" s="31"/>
      <c r="DB703" s="31"/>
      <c r="DC703" s="31"/>
      <c r="DD703" s="31"/>
      <c r="DE703" s="31"/>
      <c r="DF703" s="31"/>
      <c r="DL703" s="29"/>
      <c r="DM703" s="29"/>
      <c r="DN703" s="29"/>
      <c r="DO703" s="29"/>
      <c r="DP703" s="29"/>
      <c r="DQ703" s="29"/>
      <c r="DR703" s="29"/>
      <c r="DS703" s="29"/>
      <c r="DT703" s="29"/>
      <c r="DU703" s="29"/>
      <c r="DV703" s="29"/>
      <c r="DW703" s="29"/>
      <c r="DX703" s="29"/>
      <c r="DY703" s="29"/>
      <c r="DZ703" s="29"/>
      <c r="EA703" s="29"/>
      <c r="EB703" s="29"/>
      <c r="EC703" s="29"/>
      <c r="ED703" s="29"/>
      <c r="EE703" s="29"/>
      <c r="EF703" s="29"/>
      <c r="EG703" s="29"/>
      <c r="EH703" s="29"/>
      <c r="EI703" s="29"/>
      <c r="EJ703" s="29"/>
      <c r="EK703" s="29"/>
      <c r="EL703" s="29"/>
      <c r="EM703" s="29"/>
      <c r="EN703" s="29"/>
      <c r="EO703" s="29"/>
      <c r="EP703" s="29"/>
      <c r="EQ703" s="29"/>
      <c r="ER703" s="29"/>
      <c r="ES703" s="29"/>
      <c r="ET703" s="29"/>
      <c r="EU703" s="29"/>
      <c r="EV703" s="29"/>
      <c r="EW703" s="29"/>
      <c r="EX703" s="29"/>
      <c r="EY703" s="29"/>
      <c r="EZ703" s="29"/>
      <c r="FA703" s="29"/>
      <c r="FB703" s="29"/>
      <c r="FC703" s="29"/>
      <c r="FD703" s="29"/>
      <c r="FE703" s="29"/>
      <c r="FF703" s="29"/>
      <c r="FG703" s="29"/>
      <c r="FH703" s="29"/>
      <c r="FI703" s="29"/>
      <c r="FJ703" s="29"/>
      <c r="FK703" s="29"/>
      <c r="FV703" s="29"/>
      <c r="FZ703" s="29"/>
      <c r="GA703" s="29"/>
    </row>
    <row r="704" spans="7:183" x14ac:dyDescent="0.25">
      <c r="G704" s="112"/>
      <c r="Z704" s="113"/>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CH704" s="29"/>
      <c r="CX704" s="29"/>
      <c r="CY704" s="29"/>
      <c r="CZ704" s="31"/>
      <c r="DA704" s="31"/>
      <c r="DB704" s="31"/>
      <c r="DC704" s="31"/>
      <c r="DD704" s="31"/>
      <c r="DE704" s="31"/>
      <c r="DF704" s="31"/>
      <c r="DL704" s="29"/>
      <c r="DM704" s="29"/>
      <c r="DN704" s="29"/>
      <c r="DO704" s="29"/>
      <c r="DP704" s="29"/>
      <c r="DQ704" s="29"/>
      <c r="DR704" s="29"/>
      <c r="DS704" s="29"/>
      <c r="DT704" s="29"/>
      <c r="DU704" s="29"/>
      <c r="DV704" s="29"/>
      <c r="DW704" s="29"/>
      <c r="DX704" s="29"/>
      <c r="DY704" s="29"/>
      <c r="DZ704" s="29"/>
      <c r="EA704" s="29"/>
      <c r="EB704" s="29"/>
      <c r="EC704" s="29"/>
      <c r="ED704" s="29"/>
      <c r="EE704" s="29"/>
      <c r="EF704" s="29"/>
      <c r="EG704" s="29"/>
      <c r="EH704" s="29"/>
      <c r="EI704" s="29"/>
      <c r="EJ704" s="29"/>
      <c r="EK704" s="29"/>
      <c r="EL704" s="29"/>
      <c r="EM704" s="29"/>
      <c r="EN704" s="29"/>
      <c r="EO704" s="29"/>
      <c r="EP704" s="29"/>
      <c r="EQ704" s="29"/>
      <c r="ER704" s="29"/>
      <c r="ES704" s="29"/>
      <c r="ET704" s="29"/>
      <c r="EU704" s="29"/>
      <c r="EV704" s="29"/>
      <c r="EW704" s="29"/>
      <c r="EX704" s="29"/>
      <c r="EY704" s="29"/>
      <c r="EZ704" s="29"/>
      <c r="FA704" s="29"/>
      <c r="FB704" s="29"/>
      <c r="FC704" s="29"/>
      <c r="FD704" s="29"/>
      <c r="FE704" s="29"/>
      <c r="FF704" s="29"/>
      <c r="FG704" s="29"/>
      <c r="FH704" s="29"/>
      <c r="FI704" s="29"/>
      <c r="FJ704" s="29"/>
      <c r="FK704" s="29"/>
      <c r="FV704" s="29"/>
      <c r="FZ704" s="29"/>
      <c r="GA704" s="29"/>
    </row>
    <row r="705" spans="7:183" x14ac:dyDescent="0.25">
      <c r="G705" s="112"/>
      <c r="Z705" s="113"/>
      <c r="AQ705" s="29"/>
      <c r="AR705" s="29"/>
      <c r="AS705" s="29"/>
      <c r="AT705" s="29"/>
      <c r="AU705" s="29"/>
      <c r="AV705" s="29"/>
      <c r="AW705" s="29"/>
      <c r="AX705" s="29"/>
      <c r="AY705" s="29"/>
      <c r="AZ705" s="29"/>
      <c r="BA705" s="29"/>
      <c r="BB705" s="29"/>
      <c r="BC705" s="29"/>
      <c r="BD705" s="29"/>
      <c r="BE705" s="29"/>
      <c r="BF705" s="29"/>
      <c r="BG705" s="29"/>
      <c r="BH705" s="29"/>
      <c r="BI705" s="29"/>
      <c r="BJ705" s="29"/>
      <c r="BK705" s="29"/>
      <c r="BL705" s="29"/>
      <c r="BM705" s="29"/>
      <c r="CH705" s="29"/>
      <c r="CX705" s="29"/>
      <c r="CY705" s="29"/>
      <c r="CZ705" s="31"/>
      <c r="DA705" s="31"/>
      <c r="DB705" s="31"/>
      <c r="DC705" s="31"/>
      <c r="DD705" s="31"/>
      <c r="DE705" s="31"/>
      <c r="DF705" s="31"/>
      <c r="DL705" s="29"/>
      <c r="DM705" s="29"/>
      <c r="DN705" s="29"/>
      <c r="DO705" s="29"/>
      <c r="DP705" s="29"/>
      <c r="DQ705" s="29"/>
      <c r="DR705" s="29"/>
      <c r="DS705" s="29"/>
      <c r="DT705" s="29"/>
      <c r="DU705" s="29"/>
      <c r="DV705" s="29"/>
      <c r="DW705" s="29"/>
      <c r="DX705" s="29"/>
      <c r="DY705" s="29"/>
      <c r="DZ705" s="29"/>
      <c r="EA705" s="29"/>
      <c r="EB705" s="29"/>
      <c r="EC705" s="29"/>
      <c r="ED705" s="29"/>
      <c r="EE705" s="29"/>
      <c r="EF705" s="29"/>
      <c r="EG705" s="29"/>
      <c r="EH705" s="29"/>
      <c r="EI705" s="29"/>
      <c r="EJ705" s="29"/>
      <c r="EK705" s="29"/>
      <c r="EL705" s="29"/>
      <c r="EM705" s="29"/>
      <c r="EN705" s="29"/>
      <c r="EO705" s="29"/>
      <c r="EP705" s="29"/>
      <c r="EQ705" s="29"/>
      <c r="ER705" s="29"/>
      <c r="ES705" s="29"/>
      <c r="ET705" s="29"/>
      <c r="EU705" s="29"/>
      <c r="EV705" s="29"/>
      <c r="EW705" s="29"/>
      <c r="EX705" s="29"/>
      <c r="EY705" s="29"/>
      <c r="EZ705" s="29"/>
      <c r="FA705" s="29"/>
      <c r="FB705" s="29"/>
      <c r="FC705" s="29"/>
      <c r="FD705" s="29"/>
      <c r="FE705" s="29"/>
      <c r="FF705" s="29"/>
      <c r="FG705" s="29"/>
      <c r="FH705" s="29"/>
      <c r="FI705" s="29"/>
      <c r="FJ705" s="29"/>
      <c r="FK705" s="29"/>
      <c r="FV705" s="29"/>
      <c r="FZ705" s="29"/>
      <c r="GA705" s="29"/>
    </row>
    <row r="706" spans="7:183" x14ac:dyDescent="0.25">
      <c r="G706" s="112"/>
      <c r="Z706" s="113"/>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CH706" s="29"/>
      <c r="CX706" s="29"/>
      <c r="CY706" s="29"/>
      <c r="CZ706" s="31"/>
      <c r="DA706" s="31"/>
      <c r="DB706" s="31"/>
      <c r="DC706" s="31"/>
      <c r="DD706" s="31"/>
      <c r="DE706" s="31"/>
      <c r="DF706" s="31"/>
      <c r="DL706" s="29"/>
      <c r="DM706" s="29"/>
      <c r="DN706" s="29"/>
      <c r="DO706" s="29"/>
      <c r="DP706" s="29"/>
      <c r="DQ706" s="29"/>
      <c r="DR706" s="29"/>
      <c r="DS706" s="29"/>
      <c r="DT706" s="29"/>
      <c r="DU706" s="29"/>
      <c r="DV706" s="29"/>
      <c r="DW706" s="29"/>
      <c r="DX706" s="29"/>
      <c r="DY706" s="29"/>
      <c r="DZ706" s="29"/>
      <c r="EA706" s="29"/>
      <c r="EB706" s="29"/>
      <c r="EC706" s="29"/>
      <c r="ED706" s="29"/>
      <c r="EE706" s="29"/>
      <c r="EF706" s="29"/>
      <c r="EG706" s="29"/>
      <c r="EH706" s="29"/>
      <c r="EI706" s="29"/>
      <c r="EJ706" s="29"/>
      <c r="EK706" s="29"/>
      <c r="EL706" s="29"/>
      <c r="EM706" s="29"/>
      <c r="EN706" s="29"/>
      <c r="EO706" s="29"/>
      <c r="EP706" s="29"/>
      <c r="EQ706" s="29"/>
      <c r="ER706" s="29"/>
      <c r="ES706" s="29"/>
      <c r="ET706" s="29"/>
      <c r="EU706" s="29"/>
      <c r="EV706" s="29"/>
      <c r="EW706" s="29"/>
      <c r="EX706" s="29"/>
      <c r="EY706" s="29"/>
      <c r="EZ706" s="29"/>
      <c r="FA706" s="29"/>
      <c r="FB706" s="29"/>
      <c r="FC706" s="29"/>
      <c r="FD706" s="29"/>
      <c r="FE706" s="29"/>
      <c r="FF706" s="29"/>
      <c r="FG706" s="29"/>
      <c r="FH706" s="29"/>
      <c r="FI706" s="29"/>
      <c r="FJ706" s="29"/>
      <c r="FK706" s="29"/>
      <c r="FV706" s="29"/>
      <c r="FZ706" s="29"/>
      <c r="GA706" s="29"/>
    </row>
    <row r="707" spans="7:183" x14ac:dyDescent="0.25">
      <c r="G707" s="112"/>
      <c r="Z707" s="113"/>
      <c r="AQ707" s="29"/>
      <c r="AR707" s="29"/>
      <c r="AS707" s="29"/>
      <c r="AT707" s="29"/>
      <c r="AU707" s="29"/>
      <c r="AV707" s="29"/>
      <c r="AW707" s="29"/>
      <c r="AX707" s="29"/>
      <c r="AY707" s="29"/>
      <c r="AZ707" s="29"/>
      <c r="BA707" s="29"/>
      <c r="BB707" s="29"/>
      <c r="BC707" s="29"/>
      <c r="BD707" s="29"/>
      <c r="BE707" s="29"/>
      <c r="BF707" s="29"/>
      <c r="BG707" s="29"/>
      <c r="BH707" s="29"/>
      <c r="BI707" s="29"/>
      <c r="BJ707" s="29"/>
      <c r="BK707" s="29"/>
      <c r="BL707" s="29"/>
      <c r="BM707" s="29"/>
      <c r="CH707" s="29"/>
      <c r="CX707" s="29"/>
      <c r="CY707" s="29"/>
      <c r="CZ707" s="31"/>
      <c r="DA707" s="31"/>
      <c r="DB707" s="31"/>
      <c r="DC707" s="31"/>
      <c r="DD707" s="31"/>
      <c r="DE707" s="31"/>
      <c r="DF707" s="31"/>
      <c r="DL707" s="29"/>
      <c r="DM707" s="29"/>
      <c r="DN707" s="29"/>
      <c r="DO707" s="29"/>
      <c r="DP707" s="29"/>
      <c r="DQ707" s="29"/>
      <c r="DR707" s="29"/>
      <c r="DS707" s="29"/>
      <c r="DT707" s="29"/>
      <c r="DU707" s="29"/>
      <c r="DV707" s="29"/>
      <c r="DW707" s="29"/>
      <c r="DX707" s="29"/>
      <c r="DY707" s="29"/>
      <c r="DZ707" s="29"/>
      <c r="EA707" s="29"/>
      <c r="EB707" s="29"/>
      <c r="EC707" s="29"/>
      <c r="ED707" s="29"/>
      <c r="EE707" s="29"/>
      <c r="EF707" s="29"/>
      <c r="EG707" s="29"/>
      <c r="EH707" s="29"/>
      <c r="EI707" s="29"/>
      <c r="EJ707" s="29"/>
      <c r="EK707" s="29"/>
      <c r="EL707" s="29"/>
      <c r="EM707" s="29"/>
      <c r="EN707" s="29"/>
      <c r="EO707" s="29"/>
      <c r="EP707" s="29"/>
      <c r="EQ707" s="29"/>
      <c r="ER707" s="29"/>
      <c r="ES707" s="29"/>
      <c r="ET707" s="29"/>
      <c r="EU707" s="29"/>
      <c r="EV707" s="29"/>
      <c r="EW707" s="29"/>
      <c r="EX707" s="29"/>
      <c r="EY707" s="29"/>
      <c r="EZ707" s="29"/>
      <c r="FA707" s="29"/>
      <c r="FB707" s="29"/>
      <c r="FC707" s="29"/>
      <c r="FD707" s="29"/>
      <c r="FE707" s="29"/>
      <c r="FF707" s="29"/>
      <c r="FG707" s="29"/>
      <c r="FH707" s="29"/>
      <c r="FI707" s="29"/>
      <c r="FJ707" s="29"/>
      <c r="FK707" s="29"/>
      <c r="FV707" s="29"/>
      <c r="FZ707" s="29"/>
      <c r="GA707" s="29"/>
    </row>
    <row r="708" spans="7:183" x14ac:dyDescent="0.25">
      <c r="G708" s="112"/>
      <c r="Z708" s="113"/>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CH708" s="29"/>
      <c r="CX708" s="29"/>
      <c r="CY708" s="29"/>
      <c r="CZ708" s="31"/>
      <c r="DA708" s="31"/>
      <c r="DB708" s="31"/>
      <c r="DC708" s="31"/>
      <c r="DD708" s="31"/>
      <c r="DE708" s="31"/>
      <c r="DF708" s="31"/>
      <c r="DL708" s="29"/>
      <c r="DM708" s="29"/>
      <c r="DN708" s="29"/>
      <c r="DO708" s="29"/>
      <c r="DP708" s="29"/>
      <c r="DQ708" s="29"/>
      <c r="DR708" s="29"/>
      <c r="DS708" s="29"/>
      <c r="DT708" s="29"/>
      <c r="DU708" s="29"/>
      <c r="DV708" s="29"/>
      <c r="DW708" s="29"/>
      <c r="DX708" s="29"/>
      <c r="DY708" s="29"/>
      <c r="DZ708" s="29"/>
      <c r="EA708" s="29"/>
      <c r="EB708" s="29"/>
      <c r="EC708" s="29"/>
      <c r="ED708" s="29"/>
      <c r="EE708" s="29"/>
      <c r="EF708" s="29"/>
      <c r="EG708" s="29"/>
      <c r="EH708" s="29"/>
      <c r="EI708" s="29"/>
      <c r="EJ708" s="29"/>
      <c r="EK708" s="29"/>
      <c r="EL708" s="29"/>
      <c r="EM708" s="29"/>
      <c r="EN708" s="29"/>
      <c r="EO708" s="29"/>
      <c r="EP708" s="29"/>
      <c r="EQ708" s="29"/>
      <c r="ER708" s="29"/>
      <c r="ES708" s="29"/>
      <c r="ET708" s="29"/>
      <c r="EU708" s="29"/>
      <c r="EV708" s="29"/>
      <c r="EW708" s="29"/>
      <c r="EX708" s="29"/>
      <c r="EY708" s="29"/>
      <c r="EZ708" s="29"/>
      <c r="FA708" s="29"/>
      <c r="FB708" s="29"/>
      <c r="FC708" s="29"/>
      <c r="FD708" s="29"/>
      <c r="FE708" s="29"/>
      <c r="FF708" s="29"/>
      <c r="FG708" s="29"/>
      <c r="FH708" s="29"/>
      <c r="FI708" s="29"/>
      <c r="FJ708" s="29"/>
      <c r="FK708" s="29"/>
      <c r="FV708" s="29"/>
      <c r="FZ708" s="29"/>
      <c r="GA708" s="29"/>
    </row>
    <row r="709" spans="7:183" x14ac:dyDescent="0.25">
      <c r="G709" s="112"/>
      <c r="Z709" s="113"/>
      <c r="AQ709" s="29"/>
      <c r="AR709" s="29"/>
      <c r="AS709" s="29"/>
      <c r="AT709" s="29"/>
      <c r="AU709" s="29"/>
      <c r="AV709" s="29"/>
      <c r="AW709" s="29"/>
      <c r="AX709" s="29"/>
      <c r="AY709" s="29"/>
      <c r="AZ709" s="29"/>
      <c r="BA709" s="29"/>
      <c r="BB709" s="29"/>
      <c r="BC709" s="29"/>
      <c r="BD709" s="29"/>
      <c r="BE709" s="29"/>
      <c r="BF709" s="29"/>
      <c r="BG709" s="29"/>
      <c r="BH709" s="29"/>
      <c r="BI709" s="29"/>
      <c r="BJ709" s="29"/>
      <c r="BK709" s="29"/>
      <c r="BL709" s="29"/>
      <c r="BM709" s="29"/>
      <c r="CH709" s="29"/>
      <c r="CX709" s="29"/>
      <c r="CY709" s="29"/>
      <c r="CZ709" s="31"/>
      <c r="DA709" s="31"/>
      <c r="DB709" s="31"/>
      <c r="DC709" s="31"/>
      <c r="DD709" s="31"/>
      <c r="DE709" s="31"/>
      <c r="DF709" s="31"/>
      <c r="DL709" s="29"/>
      <c r="DM709" s="29"/>
      <c r="DN709" s="29"/>
      <c r="DO709" s="29"/>
      <c r="DP709" s="29"/>
      <c r="DQ709" s="29"/>
      <c r="DR709" s="29"/>
      <c r="DS709" s="29"/>
      <c r="DT709" s="29"/>
      <c r="DU709" s="29"/>
      <c r="DV709" s="29"/>
      <c r="DW709" s="29"/>
      <c r="DX709" s="29"/>
      <c r="DY709" s="29"/>
      <c r="DZ709" s="29"/>
      <c r="EA709" s="29"/>
      <c r="EB709" s="29"/>
      <c r="EC709" s="29"/>
      <c r="ED709" s="29"/>
      <c r="EE709" s="29"/>
      <c r="EF709" s="29"/>
      <c r="EG709" s="29"/>
      <c r="EH709" s="29"/>
      <c r="EI709" s="29"/>
      <c r="EJ709" s="29"/>
      <c r="EK709" s="29"/>
      <c r="EL709" s="29"/>
      <c r="EM709" s="29"/>
      <c r="EN709" s="29"/>
      <c r="EO709" s="29"/>
      <c r="EP709" s="29"/>
      <c r="EQ709" s="29"/>
      <c r="ER709" s="29"/>
      <c r="ES709" s="29"/>
      <c r="ET709" s="29"/>
      <c r="EU709" s="29"/>
      <c r="EV709" s="29"/>
      <c r="EW709" s="29"/>
      <c r="EX709" s="29"/>
      <c r="EY709" s="29"/>
      <c r="EZ709" s="29"/>
      <c r="FA709" s="29"/>
      <c r="FB709" s="29"/>
      <c r="FC709" s="29"/>
      <c r="FD709" s="29"/>
      <c r="FE709" s="29"/>
      <c r="FF709" s="29"/>
      <c r="FG709" s="29"/>
      <c r="FH709" s="29"/>
      <c r="FI709" s="29"/>
      <c r="FJ709" s="29"/>
      <c r="FK709" s="29"/>
      <c r="FV709" s="29"/>
      <c r="FZ709" s="29"/>
      <c r="GA709" s="29"/>
    </row>
    <row r="710" spans="7:183" x14ac:dyDescent="0.25">
      <c r="G710" s="112"/>
      <c r="Z710" s="113"/>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CH710" s="29"/>
      <c r="CX710" s="29"/>
      <c r="CY710" s="29"/>
      <c r="CZ710" s="31"/>
      <c r="DA710" s="31"/>
      <c r="DB710" s="31"/>
      <c r="DC710" s="31"/>
      <c r="DD710" s="31"/>
      <c r="DE710" s="31"/>
      <c r="DF710" s="31"/>
      <c r="DL710" s="29"/>
      <c r="DM710" s="29"/>
      <c r="DN710" s="29"/>
      <c r="DO710" s="29"/>
      <c r="DP710" s="29"/>
      <c r="DQ710" s="29"/>
      <c r="DR710" s="29"/>
      <c r="DS710" s="29"/>
      <c r="DT710" s="29"/>
      <c r="DU710" s="29"/>
      <c r="DV710" s="29"/>
      <c r="DW710" s="29"/>
      <c r="DX710" s="29"/>
      <c r="DY710" s="29"/>
      <c r="DZ710" s="29"/>
      <c r="EA710" s="29"/>
      <c r="EB710" s="29"/>
      <c r="EC710" s="29"/>
      <c r="ED710" s="29"/>
      <c r="EE710" s="29"/>
      <c r="EF710" s="29"/>
      <c r="EG710" s="29"/>
      <c r="EH710" s="29"/>
      <c r="EI710" s="29"/>
      <c r="EJ710" s="29"/>
      <c r="EK710" s="29"/>
      <c r="EL710" s="29"/>
      <c r="EM710" s="29"/>
      <c r="EN710" s="29"/>
      <c r="EO710" s="29"/>
      <c r="EP710" s="29"/>
      <c r="EQ710" s="29"/>
      <c r="ER710" s="29"/>
      <c r="ES710" s="29"/>
      <c r="ET710" s="29"/>
      <c r="EU710" s="29"/>
      <c r="EV710" s="29"/>
      <c r="EW710" s="29"/>
      <c r="EX710" s="29"/>
      <c r="EY710" s="29"/>
      <c r="EZ710" s="29"/>
      <c r="FA710" s="29"/>
      <c r="FB710" s="29"/>
      <c r="FC710" s="29"/>
      <c r="FD710" s="29"/>
      <c r="FE710" s="29"/>
      <c r="FF710" s="29"/>
      <c r="FG710" s="29"/>
      <c r="FH710" s="29"/>
      <c r="FI710" s="29"/>
      <c r="FJ710" s="29"/>
      <c r="FK710" s="29"/>
      <c r="FV710" s="29"/>
      <c r="FZ710" s="29"/>
      <c r="GA710" s="29"/>
    </row>
    <row r="711" spans="7:183" x14ac:dyDescent="0.25">
      <c r="G711" s="112"/>
      <c r="Z711" s="113"/>
      <c r="AQ711" s="29"/>
      <c r="AR711" s="29"/>
      <c r="AS711" s="29"/>
      <c r="AT711" s="29"/>
      <c r="AU711" s="29"/>
      <c r="AV711" s="29"/>
      <c r="AW711" s="29"/>
      <c r="AX711" s="29"/>
      <c r="AY711" s="29"/>
      <c r="AZ711" s="29"/>
      <c r="BA711" s="29"/>
      <c r="BB711" s="29"/>
      <c r="BC711" s="29"/>
      <c r="BD711" s="29"/>
      <c r="BE711" s="29"/>
      <c r="BF711" s="29"/>
      <c r="BG711" s="29"/>
      <c r="BH711" s="29"/>
      <c r="BI711" s="29"/>
      <c r="BJ711" s="29"/>
      <c r="BK711" s="29"/>
      <c r="BL711" s="29"/>
      <c r="BM711" s="29"/>
      <c r="CH711" s="29"/>
      <c r="CX711" s="29"/>
      <c r="CY711" s="29"/>
      <c r="CZ711" s="31"/>
      <c r="DA711" s="31"/>
      <c r="DB711" s="31"/>
      <c r="DC711" s="31"/>
      <c r="DD711" s="31"/>
      <c r="DE711" s="31"/>
      <c r="DF711" s="31"/>
      <c r="DL711" s="29"/>
      <c r="DM711" s="29"/>
      <c r="DN711" s="29"/>
      <c r="DO711" s="29"/>
      <c r="DP711" s="29"/>
      <c r="DQ711" s="29"/>
      <c r="DR711" s="29"/>
      <c r="DS711" s="29"/>
      <c r="DT711" s="29"/>
      <c r="DU711" s="29"/>
      <c r="DV711" s="29"/>
      <c r="DW711" s="29"/>
      <c r="DX711" s="29"/>
      <c r="DY711" s="29"/>
      <c r="DZ711" s="29"/>
      <c r="EA711" s="29"/>
      <c r="EB711" s="29"/>
      <c r="EC711" s="29"/>
      <c r="ED711" s="29"/>
      <c r="EE711" s="29"/>
      <c r="EF711" s="29"/>
      <c r="EG711" s="29"/>
      <c r="EH711" s="29"/>
      <c r="EI711" s="29"/>
      <c r="EJ711" s="29"/>
      <c r="EK711" s="29"/>
      <c r="EL711" s="29"/>
      <c r="EM711" s="29"/>
      <c r="EN711" s="29"/>
      <c r="EO711" s="29"/>
      <c r="EP711" s="29"/>
      <c r="EQ711" s="29"/>
      <c r="ER711" s="29"/>
      <c r="ES711" s="29"/>
      <c r="ET711" s="29"/>
      <c r="EU711" s="29"/>
      <c r="EV711" s="29"/>
      <c r="EW711" s="29"/>
      <c r="EX711" s="29"/>
      <c r="EY711" s="29"/>
      <c r="EZ711" s="29"/>
      <c r="FA711" s="29"/>
      <c r="FB711" s="29"/>
      <c r="FC711" s="29"/>
      <c r="FD711" s="29"/>
      <c r="FE711" s="29"/>
      <c r="FF711" s="29"/>
      <c r="FG711" s="29"/>
      <c r="FH711" s="29"/>
      <c r="FI711" s="29"/>
      <c r="FJ711" s="29"/>
      <c r="FK711" s="29"/>
      <c r="FV711" s="29"/>
      <c r="FZ711" s="29"/>
      <c r="GA711" s="29"/>
    </row>
    <row r="712" spans="7:183" x14ac:dyDescent="0.25">
      <c r="G712" s="112"/>
      <c r="Z712" s="113"/>
      <c r="AQ712" s="29"/>
      <c r="AR712" s="29"/>
      <c r="AS712" s="29"/>
      <c r="AT712" s="29"/>
      <c r="AU712" s="29"/>
      <c r="AV712" s="29"/>
      <c r="AW712" s="29"/>
      <c r="AX712" s="29"/>
      <c r="AY712" s="29"/>
      <c r="AZ712" s="29"/>
      <c r="BA712" s="29"/>
      <c r="BB712" s="29"/>
      <c r="BC712" s="29"/>
      <c r="BD712" s="29"/>
      <c r="BE712" s="29"/>
      <c r="BF712" s="29"/>
      <c r="BG712" s="29"/>
      <c r="BH712" s="29"/>
      <c r="BI712" s="29"/>
      <c r="BJ712" s="29"/>
      <c r="BK712" s="29"/>
      <c r="BL712" s="29"/>
      <c r="BM712" s="29"/>
      <c r="CH712" s="29"/>
      <c r="CX712" s="29"/>
      <c r="CY712" s="29"/>
      <c r="CZ712" s="31"/>
      <c r="DA712" s="31"/>
      <c r="DB712" s="31"/>
      <c r="DC712" s="31"/>
      <c r="DD712" s="31"/>
      <c r="DE712" s="31"/>
      <c r="DF712" s="31"/>
      <c r="DL712" s="29"/>
      <c r="DM712" s="29"/>
      <c r="DN712" s="29"/>
      <c r="DO712" s="29"/>
      <c r="DP712" s="29"/>
      <c r="DQ712" s="29"/>
      <c r="DR712" s="29"/>
      <c r="DS712" s="29"/>
      <c r="DT712" s="29"/>
      <c r="DU712" s="29"/>
      <c r="DV712" s="29"/>
      <c r="DW712" s="29"/>
      <c r="DX712" s="29"/>
      <c r="DY712" s="29"/>
      <c r="DZ712" s="29"/>
      <c r="EA712" s="29"/>
      <c r="EB712" s="29"/>
      <c r="EC712" s="29"/>
      <c r="ED712" s="29"/>
      <c r="EE712" s="29"/>
      <c r="EF712" s="29"/>
      <c r="EG712" s="29"/>
      <c r="EH712" s="29"/>
      <c r="EI712" s="29"/>
      <c r="EJ712" s="29"/>
      <c r="EK712" s="29"/>
      <c r="EL712" s="29"/>
      <c r="EM712" s="29"/>
      <c r="EN712" s="29"/>
      <c r="EO712" s="29"/>
      <c r="EP712" s="29"/>
      <c r="EQ712" s="29"/>
      <c r="ER712" s="29"/>
      <c r="ES712" s="29"/>
      <c r="ET712" s="29"/>
      <c r="EU712" s="29"/>
      <c r="EV712" s="29"/>
      <c r="EW712" s="29"/>
      <c r="EX712" s="29"/>
      <c r="EY712" s="29"/>
      <c r="EZ712" s="29"/>
      <c r="FA712" s="29"/>
      <c r="FB712" s="29"/>
      <c r="FC712" s="29"/>
      <c r="FD712" s="29"/>
      <c r="FE712" s="29"/>
      <c r="FF712" s="29"/>
      <c r="FG712" s="29"/>
      <c r="FH712" s="29"/>
      <c r="FI712" s="29"/>
      <c r="FJ712" s="29"/>
      <c r="FK712" s="29"/>
      <c r="FV712" s="29"/>
      <c r="FZ712" s="29"/>
      <c r="GA712" s="29"/>
    </row>
    <row r="713" spans="7:183" x14ac:dyDescent="0.25">
      <c r="G713" s="112"/>
      <c r="Z713" s="113"/>
      <c r="AQ713" s="29"/>
      <c r="AR713" s="29"/>
      <c r="AS713" s="29"/>
      <c r="AT713" s="29"/>
      <c r="AU713" s="29"/>
      <c r="AV713" s="29"/>
      <c r="AW713" s="29"/>
      <c r="AX713" s="29"/>
      <c r="AY713" s="29"/>
      <c r="AZ713" s="29"/>
      <c r="BA713" s="29"/>
      <c r="BB713" s="29"/>
      <c r="BC713" s="29"/>
      <c r="BD713" s="29"/>
      <c r="BE713" s="29"/>
      <c r="BF713" s="29"/>
      <c r="BG713" s="29"/>
      <c r="BH713" s="29"/>
      <c r="BI713" s="29"/>
      <c r="BJ713" s="29"/>
      <c r="BK713" s="29"/>
      <c r="BL713" s="29"/>
      <c r="BM713" s="29"/>
      <c r="CH713" s="29"/>
      <c r="CX713" s="29"/>
      <c r="CY713" s="29"/>
      <c r="CZ713" s="31"/>
      <c r="DA713" s="31"/>
      <c r="DB713" s="31"/>
      <c r="DC713" s="31"/>
      <c r="DD713" s="31"/>
      <c r="DE713" s="31"/>
      <c r="DF713" s="31"/>
      <c r="DL713" s="29"/>
      <c r="DM713" s="29"/>
      <c r="DN713" s="29"/>
      <c r="DO713" s="29"/>
      <c r="DP713" s="29"/>
      <c r="DQ713" s="29"/>
      <c r="DR713" s="29"/>
      <c r="DS713" s="29"/>
      <c r="DT713" s="29"/>
      <c r="DU713" s="29"/>
      <c r="DV713" s="29"/>
      <c r="DW713" s="29"/>
      <c r="DX713" s="29"/>
      <c r="DY713" s="29"/>
      <c r="DZ713" s="29"/>
      <c r="EA713" s="29"/>
      <c r="EB713" s="29"/>
      <c r="EC713" s="29"/>
      <c r="ED713" s="29"/>
      <c r="EE713" s="29"/>
      <c r="EF713" s="29"/>
      <c r="EG713" s="29"/>
      <c r="EH713" s="29"/>
      <c r="EI713" s="29"/>
      <c r="EJ713" s="29"/>
      <c r="EK713" s="29"/>
      <c r="EL713" s="29"/>
      <c r="EM713" s="29"/>
      <c r="EN713" s="29"/>
      <c r="EO713" s="29"/>
      <c r="EP713" s="29"/>
      <c r="EQ713" s="29"/>
      <c r="ER713" s="29"/>
      <c r="ES713" s="29"/>
      <c r="ET713" s="29"/>
      <c r="EU713" s="29"/>
      <c r="EV713" s="29"/>
      <c r="EW713" s="29"/>
      <c r="EX713" s="29"/>
      <c r="EY713" s="29"/>
      <c r="EZ713" s="29"/>
      <c r="FA713" s="29"/>
      <c r="FB713" s="29"/>
      <c r="FC713" s="29"/>
      <c r="FD713" s="29"/>
      <c r="FE713" s="29"/>
      <c r="FF713" s="29"/>
      <c r="FG713" s="29"/>
      <c r="FH713" s="29"/>
      <c r="FI713" s="29"/>
      <c r="FJ713" s="29"/>
      <c r="FK713" s="29"/>
      <c r="FV713" s="29"/>
      <c r="FZ713" s="29"/>
      <c r="GA713" s="29"/>
    </row>
    <row r="714" spans="7:183" x14ac:dyDescent="0.25">
      <c r="G714" s="112"/>
      <c r="Z714" s="113"/>
      <c r="AQ714" s="29"/>
      <c r="AR714" s="29"/>
      <c r="AS714" s="29"/>
      <c r="AT714" s="29"/>
      <c r="AU714" s="29"/>
      <c r="AV714" s="29"/>
      <c r="AW714" s="29"/>
      <c r="AX714" s="29"/>
      <c r="AY714" s="29"/>
      <c r="AZ714" s="29"/>
      <c r="BA714" s="29"/>
      <c r="BB714" s="29"/>
      <c r="BC714" s="29"/>
      <c r="BD714" s="29"/>
      <c r="BE714" s="29"/>
      <c r="BF714" s="29"/>
      <c r="BG714" s="29"/>
      <c r="BH714" s="29"/>
      <c r="BI714" s="29"/>
      <c r="BJ714" s="29"/>
      <c r="BK714" s="29"/>
      <c r="BL714" s="29"/>
      <c r="BM714" s="29"/>
      <c r="CH714" s="29"/>
      <c r="CX714" s="29"/>
      <c r="CY714" s="29"/>
      <c r="CZ714" s="31"/>
      <c r="DA714" s="31"/>
      <c r="DB714" s="31"/>
      <c r="DC714" s="31"/>
      <c r="DD714" s="31"/>
      <c r="DE714" s="31"/>
      <c r="DF714" s="31"/>
      <c r="DL714" s="29"/>
      <c r="DM714" s="29"/>
      <c r="DN714" s="29"/>
      <c r="DO714" s="29"/>
      <c r="DP714" s="29"/>
      <c r="DQ714" s="29"/>
      <c r="DR714" s="29"/>
      <c r="DS714" s="29"/>
      <c r="DT714" s="29"/>
      <c r="DU714" s="29"/>
      <c r="DV714" s="29"/>
      <c r="DW714" s="29"/>
      <c r="DX714" s="29"/>
      <c r="DY714" s="29"/>
      <c r="DZ714" s="29"/>
      <c r="EA714" s="29"/>
      <c r="EB714" s="29"/>
      <c r="EC714" s="29"/>
      <c r="ED714" s="29"/>
      <c r="EE714" s="29"/>
      <c r="EF714" s="29"/>
      <c r="EG714" s="29"/>
      <c r="EH714" s="29"/>
      <c r="EI714" s="29"/>
      <c r="EJ714" s="29"/>
      <c r="EK714" s="29"/>
      <c r="EL714" s="29"/>
      <c r="EM714" s="29"/>
      <c r="EN714" s="29"/>
      <c r="EO714" s="29"/>
      <c r="EP714" s="29"/>
      <c r="EQ714" s="29"/>
      <c r="ER714" s="29"/>
      <c r="ES714" s="29"/>
      <c r="ET714" s="29"/>
      <c r="EU714" s="29"/>
      <c r="EV714" s="29"/>
      <c r="EW714" s="29"/>
      <c r="EX714" s="29"/>
      <c r="EY714" s="29"/>
      <c r="EZ714" s="29"/>
      <c r="FA714" s="29"/>
      <c r="FB714" s="29"/>
      <c r="FC714" s="29"/>
      <c r="FD714" s="29"/>
      <c r="FE714" s="29"/>
      <c r="FF714" s="29"/>
      <c r="FG714" s="29"/>
      <c r="FH714" s="29"/>
      <c r="FI714" s="29"/>
      <c r="FJ714" s="29"/>
      <c r="FK714" s="29"/>
      <c r="FV714" s="29"/>
      <c r="FZ714" s="29"/>
      <c r="GA714" s="29"/>
    </row>
    <row r="715" spans="7:183" x14ac:dyDescent="0.25">
      <c r="G715" s="112"/>
      <c r="Z715" s="113"/>
      <c r="AQ715" s="29"/>
      <c r="AR715" s="29"/>
      <c r="AS715" s="29"/>
      <c r="AT715" s="29"/>
      <c r="AU715" s="29"/>
      <c r="AV715" s="29"/>
      <c r="AW715" s="29"/>
      <c r="AX715" s="29"/>
      <c r="AY715" s="29"/>
      <c r="AZ715" s="29"/>
      <c r="BA715" s="29"/>
      <c r="BB715" s="29"/>
      <c r="BC715" s="29"/>
      <c r="BD715" s="29"/>
      <c r="BE715" s="29"/>
      <c r="BF715" s="29"/>
      <c r="BG715" s="29"/>
      <c r="BH715" s="29"/>
      <c r="BI715" s="29"/>
      <c r="BJ715" s="29"/>
      <c r="BK715" s="29"/>
      <c r="BL715" s="29"/>
      <c r="BM715" s="29"/>
      <c r="CH715" s="29"/>
      <c r="CX715" s="29"/>
      <c r="CY715" s="29"/>
      <c r="CZ715" s="31"/>
      <c r="DA715" s="31"/>
      <c r="DB715" s="31"/>
      <c r="DC715" s="31"/>
      <c r="DD715" s="31"/>
      <c r="DE715" s="31"/>
      <c r="DF715" s="31"/>
      <c r="DL715" s="29"/>
      <c r="DM715" s="29"/>
      <c r="DN715" s="29"/>
      <c r="DO715" s="29"/>
      <c r="DP715" s="29"/>
      <c r="DQ715" s="29"/>
      <c r="DR715" s="29"/>
      <c r="DS715" s="29"/>
      <c r="DT715" s="29"/>
      <c r="DU715" s="29"/>
      <c r="DV715" s="29"/>
      <c r="DW715" s="29"/>
      <c r="DX715" s="29"/>
      <c r="DY715" s="29"/>
      <c r="DZ715" s="29"/>
      <c r="EA715" s="29"/>
      <c r="EB715" s="29"/>
      <c r="EC715" s="29"/>
      <c r="ED715" s="29"/>
      <c r="EE715" s="29"/>
      <c r="EF715" s="29"/>
      <c r="EG715" s="29"/>
      <c r="EH715" s="29"/>
      <c r="EI715" s="29"/>
      <c r="EJ715" s="29"/>
      <c r="EK715" s="29"/>
      <c r="EL715" s="29"/>
      <c r="EM715" s="29"/>
      <c r="EN715" s="29"/>
      <c r="EO715" s="29"/>
      <c r="EP715" s="29"/>
      <c r="EQ715" s="29"/>
      <c r="ER715" s="29"/>
      <c r="ES715" s="29"/>
      <c r="ET715" s="29"/>
      <c r="EU715" s="29"/>
      <c r="EV715" s="29"/>
      <c r="EW715" s="29"/>
      <c r="EX715" s="29"/>
      <c r="EY715" s="29"/>
      <c r="EZ715" s="29"/>
      <c r="FA715" s="29"/>
      <c r="FB715" s="29"/>
      <c r="FC715" s="29"/>
      <c r="FD715" s="29"/>
      <c r="FE715" s="29"/>
      <c r="FF715" s="29"/>
      <c r="FG715" s="29"/>
      <c r="FH715" s="29"/>
      <c r="FI715" s="29"/>
      <c r="FJ715" s="29"/>
      <c r="FK715" s="29"/>
      <c r="FV715" s="29"/>
      <c r="FZ715" s="29"/>
      <c r="GA715" s="29"/>
    </row>
    <row r="716" spans="7:183" x14ac:dyDescent="0.25">
      <c r="G716" s="112"/>
      <c r="Z716" s="113"/>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CH716" s="29"/>
      <c r="CX716" s="29"/>
      <c r="CY716" s="29"/>
      <c r="CZ716" s="31"/>
      <c r="DA716" s="31"/>
      <c r="DB716" s="31"/>
      <c r="DC716" s="31"/>
      <c r="DD716" s="31"/>
      <c r="DE716" s="31"/>
      <c r="DF716" s="31"/>
      <c r="DL716" s="29"/>
      <c r="DM716" s="29"/>
      <c r="DN716" s="29"/>
      <c r="DO716" s="29"/>
      <c r="DP716" s="29"/>
      <c r="DQ716" s="29"/>
      <c r="DR716" s="29"/>
      <c r="DS716" s="29"/>
      <c r="DT716" s="29"/>
      <c r="DU716" s="29"/>
      <c r="DV716" s="29"/>
      <c r="DW716" s="29"/>
      <c r="DX716" s="29"/>
      <c r="DY716" s="29"/>
      <c r="DZ716" s="29"/>
      <c r="EA716" s="29"/>
      <c r="EB716" s="29"/>
      <c r="EC716" s="29"/>
      <c r="ED716" s="29"/>
      <c r="EE716" s="29"/>
      <c r="EF716" s="29"/>
      <c r="EG716" s="29"/>
      <c r="EH716" s="29"/>
      <c r="EI716" s="29"/>
      <c r="EJ716" s="29"/>
      <c r="EK716" s="29"/>
      <c r="EL716" s="29"/>
      <c r="EM716" s="29"/>
      <c r="EN716" s="29"/>
      <c r="EO716" s="29"/>
      <c r="EP716" s="29"/>
      <c r="EQ716" s="29"/>
      <c r="ER716" s="29"/>
      <c r="ES716" s="29"/>
      <c r="ET716" s="29"/>
      <c r="EU716" s="29"/>
      <c r="EV716" s="29"/>
      <c r="EW716" s="29"/>
      <c r="EX716" s="29"/>
      <c r="EY716" s="29"/>
      <c r="EZ716" s="29"/>
      <c r="FA716" s="29"/>
      <c r="FB716" s="29"/>
      <c r="FC716" s="29"/>
      <c r="FD716" s="29"/>
      <c r="FE716" s="29"/>
      <c r="FF716" s="29"/>
      <c r="FG716" s="29"/>
      <c r="FH716" s="29"/>
      <c r="FI716" s="29"/>
      <c r="FJ716" s="29"/>
      <c r="FK716" s="29"/>
      <c r="FV716" s="29"/>
      <c r="FZ716" s="29"/>
      <c r="GA716" s="29"/>
    </row>
    <row r="717" spans="7:183" x14ac:dyDescent="0.25">
      <c r="G717" s="112"/>
      <c r="Z717" s="113"/>
      <c r="AQ717" s="29"/>
      <c r="AR717" s="29"/>
      <c r="AS717" s="29"/>
      <c r="AT717" s="29"/>
      <c r="AU717" s="29"/>
      <c r="AV717" s="29"/>
      <c r="AW717" s="29"/>
      <c r="AX717" s="29"/>
      <c r="AY717" s="29"/>
      <c r="AZ717" s="29"/>
      <c r="BA717" s="29"/>
      <c r="BB717" s="29"/>
      <c r="BC717" s="29"/>
      <c r="BD717" s="29"/>
      <c r="BE717" s="29"/>
      <c r="BF717" s="29"/>
      <c r="BG717" s="29"/>
      <c r="BH717" s="29"/>
      <c r="BI717" s="29"/>
      <c r="BJ717" s="29"/>
      <c r="BK717" s="29"/>
      <c r="BL717" s="29"/>
      <c r="BM717" s="29"/>
      <c r="CH717" s="29"/>
      <c r="CX717" s="29"/>
      <c r="CY717" s="29"/>
      <c r="CZ717" s="31"/>
      <c r="DA717" s="31"/>
      <c r="DB717" s="31"/>
      <c r="DC717" s="31"/>
      <c r="DD717" s="31"/>
      <c r="DE717" s="31"/>
      <c r="DF717" s="31"/>
      <c r="DL717" s="29"/>
      <c r="DM717" s="29"/>
      <c r="DN717" s="29"/>
      <c r="DO717" s="29"/>
      <c r="DP717" s="29"/>
      <c r="DQ717" s="29"/>
      <c r="DR717" s="29"/>
      <c r="DS717" s="29"/>
      <c r="DT717" s="29"/>
      <c r="DU717" s="29"/>
      <c r="DV717" s="29"/>
      <c r="DW717" s="29"/>
      <c r="DX717" s="29"/>
      <c r="DY717" s="29"/>
      <c r="DZ717" s="29"/>
      <c r="EA717" s="29"/>
      <c r="EB717" s="29"/>
      <c r="EC717" s="29"/>
      <c r="ED717" s="29"/>
      <c r="EE717" s="29"/>
      <c r="EF717" s="29"/>
      <c r="EG717" s="29"/>
      <c r="EH717" s="29"/>
      <c r="EI717" s="29"/>
      <c r="EJ717" s="29"/>
      <c r="EK717" s="29"/>
      <c r="EL717" s="29"/>
      <c r="EM717" s="29"/>
      <c r="EN717" s="29"/>
      <c r="EO717" s="29"/>
      <c r="EP717" s="29"/>
      <c r="EQ717" s="29"/>
      <c r="ER717" s="29"/>
      <c r="ES717" s="29"/>
      <c r="ET717" s="29"/>
      <c r="EU717" s="29"/>
      <c r="EV717" s="29"/>
      <c r="EW717" s="29"/>
      <c r="EX717" s="29"/>
      <c r="EY717" s="29"/>
      <c r="EZ717" s="29"/>
      <c r="FA717" s="29"/>
      <c r="FB717" s="29"/>
      <c r="FC717" s="29"/>
      <c r="FD717" s="29"/>
      <c r="FE717" s="29"/>
      <c r="FF717" s="29"/>
      <c r="FG717" s="29"/>
      <c r="FH717" s="29"/>
      <c r="FI717" s="29"/>
      <c r="FJ717" s="29"/>
      <c r="FK717" s="29"/>
      <c r="FV717" s="29"/>
      <c r="FZ717" s="29"/>
      <c r="GA717" s="29"/>
    </row>
    <row r="718" spans="7:183" x14ac:dyDescent="0.25">
      <c r="G718" s="112"/>
      <c r="Z718" s="113"/>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CH718" s="29"/>
      <c r="CX718" s="29"/>
      <c r="CY718" s="29"/>
      <c r="CZ718" s="31"/>
      <c r="DA718" s="31"/>
      <c r="DB718" s="31"/>
      <c r="DC718" s="31"/>
      <c r="DD718" s="31"/>
      <c r="DE718" s="31"/>
      <c r="DF718" s="31"/>
      <c r="DL718" s="29"/>
      <c r="DM718" s="29"/>
      <c r="DN718" s="29"/>
      <c r="DO718" s="29"/>
      <c r="DP718" s="29"/>
      <c r="DQ718" s="29"/>
      <c r="DR718" s="29"/>
      <c r="DS718" s="29"/>
      <c r="DT718" s="29"/>
      <c r="DU718" s="29"/>
      <c r="DV718" s="29"/>
      <c r="DW718" s="29"/>
      <c r="DX718" s="29"/>
      <c r="DY718" s="29"/>
      <c r="DZ718" s="29"/>
      <c r="EA718" s="29"/>
      <c r="EB718" s="29"/>
      <c r="EC718" s="29"/>
      <c r="ED718" s="29"/>
      <c r="EE718" s="29"/>
      <c r="EF718" s="29"/>
      <c r="EG718" s="29"/>
      <c r="EH718" s="29"/>
      <c r="EI718" s="29"/>
      <c r="EJ718" s="29"/>
      <c r="EK718" s="29"/>
      <c r="EL718" s="29"/>
      <c r="EM718" s="29"/>
      <c r="EN718" s="29"/>
      <c r="EO718" s="29"/>
      <c r="EP718" s="29"/>
      <c r="EQ718" s="29"/>
      <c r="ER718" s="29"/>
      <c r="ES718" s="29"/>
      <c r="ET718" s="29"/>
      <c r="EU718" s="29"/>
      <c r="EV718" s="29"/>
      <c r="EW718" s="29"/>
      <c r="EX718" s="29"/>
      <c r="EY718" s="29"/>
      <c r="EZ718" s="29"/>
      <c r="FA718" s="29"/>
      <c r="FB718" s="29"/>
      <c r="FC718" s="29"/>
      <c r="FD718" s="29"/>
      <c r="FE718" s="29"/>
      <c r="FF718" s="29"/>
      <c r="FG718" s="29"/>
      <c r="FH718" s="29"/>
      <c r="FI718" s="29"/>
      <c r="FJ718" s="29"/>
      <c r="FK718" s="29"/>
      <c r="FV718" s="29"/>
      <c r="FZ718" s="29"/>
      <c r="GA718" s="29"/>
    </row>
    <row r="719" spans="7:183" x14ac:dyDescent="0.25">
      <c r="G719" s="112"/>
      <c r="Z719" s="113"/>
      <c r="AQ719" s="29"/>
      <c r="AR719" s="29"/>
      <c r="AS719" s="29"/>
      <c r="AT719" s="29"/>
      <c r="AU719" s="29"/>
      <c r="AV719" s="29"/>
      <c r="AW719" s="29"/>
      <c r="AX719" s="29"/>
      <c r="AY719" s="29"/>
      <c r="AZ719" s="29"/>
      <c r="BA719" s="29"/>
      <c r="BB719" s="29"/>
      <c r="BC719" s="29"/>
      <c r="BD719" s="29"/>
      <c r="BE719" s="29"/>
      <c r="BF719" s="29"/>
      <c r="BG719" s="29"/>
      <c r="BH719" s="29"/>
      <c r="BI719" s="29"/>
      <c r="BJ719" s="29"/>
      <c r="BK719" s="29"/>
      <c r="BL719" s="29"/>
      <c r="BM719" s="29"/>
      <c r="CH719" s="29"/>
      <c r="CX719" s="29"/>
      <c r="CY719" s="29"/>
      <c r="CZ719" s="31"/>
      <c r="DA719" s="31"/>
      <c r="DB719" s="31"/>
      <c r="DC719" s="31"/>
      <c r="DD719" s="31"/>
      <c r="DE719" s="31"/>
      <c r="DF719" s="31"/>
      <c r="DL719" s="29"/>
      <c r="DM719" s="29"/>
      <c r="DN719" s="29"/>
      <c r="DO719" s="29"/>
      <c r="DP719" s="29"/>
      <c r="DQ719" s="29"/>
      <c r="DR719" s="29"/>
      <c r="DS719" s="29"/>
      <c r="DT719" s="29"/>
      <c r="DU719" s="29"/>
      <c r="DV719" s="29"/>
      <c r="DW719" s="29"/>
      <c r="DX719" s="29"/>
      <c r="DY719" s="29"/>
      <c r="DZ719" s="29"/>
      <c r="EA719" s="29"/>
      <c r="EB719" s="29"/>
      <c r="EC719" s="29"/>
      <c r="ED719" s="29"/>
      <c r="EE719" s="29"/>
      <c r="EF719" s="29"/>
      <c r="EG719" s="29"/>
      <c r="EH719" s="29"/>
      <c r="EI719" s="29"/>
      <c r="EJ719" s="29"/>
      <c r="EK719" s="29"/>
      <c r="EL719" s="29"/>
      <c r="EM719" s="29"/>
      <c r="EN719" s="29"/>
      <c r="EO719" s="29"/>
      <c r="EP719" s="29"/>
      <c r="EQ719" s="29"/>
      <c r="ER719" s="29"/>
      <c r="ES719" s="29"/>
      <c r="ET719" s="29"/>
      <c r="EU719" s="29"/>
      <c r="EV719" s="29"/>
      <c r="EW719" s="29"/>
      <c r="EX719" s="29"/>
      <c r="EY719" s="29"/>
      <c r="EZ719" s="29"/>
      <c r="FA719" s="29"/>
      <c r="FB719" s="29"/>
      <c r="FC719" s="29"/>
      <c r="FD719" s="29"/>
      <c r="FE719" s="29"/>
      <c r="FF719" s="29"/>
      <c r="FG719" s="29"/>
      <c r="FH719" s="29"/>
      <c r="FI719" s="29"/>
      <c r="FJ719" s="29"/>
      <c r="FK719" s="29"/>
      <c r="FV719" s="29"/>
      <c r="FZ719" s="29"/>
      <c r="GA719" s="29"/>
    </row>
    <row r="720" spans="7:183" x14ac:dyDescent="0.25">
      <c r="G720" s="112"/>
      <c r="Z720" s="113"/>
      <c r="AQ720" s="29"/>
      <c r="AR720" s="29"/>
      <c r="AS720" s="29"/>
      <c r="AT720" s="29"/>
      <c r="AU720" s="29"/>
      <c r="AV720" s="29"/>
      <c r="AW720" s="29"/>
      <c r="AX720" s="29"/>
      <c r="AY720" s="29"/>
      <c r="AZ720" s="29"/>
      <c r="BA720" s="29"/>
      <c r="BB720" s="29"/>
      <c r="BC720" s="29"/>
      <c r="BD720" s="29"/>
      <c r="BE720" s="29"/>
      <c r="BF720" s="29"/>
      <c r="BG720" s="29"/>
      <c r="BH720" s="29"/>
      <c r="BI720" s="29"/>
      <c r="BJ720" s="29"/>
      <c r="BK720" s="29"/>
      <c r="BL720" s="29"/>
      <c r="BM720" s="29"/>
      <c r="CH720" s="29"/>
      <c r="CX720" s="29"/>
      <c r="CY720" s="29"/>
      <c r="CZ720" s="31"/>
      <c r="DA720" s="31"/>
      <c r="DB720" s="31"/>
      <c r="DC720" s="31"/>
      <c r="DD720" s="31"/>
      <c r="DE720" s="31"/>
      <c r="DF720" s="31"/>
      <c r="DL720" s="29"/>
      <c r="DM720" s="29"/>
      <c r="DN720" s="29"/>
      <c r="DO720" s="29"/>
      <c r="DP720" s="29"/>
      <c r="DQ720" s="29"/>
      <c r="DR720" s="29"/>
      <c r="DS720" s="29"/>
      <c r="DT720" s="29"/>
      <c r="DU720" s="29"/>
      <c r="DV720" s="29"/>
      <c r="DW720" s="29"/>
      <c r="DX720" s="29"/>
      <c r="DY720" s="29"/>
      <c r="DZ720" s="29"/>
      <c r="EA720" s="29"/>
      <c r="EB720" s="29"/>
      <c r="EC720" s="29"/>
      <c r="ED720" s="29"/>
      <c r="EE720" s="29"/>
      <c r="EF720" s="29"/>
      <c r="EG720" s="29"/>
      <c r="EH720" s="29"/>
      <c r="EI720" s="29"/>
      <c r="EJ720" s="29"/>
      <c r="EK720" s="29"/>
      <c r="EL720" s="29"/>
      <c r="EM720" s="29"/>
      <c r="EN720" s="29"/>
      <c r="EO720" s="29"/>
      <c r="EP720" s="29"/>
      <c r="EQ720" s="29"/>
      <c r="ER720" s="29"/>
      <c r="ES720" s="29"/>
      <c r="ET720" s="29"/>
      <c r="EU720" s="29"/>
      <c r="EV720" s="29"/>
      <c r="EW720" s="29"/>
      <c r="EX720" s="29"/>
      <c r="EY720" s="29"/>
      <c r="EZ720" s="29"/>
      <c r="FA720" s="29"/>
      <c r="FB720" s="29"/>
      <c r="FC720" s="29"/>
      <c r="FD720" s="29"/>
      <c r="FE720" s="29"/>
      <c r="FF720" s="29"/>
      <c r="FG720" s="29"/>
      <c r="FH720" s="29"/>
      <c r="FI720" s="29"/>
      <c r="FJ720" s="29"/>
      <c r="FK720" s="29"/>
      <c r="FV720" s="29"/>
      <c r="FZ720" s="29"/>
      <c r="GA720" s="29"/>
    </row>
    <row r="721" spans="7:183" x14ac:dyDescent="0.25">
      <c r="G721" s="112"/>
      <c r="Z721" s="113"/>
      <c r="AQ721" s="29"/>
      <c r="AR721" s="29"/>
      <c r="AS721" s="29"/>
      <c r="AT721" s="29"/>
      <c r="AU721" s="29"/>
      <c r="AV721" s="29"/>
      <c r="AW721" s="29"/>
      <c r="AX721" s="29"/>
      <c r="AY721" s="29"/>
      <c r="AZ721" s="29"/>
      <c r="BA721" s="29"/>
      <c r="BB721" s="29"/>
      <c r="BC721" s="29"/>
      <c r="BD721" s="29"/>
      <c r="BE721" s="29"/>
      <c r="BF721" s="29"/>
      <c r="BG721" s="29"/>
      <c r="BH721" s="29"/>
      <c r="BI721" s="29"/>
      <c r="BJ721" s="29"/>
      <c r="BK721" s="29"/>
      <c r="BL721" s="29"/>
      <c r="BM721" s="29"/>
      <c r="CH721" s="29"/>
      <c r="CX721" s="29"/>
      <c r="CY721" s="29"/>
      <c r="CZ721" s="31"/>
      <c r="DA721" s="31"/>
      <c r="DB721" s="31"/>
      <c r="DC721" s="31"/>
      <c r="DD721" s="31"/>
      <c r="DE721" s="31"/>
      <c r="DF721" s="31"/>
      <c r="DL721" s="29"/>
      <c r="DM721" s="29"/>
      <c r="DN721" s="29"/>
      <c r="DO721" s="29"/>
      <c r="DP721" s="29"/>
      <c r="DQ721" s="29"/>
      <c r="DR721" s="29"/>
      <c r="DS721" s="29"/>
      <c r="DT721" s="29"/>
      <c r="DU721" s="29"/>
      <c r="DV721" s="29"/>
      <c r="DW721" s="29"/>
      <c r="DX721" s="29"/>
      <c r="DY721" s="29"/>
      <c r="DZ721" s="29"/>
      <c r="EA721" s="29"/>
      <c r="EB721" s="29"/>
      <c r="EC721" s="29"/>
      <c r="ED721" s="29"/>
      <c r="EE721" s="29"/>
      <c r="EF721" s="29"/>
      <c r="EG721" s="29"/>
      <c r="EH721" s="29"/>
      <c r="EI721" s="29"/>
      <c r="EJ721" s="29"/>
      <c r="EK721" s="29"/>
      <c r="EL721" s="29"/>
      <c r="EM721" s="29"/>
      <c r="EN721" s="29"/>
      <c r="EO721" s="29"/>
      <c r="EP721" s="29"/>
      <c r="EQ721" s="29"/>
      <c r="ER721" s="29"/>
      <c r="ES721" s="29"/>
      <c r="ET721" s="29"/>
      <c r="EU721" s="29"/>
      <c r="EV721" s="29"/>
      <c r="EW721" s="29"/>
      <c r="EX721" s="29"/>
      <c r="EY721" s="29"/>
      <c r="EZ721" s="29"/>
      <c r="FA721" s="29"/>
      <c r="FB721" s="29"/>
      <c r="FC721" s="29"/>
      <c r="FD721" s="29"/>
      <c r="FE721" s="29"/>
      <c r="FF721" s="29"/>
      <c r="FG721" s="29"/>
      <c r="FH721" s="29"/>
      <c r="FI721" s="29"/>
      <c r="FJ721" s="29"/>
      <c r="FK721" s="29"/>
      <c r="FV721" s="29"/>
      <c r="FZ721" s="29"/>
      <c r="GA721" s="29"/>
    </row>
    <row r="722" spans="7:183" x14ac:dyDescent="0.25">
      <c r="G722" s="112"/>
      <c r="Z722" s="113"/>
      <c r="AQ722" s="29"/>
      <c r="AR722" s="29"/>
      <c r="AS722" s="29"/>
      <c r="AT722" s="29"/>
      <c r="AU722" s="29"/>
      <c r="AV722" s="29"/>
      <c r="AW722" s="29"/>
      <c r="AX722" s="29"/>
      <c r="AY722" s="29"/>
      <c r="AZ722" s="29"/>
      <c r="BA722" s="29"/>
      <c r="BB722" s="29"/>
      <c r="BC722" s="29"/>
      <c r="BD722" s="29"/>
      <c r="BE722" s="29"/>
      <c r="BF722" s="29"/>
      <c r="BG722" s="29"/>
      <c r="BH722" s="29"/>
      <c r="BI722" s="29"/>
      <c r="BJ722" s="29"/>
      <c r="BK722" s="29"/>
      <c r="BL722" s="29"/>
      <c r="BM722" s="29"/>
      <c r="CH722" s="29"/>
      <c r="CX722" s="29"/>
      <c r="CY722" s="29"/>
      <c r="CZ722" s="31"/>
      <c r="DA722" s="31"/>
      <c r="DB722" s="31"/>
      <c r="DC722" s="31"/>
      <c r="DD722" s="31"/>
      <c r="DE722" s="31"/>
      <c r="DF722" s="31"/>
      <c r="DL722" s="29"/>
      <c r="DM722" s="29"/>
      <c r="DN722" s="29"/>
      <c r="DO722" s="29"/>
      <c r="DP722" s="29"/>
      <c r="DQ722" s="29"/>
      <c r="DR722" s="29"/>
      <c r="DS722" s="29"/>
      <c r="DT722" s="29"/>
      <c r="DU722" s="29"/>
      <c r="DV722" s="29"/>
      <c r="DW722" s="29"/>
      <c r="DX722" s="29"/>
      <c r="DY722" s="29"/>
      <c r="DZ722" s="29"/>
      <c r="EA722" s="29"/>
      <c r="EB722" s="29"/>
      <c r="EC722" s="29"/>
      <c r="ED722" s="29"/>
      <c r="EE722" s="29"/>
      <c r="EF722" s="29"/>
      <c r="EG722" s="29"/>
      <c r="EH722" s="29"/>
      <c r="EI722" s="29"/>
      <c r="EJ722" s="29"/>
      <c r="EK722" s="29"/>
      <c r="EL722" s="29"/>
      <c r="EM722" s="29"/>
      <c r="EN722" s="29"/>
      <c r="EO722" s="29"/>
      <c r="EP722" s="29"/>
      <c r="EQ722" s="29"/>
      <c r="ER722" s="29"/>
      <c r="ES722" s="29"/>
      <c r="ET722" s="29"/>
      <c r="EU722" s="29"/>
      <c r="EV722" s="29"/>
      <c r="EW722" s="29"/>
      <c r="EX722" s="29"/>
      <c r="EY722" s="29"/>
      <c r="EZ722" s="29"/>
      <c r="FA722" s="29"/>
      <c r="FB722" s="29"/>
      <c r="FC722" s="29"/>
      <c r="FD722" s="29"/>
      <c r="FE722" s="29"/>
      <c r="FF722" s="29"/>
      <c r="FG722" s="29"/>
      <c r="FH722" s="29"/>
      <c r="FI722" s="29"/>
      <c r="FJ722" s="29"/>
      <c r="FK722" s="29"/>
      <c r="FV722" s="29"/>
      <c r="FZ722" s="29"/>
      <c r="GA722" s="29"/>
    </row>
    <row r="723" spans="7:183" x14ac:dyDescent="0.25">
      <c r="G723" s="112"/>
      <c r="Z723" s="113"/>
      <c r="AQ723" s="29"/>
      <c r="AR723" s="29"/>
      <c r="AS723" s="29"/>
      <c r="AT723" s="29"/>
      <c r="AU723" s="29"/>
      <c r="AV723" s="29"/>
      <c r="AW723" s="29"/>
      <c r="AX723" s="29"/>
      <c r="AY723" s="29"/>
      <c r="AZ723" s="29"/>
      <c r="BA723" s="29"/>
      <c r="BB723" s="29"/>
      <c r="BC723" s="29"/>
      <c r="BD723" s="29"/>
      <c r="BE723" s="29"/>
      <c r="BF723" s="29"/>
      <c r="BG723" s="29"/>
      <c r="BH723" s="29"/>
      <c r="BI723" s="29"/>
      <c r="BJ723" s="29"/>
      <c r="BK723" s="29"/>
      <c r="BL723" s="29"/>
      <c r="BM723" s="29"/>
      <c r="CH723" s="29"/>
      <c r="CX723" s="29"/>
      <c r="CY723" s="29"/>
      <c r="CZ723" s="31"/>
      <c r="DA723" s="31"/>
      <c r="DB723" s="31"/>
      <c r="DC723" s="31"/>
      <c r="DD723" s="31"/>
      <c r="DE723" s="31"/>
      <c r="DF723" s="31"/>
      <c r="DL723" s="29"/>
      <c r="DM723" s="29"/>
      <c r="DN723" s="29"/>
      <c r="DO723" s="29"/>
      <c r="DP723" s="29"/>
      <c r="DQ723" s="29"/>
      <c r="DR723" s="29"/>
      <c r="DS723" s="29"/>
      <c r="DT723" s="29"/>
      <c r="DU723" s="29"/>
      <c r="DV723" s="29"/>
      <c r="DW723" s="29"/>
      <c r="DX723" s="29"/>
      <c r="DY723" s="29"/>
      <c r="DZ723" s="29"/>
      <c r="EA723" s="29"/>
      <c r="EB723" s="29"/>
      <c r="EC723" s="29"/>
      <c r="ED723" s="29"/>
      <c r="EE723" s="29"/>
      <c r="EF723" s="29"/>
      <c r="EG723" s="29"/>
      <c r="EH723" s="29"/>
      <c r="EI723" s="29"/>
      <c r="EJ723" s="29"/>
      <c r="EK723" s="29"/>
      <c r="EL723" s="29"/>
      <c r="EM723" s="29"/>
      <c r="EN723" s="29"/>
      <c r="EO723" s="29"/>
      <c r="EP723" s="29"/>
      <c r="EQ723" s="29"/>
      <c r="ER723" s="29"/>
      <c r="ES723" s="29"/>
      <c r="ET723" s="29"/>
      <c r="EU723" s="29"/>
      <c r="EV723" s="29"/>
      <c r="EW723" s="29"/>
      <c r="EX723" s="29"/>
      <c r="EY723" s="29"/>
      <c r="EZ723" s="29"/>
      <c r="FA723" s="29"/>
      <c r="FB723" s="29"/>
      <c r="FC723" s="29"/>
      <c r="FD723" s="29"/>
      <c r="FE723" s="29"/>
      <c r="FF723" s="29"/>
      <c r="FG723" s="29"/>
      <c r="FH723" s="29"/>
      <c r="FI723" s="29"/>
      <c r="FJ723" s="29"/>
      <c r="FK723" s="29"/>
      <c r="FV723" s="29"/>
      <c r="FZ723" s="29"/>
      <c r="GA723" s="29"/>
    </row>
    <row r="724" spans="7:183" x14ac:dyDescent="0.25">
      <c r="G724" s="112"/>
      <c r="Z724" s="113"/>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CH724" s="29"/>
      <c r="CX724" s="29"/>
      <c r="CY724" s="29"/>
      <c r="CZ724" s="31"/>
      <c r="DA724" s="31"/>
      <c r="DB724" s="31"/>
      <c r="DC724" s="31"/>
      <c r="DD724" s="31"/>
      <c r="DE724" s="31"/>
      <c r="DF724" s="31"/>
      <c r="DL724" s="29"/>
      <c r="DM724" s="29"/>
      <c r="DN724" s="29"/>
      <c r="DO724" s="29"/>
      <c r="DP724" s="29"/>
      <c r="DQ724" s="29"/>
      <c r="DR724" s="29"/>
      <c r="DS724" s="29"/>
      <c r="DT724" s="29"/>
      <c r="DU724" s="29"/>
      <c r="DV724" s="29"/>
      <c r="DW724" s="29"/>
      <c r="DX724" s="29"/>
      <c r="DY724" s="29"/>
      <c r="DZ724" s="29"/>
      <c r="EA724" s="29"/>
      <c r="EB724" s="29"/>
      <c r="EC724" s="29"/>
      <c r="ED724" s="29"/>
      <c r="EE724" s="29"/>
      <c r="EF724" s="29"/>
      <c r="EG724" s="29"/>
      <c r="EH724" s="29"/>
      <c r="EI724" s="29"/>
      <c r="EJ724" s="29"/>
      <c r="EK724" s="29"/>
      <c r="EL724" s="29"/>
      <c r="EM724" s="29"/>
      <c r="EN724" s="29"/>
      <c r="EO724" s="29"/>
      <c r="EP724" s="29"/>
      <c r="EQ724" s="29"/>
      <c r="ER724" s="29"/>
      <c r="ES724" s="29"/>
      <c r="ET724" s="29"/>
      <c r="EU724" s="29"/>
      <c r="EV724" s="29"/>
      <c r="EW724" s="29"/>
      <c r="EX724" s="29"/>
      <c r="EY724" s="29"/>
      <c r="EZ724" s="29"/>
      <c r="FA724" s="29"/>
      <c r="FB724" s="29"/>
      <c r="FC724" s="29"/>
      <c r="FD724" s="29"/>
      <c r="FE724" s="29"/>
      <c r="FF724" s="29"/>
      <c r="FG724" s="29"/>
      <c r="FH724" s="29"/>
      <c r="FI724" s="29"/>
      <c r="FJ724" s="29"/>
      <c r="FK724" s="29"/>
      <c r="FV724" s="29"/>
      <c r="FZ724" s="29"/>
      <c r="GA724" s="29"/>
    </row>
    <row r="725" spans="7:183" x14ac:dyDescent="0.25">
      <c r="G725" s="112"/>
      <c r="Z725" s="113"/>
      <c r="AQ725" s="29"/>
      <c r="AR725" s="29"/>
      <c r="AS725" s="29"/>
      <c r="AT725" s="29"/>
      <c r="AU725" s="29"/>
      <c r="AV725" s="29"/>
      <c r="AW725" s="29"/>
      <c r="AX725" s="29"/>
      <c r="AY725" s="29"/>
      <c r="AZ725" s="29"/>
      <c r="BA725" s="29"/>
      <c r="BB725" s="29"/>
      <c r="BC725" s="29"/>
      <c r="BD725" s="29"/>
      <c r="BE725" s="29"/>
      <c r="BF725" s="29"/>
      <c r="BG725" s="29"/>
      <c r="BH725" s="29"/>
      <c r="BI725" s="29"/>
      <c r="BJ725" s="29"/>
      <c r="BK725" s="29"/>
      <c r="BL725" s="29"/>
      <c r="BM725" s="29"/>
      <c r="CH725" s="29"/>
      <c r="CX725" s="29"/>
      <c r="CY725" s="29"/>
      <c r="CZ725" s="31"/>
      <c r="DA725" s="31"/>
      <c r="DB725" s="31"/>
      <c r="DC725" s="31"/>
      <c r="DD725" s="31"/>
      <c r="DE725" s="31"/>
      <c r="DF725" s="31"/>
      <c r="DL725" s="29"/>
      <c r="DM725" s="29"/>
      <c r="DN725" s="29"/>
      <c r="DO725" s="29"/>
      <c r="DP725" s="29"/>
      <c r="DQ725" s="29"/>
      <c r="DR725" s="29"/>
      <c r="DS725" s="29"/>
      <c r="DT725" s="29"/>
      <c r="DU725" s="29"/>
      <c r="DV725" s="29"/>
      <c r="DW725" s="29"/>
      <c r="DX725" s="29"/>
      <c r="DY725" s="29"/>
      <c r="DZ725" s="29"/>
      <c r="EA725" s="29"/>
      <c r="EB725" s="29"/>
      <c r="EC725" s="29"/>
      <c r="ED725" s="29"/>
      <c r="EE725" s="29"/>
      <c r="EF725" s="29"/>
      <c r="EG725" s="29"/>
      <c r="EH725" s="29"/>
      <c r="EI725" s="29"/>
      <c r="EJ725" s="29"/>
      <c r="EK725" s="29"/>
      <c r="EL725" s="29"/>
      <c r="EM725" s="29"/>
      <c r="EN725" s="29"/>
      <c r="EO725" s="29"/>
      <c r="EP725" s="29"/>
      <c r="EQ725" s="29"/>
      <c r="ER725" s="29"/>
      <c r="ES725" s="29"/>
      <c r="ET725" s="29"/>
      <c r="EU725" s="29"/>
      <c r="EV725" s="29"/>
      <c r="EW725" s="29"/>
      <c r="EX725" s="29"/>
      <c r="EY725" s="29"/>
      <c r="EZ725" s="29"/>
      <c r="FA725" s="29"/>
      <c r="FB725" s="29"/>
      <c r="FC725" s="29"/>
      <c r="FD725" s="29"/>
      <c r="FE725" s="29"/>
      <c r="FF725" s="29"/>
      <c r="FG725" s="29"/>
      <c r="FH725" s="29"/>
      <c r="FI725" s="29"/>
      <c r="FJ725" s="29"/>
      <c r="FK725" s="29"/>
      <c r="FV725" s="29"/>
      <c r="FZ725" s="29"/>
      <c r="GA725" s="29"/>
    </row>
    <row r="726" spans="7:183" x14ac:dyDescent="0.25">
      <c r="G726" s="112"/>
      <c r="Z726" s="113"/>
      <c r="AQ726" s="29"/>
      <c r="AR726" s="29"/>
      <c r="AS726" s="29"/>
      <c r="AT726" s="29"/>
      <c r="AU726" s="29"/>
      <c r="AV726" s="29"/>
      <c r="AW726" s="29"/>
      <c r="AX726" s="29"/>
      <c r="AY726" s="29"/>
      <c r="AZ726" s="29"/>
      <c r="BA726" s="29"/>
      <c r="BB726" s="29"/>
      <c r="BC726" s="29"/>
      <c r="BD726" s="29"/>
      <c r="BE726" s="29"/>
      <c r="BF726" s="29"/>
      <c r="BG726" s="29"/>
      <c r="BH726" s="29"/>
      <c r="BI726" s="29"/>
      <c r="BJ726" s="29"/>
      <c r="BK726" s="29"/>
      <c r="BL726" s="29"/>
      <c r="BM726" s="29"/>
      <c r="CH726" s="29"/>
      <c r="CX726" s="29"/>
      <c r="CY726" s="29"/>
      <c r="CZ726" s="31"/>
      <c r="DA726" s="31"/>
      <c r="DB726" s="31"/>
      <c r="DC726" s="31"/>
      <c r="DD726" s="31"/>
      <c r="DE726" s="31"/>
      <c r="DF726" s="31"/>
      <c r="DL726" s="29"/>
      <c r="DM726" s="29"/>
      <c r="DN726" s="29"/>
      <c r="DO726" s="29"/>
      <c r="DP726" s="29"/>
      <c r="DQ726" s="29"/>
      <c r="DR726" s="29"/>
      <c r="DS726" s="29"/>
      <c r="DT726" s="29"/>
      <c r="DU726" s="29"/>
      <c r="DV726" s="29"/>
      <c r="DW726" s="29"/>
      <c r="DX726" s="29"/>
      <c r="DY726" s="29"/>
      <c r="DZ726" s="29"/>
      <c r="EA726" s="29"/>
      <c r="EB726" s="29"/>
      <c r="EC726" s="29"/>
      <c r="ED726" s="29"/>
      <c r="EE726" s="29"/>
      <c r="EF726" s="29"/>
      <c r="EG726" s="29"/>
      <c r="EH726" s="29"/>
      <c r="EI726" s="29"/>
      <c r="EJ726" s="29"/>
      <c r="EK726" s="29"/>
      <c r="EL726" s="29"/>
      <c r="EM726" s="29"/>
      <c r="EN726" s="29"/>
      <c r="EO726" s="29"/>
      <c r="EP726" s="29"/>
      <c r="EQ726" s="29"/>
      <c r="ER726" s="29"/>
      <c r="ES726" s="29"/>
      <c r="ET726" s="29"/>
      <c r="EU726" s="29"/>
      <c r="EV726" s="29"/>
      <c r="EW726" s="29"/>
      <c r="EX726" s="29"/>
      <c r="EY726" s="29"/>
      <c r="EZ726" s="29"/>
      <c r="FA726" s="29"/>
      <c r="FB726" s="29"/>
      <c r="FC726" s="29"/>
      <c r="FD726" s="29"/>
      <c r="FE726" s="29"/>
      <c r="FF726" s="29"/>
      <c r="FG726" s="29"/>
      <c r="FH726" s="29"/>
      <c r="FI726" s="29"/>
      <c r="FJ726" s="29"/>
      <c r="FK726" s="29"/>
      <c r="FV726" s="29"/>
      <c r="FZ726" s="29"/>
      <c r="GA726" s="29"/>
    </row>
    <row r="727" spans="7:183" x14ac:dyDescent="0.25">
      <c r="G727" s="112"/>
      <c r="Z727" s="113"/>
      <c r="AQ727" s="29"/>
      <c r="AR727" s="29"/>
      <c r="AS727" s="29"/>
      <c r="AT727" s="29"/>
      <c r="AU727" s="29"/>
      <c r="AV727" s="29"/>
      <c r="AW727" s="29"/>
      <c r="AX727" s="29"/>
      <c r="AY727" s="29"/>
      <c r="AZ727" s="29"/>
      <c r="BA727" s="29"/>
      <c r="BB727" s="29"/>
      <c r="BC727" s="29"/>
      <c r="BD727" s="29"/>
      <c r="BE727" s="29"/>
      <c r="BF727" s="29"/>
      <c r="BG727" s="29"/>
      <c r="BH727" s="29"/>
      <c r="BI727" s="29"/>
      <c r="BJ727" s="29"/>
      <c r="BK727" s="29"/>
      <c r="BL727" s="29"/>
      <c r="BM727" s="29"/>
      <c r="CH727" s="29"/>
      <c r="CX727" s="29"/>
      <c r="CY727" s="29"/>
      <c r="CZ727" s="31"/>
      <c r="DA727" s="31"/>
      <c r="DB727" s="31"/>
      <c r="DC727" s="31"/>
      <c r="DD727" s="31"/>
      <c r="DE727" s="31"/>
      <c r="DF727" s="31"/>
      <c r="DL727" s="29"/>
      <c r="DM727" s="29"/>
      <c r="DN727" s="29"/>
      <c r="DO727" s="29"/>
      <c r="DP727" s="29"/>
      <c r="DQ727" s="29"/>
      <c r="DR727" s="29"/>
      <c r="DS727" s="29"/>
      <c r="DT727" s="29"/>
      <c r="DU727" s="29"/>
      <c r="DV727" s="29"/>
      <c r="DW727" s="29"/>
      <c r="DX727" s="29"/>
      <c r="DY727" s="29"/>
      <c r="DZ727" s="29"/>
      <c r="EA727" s="29"/>
      <c r="EB727" s="29"/>
      <c r="EC727" s="29"/>
      <c r="ED727" s="29"/>
      <c r="EE727" s="29"/>
      <c r="EF727" s="29"/>
      <c r="EG727" s="29"/>
      <c r="EH727" s="29"/>
      <c r="EI727" s="29"/>
      <c r="EJ727" s="29"/>
      <c r="EK727" s="29"/>
      <c r="EL727" s="29"/>
      <c r="EM727" s="29"/>
      <c r="EN727" s="29"/>
      <c r="EO727" s="29"/>
      <c r="EP727" s="29"/>
      <c r="EQ727" s="29"/>
      <c r="ER727" s="29"/>
      <c r="ES727" s="29"/>
      <c r="ET727" s="29"/>
      <c r="EU727" s="29"/>
      <c r="EV727" s="29"/>
      <c r="EW727" s="29"/>
      <c r="EX727" s="29"/>
      <c r="EY727" s="29"/>
      <c r="EZ727" s="29"/>
      <c r="FA727" s="29"/>
      <c r="FB727" s="29"/>
      <c r="FC727" s="29"/>
      <c r="FD727" s="29"/>
      <c r="FE727" s="29"/>
      <c r="FF727" s="29"/>
      <c r="FG727" s="29"/>
      <c r="FH727" s="29"/>
      <c r="FI727" s="29"/>
      <c r="FJ727" s="29"/>
      <c r="FK727" s="29"/>
      <c r="FV727" s="29"/>
      <c r="FZ727" s="29"/>
      <c r="GA727" s="29"/>
    </row>
    <row r="728" spans="7:183" x14ac:dyDescent="0.25">
      <c r="G728" s="112"/>
      <c r="Z728" s="113"/>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CH728" s="29"/>
      <c r="CX728" s="29"/>
      <c r="CY728" s="29"/>
      <c r="CZ728" s="31"/>
      <c r="DA728" s="31"/>
      <c r="DB728" s="31"/>
      <c r="DC728" s="31"/>
      <c r="DD728" s="31"/>
      <c r="DE728" s="31"/>
      <c r="DF728" s="31"/>
      <c r="DL728" s="29"/>
      <c r="DM728" s="29"/>
      <c r="DN728" s="29"/>
      <c r="DO728" s="29"/>
      <c r="DP728" s="29"/>
      <c r="DQ728" s="29"/>
      <c r="DR728" s="29"/>
      <c r="DS728" s="29"/>
      <c r="DT728" s="29"/>
      <c r="DU728" s="29"/>
      <c r="DV728" s="29"/>
      <c r="DW728" s="29"/>
      <c r="DX728" s="29"/>
      <c r="DY728" s="29"/>
      <c r="DZ728" s="29"/>
      <c r="EA728" s="29"/>
      <c r="EB728" s="29"/>
      <c r="EC728" s="29"/>
      <c r="ED728" s="29"/>
      <c r="EE728" s="29"/>
      <c r="EF728" s="29"/>
      <c r="EG728" s="29"/>
      <c r="EH728" s="29"/>
      <c r="EI728" s="29"/>
      <c r="EJ728" s="29"/>
      <c r="EK728" s="29"/>
      <c r="EL728" s="29"/>
      <c r="EM728" s="29"/>
      <c r="EN728" s="29"/>
      <c r="EO728" s="29"/>
      <c r="EP728" s="29"/>
      <c r="EQ728" s="29"/>
      <c r="ER728" s="29"/>
      <c r="ES728" s="29"/>
      <c r="ET728" s="29"/>
      <c r="EU728" s="29"/>
      <c r="EV728" s="29"/>
      <c r="EW728" s="29"/>
      <c r="EX728" s="29"/>
      <c r="EY728" s="29"/>
      <c r="EZ728" s="29"/>
      <c r="FA728" s="29"/>
      <c r="FB728" s="29"/>
      <c r="FC728" s="29"/>
      <c r="FD728" s="29"/>
      <c r="FE728" s="29"/>
      <c r="FF728" s="29"/>
      <c r="FG728" s="29"/>
      <c r="FH728" s="29"/>
      <c r="FI728" s="29"/>
      <c r="FJ728" s="29"/>
      <c r="FK728" s="29"/>
      <c r="FV728" s="29"/>
      <c r="FZ728" s="29"/>
      <c r="GA728" s="29"/>
    </row>
    <row r="729" spans="7:183" x14ac:dyDescent="0.25">
      <c r="G729" s="112"/>
      <c r="Z729" s="113"/>
      <c r="AQ729" s="29"/>
      <c r="AR729" s="29"/>
      <c r="AS729" s="29"/>
      <c r="AT729" s="29"/>
      <c r="AU729" s="29"/>
      <c r="AV729" s="29"/>
      <c r="AW729" s="29"/>
      <c r="AX729" s="29"/>
      <c r="AY729" s="29"/>
      <c r="AZ729" s="29"/>
      <c r="BA729" s="29"/>
      <c r="BB729" s="29"/>
      <c r="BC729" s="29"/>
      <c r="BD729" s="29"/>
      <c r="BE729" s="29"/>
      <c r="BF729" s="29"/>
      <c r="BG729" s="29"/>
      <c r="BH729" s="29"/>
      <c r="BI729" s="29"/>
      <c r="BJ729" s="29"/>
      <c r="BK729" s="29"/>
      <c r="BL729" s="29"/>
      <c r="BM729" s="29"/>
      <c r="CH729" s="29"/>
      <c r="CX729" s="29"/>
      <c r="CY729" s="29"/>
      <c r="CZ729" s="31"/>
      <c r="DA729" s="31"/>
      <c r="DB729" s="31"/>
      <c r="DC729" s="31"/>
      <c r="DD729" s="31"/>
      <c r="DE729" s="31"/>
      <c r="DF729" s="31"/>
      <c r="DL729" s="29"/>
      <c r="DM729" s="29"/>
      <c r="DN729" s="29"/>
      <c r="DO729" s="29"/>
      <c r="DP729" s="29"/>
      <c r="DQ729" s="29"/>
      <c r="DR729" s="29"/>
      <c r="DS729" s="29"/>
      <c r="DT729" s="29"/>
      <c r="DU729" s="29"/>
      <c r="DV729" s="29"/>
      <c r="DW729" s="29"/>
      <c r="DX729" s="29"/>
      <c r="DY729" s="29"/>
      <c r="DZ729" s="29"/>
      <c r="EA729" s="29"/>
      <c r="EB729" s="29"/>
      <c r="EC729" s="29"/>
      <c r="ED729" s="29"/>
      <c r="EE729" s="29"/>
      <c r="EF729" s="29"/>
      <c r="EG729" s="29"/>
      <c r="EH729" s="29"/>
      <c r="EI729" s="29"/>
      <c r="EJ729" s="29"/>
      <c r="EK729" s="29"/>
      <c r="EL729" s="29"/>
      <c r="EM729" s="29"/>
      <c r="EN729" s="29"/>
      <c r="EO729" s="29"/>
      <c r="EP729" s="29"/>
      <c r="EQ729" s="29"/>
      <c r="ER729" s="29"/>
      <c r="ES729" s="29"/>
      <c r="ET729" s="29"/>
      <c r="EU729" s="29"/>
      <c r="EV729" s="29"/>
      <c r="EW729" s="29"/>
      <c r="EX729" s="29"/>
      <c r="EY729" s="29"/>
      <c r="EZ729" s="29"/>
      <c r="FA729" s="29"/>
      <c r="FB729" s="29"/>
      <c r="FC729" s="29"/>
      <c r="FD729" s="29"/>
      <c r="FE729" s="29"/>
      <c r="FF729" s="29"/>
      <c r="FG729" s="29"/>
      <c r="FH729" s="29"/>
      <c r="FI729" s="29"/>
      <c r="FJ729" s="29"/>
      <c r="FK729" s="29"/>
      <c r="FV729" s="29"/>
      <c r="FZ729" s="29"/>
      <c r="GA729" s="29"/>
    </row>
    <row r="730" spans="7:183" x14ac:dyDescent="0.25">
      <c r="G730" s="112"/>
      <c r="Z730" s="113"/>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CH730" s="29"/>
      <c r="CX730" s="29"/>
      <c r="CY730" s="29"/>
      <c r="CZ730" s="31"/>
      <c r="DA730" s="31"/>
      <c r="DB730" s="31"/>
      <c r="DC730" s="31"/>
      <c r="DD730" s="31"/>
      <c r="DE730" s="31"/>
      <c r="DF730" s="31"/>
      <c r="DL730" s="29"/>
      <c r="DM730" s="29"/>
      <c r="DN730" s="29"/>
      <c r="DO730" s="29"/>
      <c r="DP730" s="29"/>
      <c r="DQ730" s="29"/>
      <c r="DR730" s="29"/>
      <c r="DS730" s="29"/>
      <c r="DT730" s="29"/>
      <c r="DU730" s="29"/>
      <c r="DV730" s="29"/>
      <c r="DW730" s="29"/>
      <c r="DX730" s="29"/>
      <c r="DY730" s="29"/>
      <c r="DZ730" s="29"/>
      <c r="EA730" s="29"/>
      <c r="EB730" s="29"/>
      <c r="EC730" s="29"/>
      <c r="ED730" s="29"/>
      <c r="EE730" s="29"/>
      <c r="EF730" s="29"/>
      <c r="EG730" s="29"/>
      <c r="EH730" s="29"/>
      <c r="EI730" s="29"/>
      <c r="EJ730" s="29"/>
      <c r="EK730" s="29"/>
      <c r="EL730" s="29"/>
      <c r="EM730" s="29"/>
      <c r="EN730" s="29"/>
      <c r="EO730" s="29"/>
      <c r="EP730" s="29"/>
      <c r="EQ730" s="29"/>
      <c r="ER730" s="29"/>
      <c r="ES730" s="29"/>
      <c r="ET730" s="29"/>
      <c r="EU730" s="29"/>
      <c r="EV730" s="29"/>
      <c r="EW730" s="29"/>
      <c r="EX730" s="29"/>
      <c r="EY730" s="29"/>
      <c r="EZ730" s="29"/>
      <c r="FA730" s="29"/>
      <c r="FB730" s="29"/>
      <c r="FC730" s="29"/>
      <c r="FD730" s="29"/>
      <c r="FE730" s="29"/>
      <c r="FF730" s="29"/>
      <c r="FG730" s="29"/>
      <c r="FH730" s="29"/>
      <c r="FI730" s="29"/>
      <c r="FJ730" s="29"/>
      <c r="FK730" s="29"/>
      <c r="FV730" s="29"/>
      <c r="FZ730" s="29"/>
      <c r="GA730" s="29"/>
    </row>
    <row r="731" spans="7:183" x14ac:dyDescent="0.25">
      <c r="G731" s="112"/>
      <c r="Z731" s="113"/>
      <c r="AQ731" s="29"/>
      <c r="AR731" s="29"/>
      <c r="AS731" s="29"/>
      <c r="AT731" s="29"/>
      <c r="AU731" s="29"/>
      <c r="AV731" s="29"/>
      <c r="AW731" s="29"/>
      <c r="AX731" s="29"/>
      <c r="AY731" s="29"/>
      <c r="AZ731" s="29"/>
      <c r="BA731" s="29"/>
      <c r="BB731" s="29"/>
      <c r="BC731" s="29"/>
      <c r="BD731" s="29"/>
      <c r="BE731" s="29"/>
      <c r="BF731" s="29"/>
      <c r="BG731" s="29"/>
      <c r="BH731" s="29"/>
      <c r="BI731" s="29"/>
      <c r="BJ731" s="29"/>
      <c r="BK731" s="29"/>
      <c r="BL731" s="29"/>
      <c r="BM731" s="29"/>
      <c r="CH731" s="29"/>
      <c r="CX731" s="29"/>
      <c r="CY731" s="29"/>
      <c r="CZ731" s="31"/>
      <c r="DA731" s="31"/>
      <c r="DB731" s="31"/>
      <c r="DC731" s="31"/>
      <c r="DD731" s="31"/>
      <c r="DE731" s="31"/>
      <c r="DF731" s="31"/>
      <c r="DL731" s="29"/>
      <c r="DM731" s="29"/>
      <c r="DN731" s="29"/>
      <c r="DO731" s="29"/>
      <c r="DP731" s="29"/>
      <c r="DQ731" s="29"/>
      <c r="DR731" s="29"/>
      <c r="DS731" s="29"/>
      <c r="DT731" s="29"/>
      <c r="DU731" s="29"/>
      <c r="DV731" s="29"/>
      <c r="DW731" s="29"/>
      <c r="DX731" s="29"/>
      <c r="DY731" s="29"/>
      <c r="DZ731" s="29"/>
      <c r="EA731" s="29"/>
      <c r="EB731" s="29"/>
      <c r="EC731" s="29"/>
      <c r="ED731" s="29"/>
      <c r="EE731" s="29"/>
      <c r="EF731" s="29"/>
      <c r="EG731" s="29"/>
      <c r="EH731" s="29"/>
      <c r="EI731" s="29"/>
      <c r="EJ731" s="29"/>
      <c r="EK731" s="29"/>
      <c r="EL731" s="29"/>
      <c r="EM731" s="29"/>
      <c r="EN731" s="29"/>
      <c r="EO731" s="29"/>
      <c r="EP731" s="29"/>
      <c r="EQ731" s="29"/>
      <c r="ER731" s="29"/>
      <c r="ES731" s="29"/>
      <c r="ET731" s="29"/>
      <c r="EU731" s="29"/>
      <c r="EV731" s="29"/>
      <c r="EW731" s="29"/>
      <c r="EX731" s="29"/>
      <c r="EY731" s="29"/>
      <c r="EZ731" s="29"/>
      <c r="FA731" s="29"/>
      <c r="FB731" s="29"/>
      <c r="FC731" s="29"/>
      <c r="FD731" s="29"/>
      <c r="FE731" s="29"/>
      <c r="FF731" s="29"/>
      <c r="FG731" s="29"/>
      <c r="FH731" s="29"/>
      <c r="FI731" s="29"/>
      <c r="FJ731" s="29"/>
      <c r="FK731" s="29"/>
      <c r="FV731" s="29"/>
      <c r="FZ731" s="29"/>
      <c r="GA731" s="29"/>
    </row>
    <row r="732" spans="7:183" x14ac:dyDescent="0.25">
      <c r="G732" s="112"/>
      <c r="Z732" s="113"/>
      <c r="AQ732" s="29"/>
      <c r="AR732" s="29"/>
      <c r="AS732" s="29"/>
      <c r="AT732" s="29"/>
      <c r="AU732" s="29"/>
      <c r="AV732" s="29"/>
      <c r="AW732" s="29"/>
      <c r="AX732" s="29"/>
      <c r="AY732" s="29"/>
      <c r="AZ732" s="29"/>
      <c r="BA732" s="29"/>
      <c r="BB732" s="29"/>
      <c r="BC732" s="29"/>
      <c r="BD732" s="29"/>
      <c r="BE732" s="29"/>
      <c r="BF732" s="29"/>
      <c r="BG732" s="29"/>
      <c r="BH732" s="29"/>
      <c r="BI732" s="29"/>
      <c r="BJ732" s="29"/>
      <c r="BK732" s="29"/>
      <c r="BL732" s="29"/>
      <c r="BM732" s="29"/>
      <c r="CH732" s="29"/>
      <c r="CX732" s="29"/>
      <c r="CY732" s="29"/>
      <c r="CZ732" s="31"/>
      <c r="DA732" s="31"/>
      <c r="DB732" s="31"/>
      <c r="DC732" s="31"/>
      <c r="DD732" s="31"/>
      <c r="DE732" s="31"/>
      <c r="DF732" s="31"/>
      <c r="DL732" s="29"/>
      <c r="DM732" s="29"/>
      <c r="DN732" s="29"/>
      <c r="DO732" s="29"/>
      <c r="DP732" s="29"/>
      <c r="DQ732" s="29"/>
      <c r="DR732" s="29"/>
      <c r="DS732" s="29"/>
      <c r="DT732" s="29"/>
      <c r="DU732" s="29"/>
      <c r="DV732" s="29"/>
      <c r="DW732" s="29"/>
      <c r="DX732" s="29"/>
      <c r="DY732" s="29"/>
      <c r="DZ732" s="29"/>
      <c r="EA732" s="29"/>
      <c r="EB732" s="29"/>
      <c r="EC732" s="29"/>
      <c r="ED732" s="29"/>
      <c r="EE732" s="29"/>
      <c r="EF732" s="29"/>
      <c r="EG732" s="29"/>
      <c r="EH732" s="29"/>
      <c r="EI732" s="29"/>
      <c r="EJ732" s="29"/>
      <c r="EK732" s="29"/>
      <c r="EL732" s="29"/>
      <c r="EM732" s="29"/>
      <c r="EN732" s="29"/>
      <c r="EO732" s="29"/>
      <c r="EP732" s="29"/>
      <c r="EQ732" s="29"/>
      <c r="ER732" s="29"/>
      <c r="ES732" s="29"/>
      <c r="ET732" s="29"/>
      <c r="EU732" s="29"/>
      <c r="EV732" s="29"/>
      <c r="EW732" s="29"/>
      <c r="EX732" s="29"/>
      <c r="EY732" s="29"/>
      <c r="EZ732" s="29"/>
      <c r="FA732" s="29"/>
      <c r="FB732" s="29"/>
      <c r="FC732" s="29"/>
      <c r="FD732" s="29"/>
      <c r="FE732" s="29"/>
      <c r="FF732" s="29"/>
      <c r="FG732" s="29"/>
      <c r="FH732" s="29"/>
      <c r="FI732" s="29"/>
      <c r="FJ732" s="29"/>
      <c r="FK732" s="29"/>
      <c r="FV732" s="29"/>
      <c r="FZ732" s="29"/>
      <c r="GA732" s="29"/>
    </row>
    <row r="733" spans="7:183" x14ac:dyDescent="0.25">
      <c r="G733" s="112"/>
      <c r="Z733" s="113"/>
      <c r="AQ733" s="29"/>
      <c r="AR733" s="29"/>
      <c r="AS733" s="29"/>
      <c r="AT733" s="29"/>
      <c r="AU733" s="29"/>
      <c r="AV733" s="29"/>
      <c r="AW733" s="29"/>
      <c r="AX733" s="29"/>
      <c r="AY733" s="29"/>
      <c r="AZ733" s="29"/>
      <c r="BA733" s="29"/>
      <c r="BB733" s="29"/>
      <c r="BC733" s="29"/>
      <c r="BD733" s="29"/>
      <c r="BE733" s="29"/>
      <c r="BF733" s="29"/>
      <c r="BG733" s="29"/>
      <c r="BH733" s="29"/>
      <c r="BI733" s="29"/>
      <c r="BJ733" s="29"/>
      <c r="BK733" s="29"/>
      <c r="BL733" s="29"/>
      <c r="BM733" s="29"/>
      <c r="CH733" s="29"/>
      <c r="CX733" s="29"/>
      <c r="CY733" s="29"/>
      <c r="CZ733" s="31"/>
      <c r="DA733" s="31"/>
      <c r="DB733" s="31"/>
      <c r="DC733" s="31"/>
      <c r="DD733" s="31"/>
      <c r="DE733" s="31"/>
      <c r="DF733" s="31"/>
      <c r="DL733" s="29"/>
      <c r="DM733" s="29"/>
      <c r="DN733" s="29"/>
      <c r="DO733" s="29"/>
      <c r="DP733" s="29"/>
      <c r="DQ733" s="29"/>
      <c r="DR733" s="29"/>
      <c r="DS733" s="29"/>
      <c r="DT733" s="29"/>
      <c r="DU733" s="29"/>
      <c r="DV733" s="29"/>
      <c r="DW733" s="29"/>
      <c r="DX733" s="29"/>
      <c r="DY733" s="29"/>
      <c r="DZ733" s="29"/>
      <c r="EA733" s="29"/>
      <c r="EB733" s="29"/>
      <c r="EC733" s="29"/>
      <c r="ED733" s="29"/>
      <c r="EE733" s="29"/>
      <c r="EF733" s="29"/>
      <c r="EG733" s="29"/>
      <c r="EH733" s="29"/>
      <c r="EI733" s="29"/>
      <c r="EJ733" s="29"/>
      <c r="EK733" s="29"/>
      <c r="EL733" s="29"/>
      <c r="EM733" s="29"/>
      <c r="EN733" s="29"/>
      <c r="EO733" s="29"/>
      <c r="EP733" s="29"/>
      <c r="EQ733" s="29"/>
      <c r="ER733" s="29"/>
      <c r="ES733" s="29"/>
      <c r="ET733" s="29"/>
      <c r="EU733" s="29"/>
      <c r="EV733" s="29"/>
      <c r="EW733" s="29"/>
      <c r="EX733" s="29"/>
      <c r="EY733" s="29"/>
      <c r="EZ733" s="29"/>
      <c r="FA733" s="29"/>
      <c r="FB733" s="29"/>
      <c r="FC733" s="29"/>
      <c r="FD733" s="29"/>
      <c r="FE733" s="29"/>
      <c r="FF733" s="29"/>
      <c r="FG733" s="29"/>
      <c r="FH733" s="29"/>
      <c r="FI733" s="29"/>
      <c r="FJ733" s="29"/>
      <c r="FK733" s="29"/>
      <c r="FV733" s="29"/>
      <c r="FZ733" s="29"/>
      <c r="GA733" s="29"/>
    </row>
    <row r="734" spans="7:183" x14ac:dyDescent="0.25">
      <c r="G734" s="112"/>
      <c r="Z734" s="113"/>
      <c r="AQ734" s="29"/>
      <c r="AR734" s="29"/>
      <c r="AS734" s="29"/>
      <c r="AT734" s="29"/>
      <c r="AU734" s="29"/>
      <c r="AV734" s="29"/>
      <c r="AW734" s="29"/>
      <c r="AX734" s="29"/>
      <c r="AY734" s="29"/>
      <c r="AZ734" s="29"/>
      <c r="BA734" s="29"/>
      <c r="BB734" s="29"/>
      <c r="BC734" s="29"/>
      <c r="BD734" s="29"/>
      <c r="BE734" s="29"/>
      <c r="BF734" s="29"/>
      <c r="BG734" s="29"/>
      <c r="BH734" s="29"/>
      <c r="BI734" s="29"/>
      <c r="BJ734" s="29"/>
      <c r="BK734" s="29"/>
      <c r="BL734" s="29"/>
      <c r="BM734" s="29"/>
      <c r="CH734" s="29"/>
      <c r="CX734" s="29"/>
      <c r="CY734" s="29"/>
      <c r="CZ734" s="31"/>
      <c r="DA734" s="31"/>
      <c r="DB734" s="31"/>
      <c r="DC734" s="31"/>
      <c r="DD734" s="31"/>
      <c r="DE734" s="31"/>
      <c r="DF734" s="31"/>
      <c r="DL734" s="29"/>
      <c r="DM734" s="29"/>
      <c r="DN734" s="29"/>
      <c r="DO734" s="29"/>
      <c r="DP734" s="29"/>
      <c r="DQ734" s="29"/>
      <c r="DR734" s="29"/>
      <c r="DS734" s="29"/>
      <c r="DT734" s="29"/>
      <c r="DU734" s="29"/>
      <c r="DV734" s="29"/>
      <c r="DW734" s="29"/>
      <c r="DX734" s="29"/>
      <c r="DY734" s="29"/>
      <c r="DZ734" s="29"/>
      <c r="EA734" s="29"/>
      <c r="EB734" s="29"/>
      <c r="EC734" s="29"/>
      <c r="ED734" s="29"/>
      <c r="EE734" s="29"/>
      <c r="EF734" s="29"/>
      <c r="EG734" s="29"/>
      <c r="EH734" s="29"/>
      <c r="EI734" s="29"/>
      <c r="EJ734" s="29"/>
      <c r="EK734" s="29"/>
      <c r="EL734" s="29"/>
      <c r="EM734" s="29"/>
      <c r="EN734" s="29"/>
      <c r="EO734" s="29"/>
      <c r="EP734" s="29"/>
      <c r="EQ734" s="29"/>
      <c r="ER734" s="29"/>
      <c r="ES734" s="29"/>
      <c r="ET734" s="29"/>
      <c r="EU734" s="29"/>
      <c r="EV734" s="29"/>
      <c r="EW734" s="29"/>
      <c r="EX734" s="29"/>
      <c r="EY734" s="29"/>
      <c r="EZ734" s="29"/>
      <c r="FA734" s="29"/>
      <c r="FB734" s="29"/>
      <c r="FC734" s="29"/>
      <c r="FD734" s="29"/>
      <c r="FE734" s="29"/>
      <c r="FF734" s="29"/>
      <c r="FG734" s="29"/>
      <c r="FH734" s="29"/>
      <c r="FI734" s="29"/>
      <c r="FJ734" s="29"/>
      <c r="FK734" s="29"/>
      <c r="FV734" s="29"/>
      <c r="FZ734" s="29"/>
      <c r="GA734" s="29"/>
    </row>
    <row r="735" spans="7:183" x14ac:dyDescent="0.25">
      <c r="G735" s="112"/>
      <c r="Z735" s="113"/>
      <c r="AQ735" s="29"/>
      <c r="AR735" s="29"/>
      <c r="AS735" s="29"/>
      <c r="AT735" s="29"/>
      <c r="AU735" s="29"/>
      <c r="AV735" s="29"/>
      <c r="AW735" s="29"/>
      <c r="AX735" s="29"/>
      <c r="AY735" s="29"/>
      <c r="AZ735" s="29"/>
      <c r="BA735" s="29"/>
      <c r="BB735" s="29"/>
      <c r="BC735" s="29"/>
      <c r="BD735" s="29"/>
      <c r="BE735" s="29"/>
      <c r="BF735" s="29"/>
      <c r="BG735" s="29"/>
      <c r="BH735" s="29"/>
      <c r="BI735" s="29"/>
      <c r="BJ735" s="29"/>
      <c r="BK735" s="29"/>
      <c r="BL735" s="29"/>
      <c r="BM735" s="29"/>
      <c r="CH735" s="29"/>
      <c r="CX735" s="29"/>
      <c r="CY735" s="29"/>
      <c r="CZ735" s="31"/>
      <c r="DA735" s="31"/>
      <c r="DB735" s="31"/>
      <c r="DC735" s="31"/>
      <c r="DD735" s="31"/>
      <c r="DE735" s="31"/>
      <c r="DF735" s="31"/>
      <c r="DL735" s="29"/>
      <c r="DM735" s="29"/>
      <c r="DN735" s="29"/>
      <c r="DO735" s="29"/>
      <c r="DP735" s="29"/>
      <c r="DQ735" s="29"/>
      <c r="DR735" s="29"/>
      <c r="DS735" s="29"/>
      <c r="DT735" s="29"/>
      <c r="DU735" s="29"/>
      <c r="DV735" s="29"/>
      <c r="DW735" s="29"/>
      <c r="DX735" s="29"/>
      <c r="DY735" s="29"/>
      <c r="DZ735" s="29"/>
      <c r="EA735" s="29"/>
      <c r="EB735" s="29"/>
      <c r="EC735" s="29"/>
      <c r="ED735" s="29"/>
      <c r="EE735" s="29"/>
      <c r="EF735" s="29"/>
      <c r="EG735" s="29"/>
      <c r="EH735" s="29"/>
      <c r="EI735" s="29"/>
      <c r="EJ735" s="29"/>
      <c r="EK735" s="29"/>
      <c r="EL735" s="29"/>
      <c r="EM735" s="29"/>
      <c r="EN735" s="29"/>
      <c r="EO735" s="29"/>
      <c r="EP735" s="29"/>
      <c r="EQ735" s="29"/>
      <c r="ER735" s="29"/>
      <c r="ES735" s="29"/>
      <c r="ET735" s="29"/>
      <c r="EU735" s="29"/>
      <c r="EV735" s="29"/>
      <c r="EW735" s="29"/>
      <c r="EX735" s="29"/>
      <c r="EY735" s="29"/>
      <c r="EZ735" s="29"/>
      <c r="FA735" s="29"/>
      <c r="FB735" s="29"/>
      <c r="FC735" s="29"/>
      <c r="FD735" s="29"/>
      <c r="FE735" s="29"/>
      <c r="FF735" s="29"/>
      <c r="FG735" s="29"/>
      <c r="FH735" s="29"/>
      <c r="FI735" s="29"/>
      <c r="FJ735" s="29"/>
      <c r="FK735" s="29"/>
      <c r="FV735" s="29"/>
      <c r="FZ735" s="29"/>
      <c r="GA735" s="29"/>
    </row>
    <row r="736" spans="7:183" x14ac:dyDescent="0.25">
      <c r="G736" s="112"/>
      <c r="Z736" s="113"/>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CH736" s="29"/>
      <c r="CX736" s="29"/>
      <c r="CY736" s="29"/>
      <c r="CZ736" s="31"/>
      <c r="DA736" s="31"/>
      <c r="DB736" s="31"/>
      <c r="DC736" s="31"/>
      <c r="DD736" s="31"/>
      <c r="DE736" s="31"/>
      <c r="DF736" s="31"/>
      <c r="DL736" s="29"/>
      <c r="DM736" s="29"/>
      <c r="DN736" s="29"/>
      <c r="DO736" s="29"/>
      <c r="DP736" s="29"/>
      <c r="DQ736" s="29"/>
      <c r="DR736" s="29"/>
      <c r="DS736" s="29"/>
      <c r="DT736" s="29"/>
      <c r="DU736" s="29"/>
      <c r="DV736" s="29"/>
      <c r="DW736" s="29"/>
      <c r="DX736" s="29"/>
      <c r="DY736" s="29"/>
      <c r="DZ736" s="29"/>
      <c r="EA736" s="29"/>
      <c r="EB736" s="29"/>
      <c r="EC736" s="29"/>
      <c r="ED736" s="29"/>
      <c r="EE736" s="29"/>
      <c r="EF736" s="29"/>
      <c r="EG736" s="29"/>
      <c r="EH736" s="29"/>
      <c r="EI736" s="29"/>
      <c r="EJ736" s="29"/>
      <c r="EK736" s="29"/>
      <c r="EL736" s="29"/>
      <c r="EM736" s="29"/>
      <c r="EN736" s="29"/>
      <c r="EO736" s="29"/>
      <c r="EP736" s="29"/>
      <c r="EQ736" s="29"/>
      <c r="ER736" s="29"/>
      <c r="ES736" s="29"/>
      <c r="ET736" s="29"/>
      <c r="EU736" s="29"/>
      <c r="EV736" s="29"/>
      <c r="EW736" s="29"/>
      <c r="EX736" s="29"/>
      <c r="EY736" s="29"/>
      <c r="EZ736" s="29"/>
      <c r="FA736" s="29"/>
      <c r="FB736" s="29"/>
      <c r="FC736" s="29"/>
      <c r="FD736" s="29"/>
      <c r="FE736" s="29"/>
      <c r="FF736" s="29"/>
      <c r="FG736" s="29"/>
      <c r="FH736" s="29"/>
      <c r="FI736" s="29"/>
      <c r="FJ736" s="29"/>
      <c r="FK736" s="29"/>
      <c r="FV736" s="29"/>
      <c r="FZ736" s="29"/>
      <c r="GA736" s="29"/>
    </row>
    <row r="737" spans="7:183" x14ac:dyDescent="0.25">
      <c r="G737" s="112"/>
      <c r="Z737" s="113"/>
      <c r="AQ737" s="29"/>
      <c r="AR737" s="29"/>
      <c r="AS737" s="29"/>
      <c r="AT737" s="29"/>
      <c r="AU737" s="29"/>
      <c r="AV737" s="29"/>
      <c r="AW737" s="29"/>
      <c r="AX737" s="29"/>
      <c r="AY737" s="29"/>
      <c r="AZ737" s="29"/>
      <c r="BA737" s="29"/>
      <c r="BB737" s="29"/>
      <c r="BC737" s="29"/>
      <c r="BD737" s="29"/>
      <c r="BE737" s="29"/>
      <c r="BF737" s="29"/>
      <c r="BG737" s="29"/>
      <c r="BH737" s="29"/>
      <c r="BI737" s="29"/>
      <c r="BJ737" s="29"/>
      <c r="BK737" s="29"/>
      <c r="BL737" s="29"/>
      <c r="BM737" s="29"/>
      <c r="CH737" s="29"/>
      <c r="CX737" s="29"/>
      <c r="CY737" s="29"/>
      <c r="CZ737" s="31"/>
      <c r="DA737" s="31"/>
      <c r="DB737" s="31"/>
      <c r="DC737" s="31"/>
      <c r="DD737" s="31"/>
      <c r="DE737" s="31"/>
      <c r="DF737" s="31"/>
      <c r="DL737" s="29"/>
      <c r="DM737" s="29"/>
      <c r="DN737" s="29"/>
      <c r="DO737" s="29"/>
      <c r="DP737" s="29"/>
      <c r="DQ737" s="29"/>
      <c r="DR737" s="29"/>
      <c r="DS737" s="29"/>
      <c r="DT737" s="29"/>
      <c r="DU737" s="29"/>
      <c r="DV737" s="29"/>
      <c r="DW737" s="29"/>
      <c r="DX737" s="29"/>
      <c r="DY737" s="29"/>
      <c r="DZ737" s="29"/>
      <c r="EA737" s="29"/>
      <c r="EB737" s="29"/>
      <c r="EC737" s="29"/>
      <c r="ED737" s="29"/>
      <c r="EE737" s="29"/>
      <c r="EF737" s="29"/>
      <c r="EG737" s="29"/>
      <c r="EH737" s="29"/>
      <c r="EI737" s="29"/>
      <c r="EJ737" s="29"/>
      <c r="EK737" s="29"/>
      <c r="EL737" s="29"/>
      <c r="EM737" s="29"/>
      <c r="EN737" s="29"/>
      <c r="EO737" s="29"/>
      <c r="EP737" s="29"/>
      <c r="EQ737" s="29"/>
      <c r="ER737" s="29"/>
      <c r="ES737" s="29"/>
      <c r="ET737" s="29"/>
      <c r="EU737" s="29"/>
      <c r="EV737" s="29"/>
      <c r="EW737" s="29"/>
      <c r="EX737" s="29"/>
      <c r="EY737" s="29"/>
      <c r="EZ737" s="29"/>
      <c r="FA737" s="29"/>
      <c r="FB737" s="29"/>
      <c r="FC737" s="29"/>
      <c r="FD737" s="29"/>
      <c r="FE737" s="29"/>
      <c r="FF737" s="29"/>
      <c r="FG737" s="29"/>
      <c r="FH737" s="29"/>
      <c r="FI737" s="29"/>
      <c r="FJ737" s="29"/>
      <c r="FK737" s="29"/>
      <c r="FV737" s="29"/>
      <c r="FZ737" s="29"/>
      <c r="GA737" s="29"/>
    </row>
    <row r="738" spans="7:183" x14ac:dyDescent="0.25">
      <c r="G738" s="112"/>
      <c r="Z738" s="113"/>
      <c r="AQ738" s="29"/>
      <c r="AR738" s="29"/>
      <c r="AS738" s="29"/>
      <c r="AT738" s="29"/>
      <c r="AU738" s="29"/>
      <c r="AV738" s="29"/>
      <c r="AW738" s="29"/>
      <c r="AX738" s="29"/>
      <c r="AY738" s="29"/>
      <c r="AZ738" s="29"/>
      <c r="BA738" s="29"/>
      <c r="BB738" s="29"/>
      <c r="BC738" s="29"/>
      <c r="BD738" s="29"/>
      <c r="BE738" s="29"/>
      <c r="BF738" s="29"/>
      <c r="BG738" s="29"/>
      <c r="BH738" s="29"/>
      <c r="BI738" s="29"/>
      <c r="BJ738" s="29"/>
      <c r="BK738" s="29"/>
      <c r="BL738" s="29"/>
      <c r="BM738" s="29"/>
      <c r="CH738" s="29"/>
      <c r="CX738" s="29"/>
      <c r="CY738" s="29"/>
      <c r="CZ738" s="31"/>
      <c r="DA738" s="31"/>
      <c r="DB738" s="31"/>
      <c r="DC738" s="31"/>
      <c r="DD738" s="31"/>
      <c r="DE738" s="31"/>
      <c r="DF738" s="31"/>
      <c r="DL738" s="29"/>
      <c r="DM738" s="29"/>
      <c r="DN738" s="29"/>
      <c r="DO738" s="29"/>
      <c r="DP738" s="29"/>
      <c r="DQ738" s="29"/>
      <c r="DR738" s="29"/>
      <c r="DS738" s="29"/>
      <c r="DT738" s="29"/>
      <c r="DU738" s="29"/>
      <c r="DV738" s="29"/>
      <c r="DW738" s="29"/>
      <c r="DX738" s="29"/>
      <c r="DY738" s="29"/>
      <c r="DZ738" s="29"/>
      <c r="EA738" s="29"/>
      <c r="EB738" s="29"/>
      <c r="EC738" s="29"/>
      <c r="ED738" s="29"/>
      <c r="EE738" s="29"/>
      <c r="EF738" s="29"/>
      <c r="EG738" s="29"/>
      <c r="EH738" s="29"/>
      <c r="EI738" s="29"/>
      <c r="EJ738" s="29"/>
      <c r="EK738" s="29"/>
      <c r="EL738" s="29"/>
      <c r="EM738" s="29"/>
      <c r="EN738" s="29"/>
      <c r="EO738" s="29"/>
      <c r="EP738" s="29"/>
      <c r="EQ738" s="29"/>
      <c r="ER738" s="29"/>
      <c r="ES738" s="29"/>
      <c r="ET738" s="29"/>
      <c r="EU738" s="29"/>
      <c r="EV738" s="29"/>
      <c r="EW738" s="29"/>
      <c r="EX738" s="29"/>
      <c r="EY738" s="29"/>
      <c r="EZ738" s="29"/>
      <c r="FA738" s="29"/>
      <c r="FB738" s="29"/>
      <c r="FC738" s="29"/>
      <c r="FD738" s="29"/>
      <c r="FE738" s="29"/>
      <c r="FF738" s="29"/>
      <c r="FG738" s="29"/>
      <c r="FH738" s="29"/>
      <c r="FI738" s="29"/>
      <c r="FJ738" s="29"/>
      <c r="FK738" s="29"/>
      <c r="FV738" s="29"/>
      <c r="FZ738" s="29"/>
      <c r="GA738" s="29"/>
    </row>
    <row r="739" spans="7:183" x14ac:dyDescent="0.25">
      <c r="G739" s="112"/>
      <c r="Z739" s="113"/>
      <c r="AQ739" s="29"/>
      <c r="AR739" s="29"/>
      <c r="AS739" s="29"/>
      <c r="AT739" s="29"/>
      <c r="AU739" s="29"/>
      <c r="AV739" s="29"/>
      <c r="AW739" s="29"/>
      <c r="AX739" s="29"/>
      <c r="AY739" s="29"/>
      <c r="AZ739" s="29"/>
      <c r="BA739" s="29"/>
      <c r="BB739" s="29"/>
      <c r="BC739" s="29"/>
      <c r="BD739" s="29"/>
      <c r="BE739" s="29"/>
      <c r="BF739" s="29"/>
      <c r="BG739" s="29"/>
      <c r="BH739" s="29"/>
      <c r="BI739" s="29"/>
      <c r="BJ739" s="29"/>
      <c r="BK739" s="29"/>
      <c r="BL739" s="29"/>
      <c r="BM739" s="29"/>
      <c r="CH739" s="29"/>
      <c r="CX739" s="29"/>
      <c r="CY739" s="29"/>
      <c r="CZ739" s="31"/>
      <c r="DA739" s="31"/>
      <c r="DB739" s="31"/>
      <c r="DC739" s="31"/>
      <c r="DD739" s="31"/>
      <c r="DE739" s="31"/>
      <c r="DF739" s="31"/>
      <c r="DL739" s="29"/>
      <c r="DM739" s="29"/>
      <c r="DN739" s="29"/>
      <c r="DO739" s="29"/>
      <c r="DP739" s="29"/>
      <c r="DQ739" s="29"/>
      <c r="DR739" s="29"/>
      <c r="DS739" s="29"/>
      <c r="DT739" s="29"/>
      <c r="DU739" s="29"/>
      <c r="DV739" s="29"/>
      <c r="DW739" s="29"/>
      <c r="DX739" s="29"/>
      <c r="DY739" s="29"/>
      <c r="DZ739" s="29"/>
      <c r="EA739" s="29"/>
      <c r="EB739" s="29"/>
      <c r="EC739" s="29"/>
      <c r="ED739" s="29"/>
      <c r="EE739" s="29"/>
      <c r="EF739" s="29"/>
      <c r="EG739" s="29"/>
      <c r="EH739" s="29"/>
      <c r="EI739" s="29"/>
      <c r="EJ739" s="29"/>
      <c r="EK739" s="29"/>
      <c r="EL739" s="29"/>
      <c r="EM739" s="29"/>
      <c r="EN739" s="29"/>
      <c r="EO739" s="29"/>
      <c r="EP739" s="29"/>
      <c r="EQ739" s="29"/>
      <c r="ER739" s="29"/>
      <c r="ES739" s="29"/>
      <c r="ET739" s="29"/>
      <c r="EU739" s="29"/>
      <c r="EV739" s="29"/>
      <c r="EW739" s="29"/>
      <c r="EX739" s="29"/>
      <c r="EY739" s="29"/>
      <c r="EZ739" s="29"/>
      <c r="FA739" s="29"/>
      <c r="FB739" s="29"/>
      <c r="FC739" s="29"/>
      <c r="FD739" s="29"/>
      <c r="FE739" s="29"/>
      <c r="FF739" s="29"/>
      <c r="FG739" s="29"/>
      <c r="FH739" s="29"/>
      <c r="FI739" s="29"/>
      <c r="FJ739" s="29"/>
      <c r="FK739" s="29"/>
      <c r="FV739" s="29"/>
      <c r="FZ739" s="29"/>
      <c r="GA739" s="29"/>
    </row>
    <row r="740" spans="7:183" x14ac:dyDescent="0.25">
      <c r="G740" s="112"/>
      <c r="Z740" s="113"/>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CH740" s="29"/>
      <c r="CX740" s="29"/>
      <c r="CY740" s="29"/>
      <c r="CZ740" s="31"/>
      <c r="DA740" s="31"/>
      <c r="DB740" s="31"/>
      <c r="DC740" s="31"/>
      <c r="DD740" s="31"/>
      <c r="DE740" s="31"/>
      <c r="DF740" s="31"/>
      <c r="DL740" s="29"/>
      <c r="DM740" s="29"/>
      <c r="DN740" s="29"/>
      <c r="DO740" s="29"/>
      <c r="DP740" s="29"/>
      <c r="DQ740" s="29"/>
      <c r="DR740" s="29"/>
      <c r="DS740" s="29"/>
      <c r="DT740" s="29"/>
      <c r="DU740" s="29"/>
      <c r="DV740" s="29"/>
      <c r="DW740" s="29"/>
      <c r="DX740" s="29"/>
      <c r="DY740" s="29"/>
      <c r="DZ740" s="29"/>
      <c r="EA740" s="29"/>
      <c r="EB740" s="29"/>
      <c r="EC740" s="29"/>
      <c r="ED740" s="29"/>
      <c r="EE740" s="29"/>
      <c r="EF740" s="29"/>
      <c r="EG740" s="29"/>
      <c r="EH740" s="29"/>
      <c r="EI740" s="29"/>
      <c r="EJ740" s="29"/>
      <c r="EK740" s="29"/>
      <c r="EL740" s="29"/>
      <c r="EM740" s="29"/>
      <c r="EN740" s="29"/>
      <c r="EO740" s="29"/>
      <c r="EP740" s="29"/>
      <c r="EQ740" s="29"/>
      <c r="ER740" s="29"/>
      <c r="ES740" s="29"/>
      <c r="ET740" s="29"/>
      <c r="EU740" s="29"/>
      <c r="EV740" s="29"/>
      <c r="EW740" s="29"/>
      <c r="EX740" s="29"/>
      <c r="EY740" s="29"/>
      <c r="EZ740" s="29"/>
      <c r="FA740" s="29"/>
      <c r="FB740" s="29"/>
      <c r="FC740" s="29"/>
      <c r="FD740" s="29"/>
      <c r="FE740" s="29"/>
      <c r="FF740" s="29"/>
      <c r="FG740" s="29"/>
      <c r="FH740" s="29"/>
      <c r="FI740" s="29"/>
      <c r="FJ740" s="29"/>
      <c r="FK740" s="29"/>
      <c r="FV740" s="29"/>
      <c r="FZ740" s="29"/>
      <c r="GA740" s="29"/>
    </row>
    <row r="741" spans="7:183" x14ac:dyDescent="0.25">
      <c r="G741" s="112"/>
      <c r="Z741" s="113"/>
      <c r="AQ741" s="29"/>
      <c r="AR741" s="29"/>
      <c r="AS741" s="29"/>
      <c r="AT741" s="29"/>
      <c r="AU741" s="29"/>
      <c r="AV741" s="29"/>
      <c r="AW741" s="29"/>
      <c r="AX741" s="29"/>
      <c r="AY741" s="29"/>
      <c r="AZ741" s="29"/>
      <c r="BA741" s="29"/>
      <c r="BB741" s="29"/>
      <c r="BC741" s="29"/>
      <c r="BD741" s="29"/>
      <c r="BE741" s="29"/>
      <c r="BF741" s="29"/>
      <c r="BG741" s="29"/>
      <c r="BH741" s="29"/>
      <c r="BI741" s="29"/>
      <c r="BJ741" s="29"/>
      <c r="BK741" s="29"/>
      <c r="BL741" s="29"/>
      <c r="BM741" s="29"/>
      <c r="CH741" s="29"/>
      <c r="CX741" s="29"/>
      <c r="CY741" s="29"/>
      <c r="CZ741" s="31"/>
      <c r="DA741" s="31"/>
      <c r="DB741" s="31"/>
      <c r="DC741" s="31"/>
      <c r="DD741" s="31"/>
      <c r="DE741" s="31"/>
      <c r="DF741" s="31"/>
      <c r="DL741" s="29"/>
      <c r="DM741" s="29"/>
      <c r="DN741" s="29"/>
      <c r="DO741" s="29"/>
      <c r="DP741" s="29"/>
      <c r="DQ741" s="29"/>
      <c r="DR741" s="29"/>
      <c r="DS741" s="29"/>
      <c r="DT741" s="29"/>
      <c r="DU741" s="29"/>
      <c r="DV741" s="29"/>
      <c r="DW741" s="29"/>
      <c r="DX741" s="29"/>
      <c r="DY741" s="29"/>
      <c r="DZ741" s="29"/>
      <c r="EA741" s="29"/>
      <c r="EB741" s="29"/>
      <c r="EC741" s="29"/>
      <c r="ED741" s="29"/>
      <c r="EE741" s="29"/>
      <c r="EF741" s="29"/>
      <c r="EG741" s="29"/>
      <c r="EH741" s="29"/>
      <c r="EI741" s="29"/>
      <c r="EJ741" s="29"/>
      <c r="EK741" s="29"/>
      <c r="EL741" s="29"/>
      <c r="EM741" s="29"/>
      <c r="EN741" s="29"/>
      <c r="EO741" s="29"/>
      <c r="EP741" s="29"/>
      <c r="EQ741" s="29"/>
      <c r="ER741" s="29"/>
      <c r="ES741" s="29"/>
      <c r="ET741" s="29"/>
      <c r="EU741" s="29"/>
      <c r="EV741" s="29"/>
      <c r="EW741" s="29"/>
      <c r="EX741" s="29"/>
      <c r="EY741" s="29"/>
      <c r="EZ741" s="29"/>
      <c r="FA741" s="29"/>
      <c r="FB741" s="29"/>
      <c r="FC741" s="29"/>
      <c r="FD741" s="29"/>
      <c r="FE741" s="29"/>
      <c r="FF741" s="29"/>
      <c r="FG741" s="29"/>
      <c r="FH741" s="29"/>
      <c r="FI741" s="29"/>
      <c r="FJ741" s="29"/>
      <c r="FK741" s="29"/>
      <c r="FV741" s="29"/>
      <c r="FZ741" s="29"/>
      <c r="GA741" s="29"/>
    </row>
    <row r="742" spans="7:183" x14ac:dyDescent="0.25">
      <c r="G742" s="112"/>
      <c r="Z742" s="113"/>
      <c r="AQ742" s="29"/>
      <c r="AR742" s="29"/>
      <c r="AS742" s="29"/>
      <c r="AT742" s="29"/>
      <c r="AU742" s="29"/>
      <c r="AV742" s="29"/>
      <c r="AW742" s="29"/>
      <c r="AX742" s="29"/>
      <c r="AY742" s="29"/>
      <c r="AZ742" s="29"/>
      <c r="BA742" s="29"/>
      <c r="BB742" s="29"/>
      <c r="BC742" s="29"/>
      <c r="BD742" s="29"/>
      <c r="BE742" s="29"/>
      <c r="BF742" s="29"/>
      <c r="BG742" s="29"/>
      <c r="BH742" s="29"/>
      <c r="BI742" s="29"/>
      <c r="BJ742" s="29"/>
      <c r="BK742" s="29"/>
      <c r="BL742" s="29"/>
      <c r="BM742" s="29"/>
      <c r="CH742" s="29"/>
      <c r="CX742" s="29"/>
      <c r="CY742" s="29"/>
      <c r="CZ742" s="31"/>
      <c r="DA742" s="31"/>
      <c r="DB742" s="31"/>
      <c r="DC742" s="31"/>
      <c r="DD742" s="31"/>
      <c r="DE742" s="31"/>
      <c r="DF742" s="31"/>
      <c r="DL742" s="29"/>
      <c r="DM742" s="29"/>
      <c r="DN742" s="29"/>
      <c r="DO742" s="29"/>
      <c r="DP742" s="29"/>
      <c r="DQ742" s="29"/>
      <c r="DR742" s="29"/>
      <c r="DS742" s="29"/>
      <c r="DT742" s="29"/>
      <c r="DU742" s="29"/>
      <c r="DV742" s="29"/>
      <c r="DW742" s="29"/>
      <c r="DX742" s="29"/>
      <c r="DY742" s="29"/>
      <c r="DZ742" s="29"/>
      <c r="EA742" s="29"/>
      <c r="EB742" s="29"/>
      <c r="EC742" s="29"/>
      <c r="ED742" s="29"/>
      <c r="EE742" s="29"/>
      <c r="EF742" s="29"/>
      <c r="EG742" s="29"/>
      <c r="EH742" s="29"/>
      <c r="EI742" s="29"/>
      <c r="EJ742" s="29"/>
      <c r="EK742" s="29"/>
      <c r="EL742" s="29"/>
      <c r="EM742" s="29"/>
      <c r="EN742" s="29"/>
      <c r="EO742" s="29"/>
      <c r="EP742" s="29"/>
      <c r="EQ742" s="29"/>
      <c r="ER742" s="29"/>
      <c r="ES742" s="29"/>
      <c r="ET742" s="29"/>
      <c r="EU742" s="29"/>
      <c r="EV742" s="29"/>
      <c r="EW742" s="29"/>
      <c r="EX742" s="29"/>
      <c r="EY742" s="29"/>
      <c r="EZ742" s="29"/>
      <c r="FA742" s="29"/>
      <c r="FB742" s="29"/>
      <c r="FC742" s="29"/>
      <c r="FD742" s="29"/>
      <c r="FE742" s="29"/>
      <c r="FF742" s="29"/>
      <c r="FG742" s="29"/>
      <c r="FH742" s="29"/>
      <c r="FI742" s="29"/>
      <c r="FJ742" s="29"/>
      <c r="FK742" s="29"/>
      <c r="FV742" s="29"/>
      <c r="FZ742" s="29"/>
      <c r="GA742" s="29"/>
    </row>
    <row r="743" spans="7:183" x14ac:dyDescent="0.25">
      <c r="G743" s="112"/>
      <c r="Z743" s="113"/>
      <c r="AQ743" s="29"/>
      <c r="AR743" s="29"/>
      <c r="AS743" s="29"/>
      <c r="AT743" s="29"/>
      <c r="AU743" s="29"/>
      <c r="AV743" s="29"/>
      <c r="AW743" s="29"/>
      <c r="AX743" s="29"/>
      <c r="AY743" s="29"/>
      <c r="AZ743" s="29"/>
      <c r="BA743" s="29"/>
      <c r="BB743" s="29"/>
      <c r="BC743" s="29"/>
      <c r="BD743" s="29"/>
      <c r="BE743" s="29"/>
      <c r="BF743" s="29"/>
      <c r="BG743" s="29"/>
      <c r="BH743" s="29"/>
      <c r="BI743" s="29"/>
      <c r="BJ743" s="29"/>
      <c r="BK743" s="29"/>
      <c r="BL743" s="29"/>
      <c r="BM743" s="29"/>
      <c r="CH743" s="29"/>
      <c r="CX743" s="29"/>
      <c r="CY743" s="29"/>
      <c r="CZ743" s="31"/>
      <c r="DA743" s="31"/>
      <c r="DB743" s="31"/>
      <c r="DC743" s="31"/>
      <c r="DD743" s="31"/>
      <c r="DE743" s="31"/>
      <c r="DF743" s="31"/>
      <c r="DL743" s="29"/>
      <c r="DM743" s="29"/>
      <c r="DN743" s="29"/>
      <c r="DO743" s="29"/>
      <c r="DP743" s="29"/>
      <c r="DQ743" s="29"/>
      <c r="DR743" s="29"/>
      <c r="DS743" s="29"/>
      <c r="DT743" s="29"/>
      <c r="DU743" s="29"/>
      <c r="DV743" s="29"/>
      <c r="DW743" s="29"/>
      <c r="DX743" s="29"/>
      <c r="DY743" s="29"/>
      <c r="DZ743" s="29"/>
      <c r="EA743" s="29"/>
      <c r="EB743" s="29"/>
      <c r="EC743" s="29"/>
      <c r="ED743" s="29"/>
      <c r="EE743" s="29"/>
      <c r="EF743" s="29"/>
      <c r="EG743" s="29"/>
      <c r="EH743" s="29"/>
      <c r="EI743" s="29"/>
      <c r="EJ743" s="29"/>
      <c r="EK743" s="29"/>
      <c r="EL743" s="29"/>
      <c r="EM743" s="29"/>
      <c r="EN743" s="29"/>
      <c r="EO743" s="29"/>
      <c r="EP743" s="29"/>
      <c r="EQ743" s="29"/>
      <c r="ER743" s="29"/>
      <c r="ES743" s="29"/>
      <c r="ET743" s="29"/>
      <c r="EU743" s="29"/>
      <c r="EV743" s="29"/>
      <c r="EW743" s="29"/>
      <c r="EX743" s="29"/>
      <c r="EY743" s="29"/>
      <c r="EZ743" s="29"/>
      <c r="FA743" s="29"/>
      <c r="FB743" s="29"/>
      <c r="FC743" s="29"/>
      <c r="FD743" s="29"/>
      <c r="FE743" s="29"/>
      <c r="FF743" s="29"/>
      <c r="FG743" s="29"/>
      <c r="FH743" s="29"/>
      <c r="FI743" s="29"/>
      <c r="FJ743" s="29"/>
      <c r="FK743" s="29"/>
      <c r="FV743" s="29"/>
      <c r="FZ743" s="29"/>
      <c r="GA743" s="29"/>
    </row>
    <row r="744" spans="7:183" x14ac:dyDescent="0.25">
      <c r="G744" s="112"/>
      <c r="Z744" s="113"/>
      <c r="AQ744" s="29"/>
      <c r="AR744" s="29"/>
      <c r="AS744" s="29"/>
      <c r="AT744" s="29"/>
      <c r="AU744" s="29"/>
      <c r="AV744" s="29"/>
      <c r="AW744" s="29"/>
      <c r="AX744" s="29"/>
      <c r="AY744" s="29"/>
      <c r="AZ744" s="29"/>
      <c r="BA744" s="29"/>
      <c r="BB744" s="29"/>
      <c r="BC744" s="29"/>
      <c r="BD744" s="29"/>
      <c r="BE744" s="29"/>
      <c r="BF744" s="29"/>
      <c r="BG744" s="29"/>
      <c r="BH744" s="29"/>
      <c r="BI744" s="29"/>
      <c r="BJ744" s="29"/>
      <c r="BK744" s="29"/>
      <c r="BL744" s="29"/>
      <c r="BM744" s="29"/>
      <c r="CH744" s="29"/>
      <c r="CX744" s="29"/>
      <c r="CY744" s="29"/>
      <c r="CZ744" s="31"/>
      <c r="DA744" s="31"/>
      <c r="DB744" s="31"/>
      <c r="DC744" s="31"/>
      <c r="DD744" s="31"/>
      <c r="DE744" s="31"/>
      <c r="DF744" s="31"/>
      <c r="DL744" s="29"/>
      <c r="DM744" s="29"/>
      <c r="DN744" s="29"/>
      <c r="DO744" s="29"/>
      <c r="DP744" s="29"/>
      <c r="DQ744" s="29"/>
      <c r="DR744" s="29"/>
      <c r="DS744" s="29"/>
      <c r="DT744" s="29"/>
      <c r="DU744" s="29"/>
      <c r="DV744" s="29"/>
      <c r="DW744" s="29"/>
      <c r="DX744" s="29"/>
      <c r="DY744" s="29"/>
      <c r="DZ744" s="29"/>
      <c r="EA744" s="29"/>
      <c r="EB744" s="29"/>
      <c r="EC744" s="29"/>
      <c r="ED744" s="29"/>
      <c r="EE744" s="29"/>
      <c r="EF744" s="29"/>
      <c r="EG744" s="29"/>
      <c r="EH744" s="29"/>
      <c r="EI744" s="29"/>
      <c r="EJ744" s="29"/>
      <c r="EK744" s="29"/>
      <c r="EL744" s="29"/>
      <c r="EM744" s="29"/>
      <c r="EN744" s="29"/>
      <c r="EO744" s="29"/>
      <c r="EP744" s="29"/>
      <c r="EQ744" s="29"/>
      <c r="ER744" s="29"/>
      <c r="ES744" s="29"/>
      <c r="ET744" s="29"/>
      <c r="EU744" s="29"/>
      <c r="EV744" s="29"/>
      <c r="EW744" s="29"/>
      <c r="EX744" s="29"/>
      <c r="EY744" s="29"/>
      <c r="EZ744" s="29"/>
      <c r="FA744" s="29"/>
      <c r="FB744" s="29"/>
      <c r="FC744" s="29"/>
      <c r="FD744" s="29"/>
      <c r="FE744" s="29"/>
      <c r="FF744" s="29"/>
      <c r="FG744" s="29"/>
      <c r="FH744" s="29"/>
      <c r="FI744" s="29"/>
      <c r="FJ744" s="29"/>
      <c r="FK744" s="29"/>
      <c r="FV744" s="29"/>
      <c r="FZ744" s="29"/>
      <c r="GA744" s="29"/>
    </row>
    <row r="745" spans="7:183" x14ac:dyDescent="0.25">
      <c r="G745" s="112"/>
      <c r="Z745" s="113"/>
      <c r="AQ745" s="29"/>
      <c r="AR745" s="29"/>
      <c r="AS745" s="29"/>
      <c r="AT745" s="29"/>
      <c r="AU745" s="29"/>
      <c r="AV745" s="29"/>
      <c r="AW745" s="29"/>
      <c r="AX745" s="29"/>
      <c r="AY745" s="29"/>
      <c r="AZ745" s="29"/>
      <c r="BA745" s="29"/>
      <c r="BB745" s="29"/>
      <c r="BC745" s="29"/>
      <c r="BD745" s="29"/>
      <c r="BE745" s="29"/>
      <c r="BF745" s="29"/>
      <c r="BG745" s="29"/>
      <c r="BH745" s="29"/>
      <c r="BI745" s="29"/>
      <c r="BJ745" s="29"/>
      <c r="BK745" s="29"/>
      <c r="BL745" s="29"/>
      <c r="BM745" s="29"/>
      <c r="CH745" s="29"/>
      <c r="CX745" s="29"/>
      <c r="CY745" s="29"/>
      <c r="CZ745" s="31"/>
      <c r="DA745" s="31"/>
      <c r="DB745" s="31"/>
      <c r="DC745" s="31"/>
      <c r="DD745" s="31"/>
      <c r="DE745" s="31"/>
      <c r="DF745" s="31"/>
      <c r="DL745" s="29"/>
      <c r="DM745" s="29"/>
      <c r="DN745" s="29"/>
      <c r="DO745" s="29"/>
      <c r="DP745" s="29"/>
      <c r="DQ745" s="29"/>
      <c r="DR745" s="29"/>
      <c r="DS745" s="29"/>
      <c r="DT745" s="29"/>
      <c r="DU745" s="29"/>
      <c r="DV745" s="29"/>
      <c r="DW745" s="29"/>
      <c r="DX745" s="29"/>
      <c r="DY745" s="29"/>
      <c r="DZ745" s="29"/>
      <c r="EA745" s="29"/>
      <c r="EB745" s="29"/>
      <c r="EC745" s="29"/>
      <c r="ED745" s="29"/>
      <c r="EE745" s="29"/>
      <c r="EF745" s="29"/>
      <c r="EG745" s="29"/>
      <c r="EH745" s="29"/>
      <c r="EI745" s="29"/>
      <c r="EJ745" s="29"/>
      <c r="EK745" s="29"/>
      <c r="EL745" s="29"/>
      <c r="EM745" s="29"/>
      <c r="EN745" s="29"/>
      <c r="EO745" s="29"/>
      <c r="EP745" s="29"/>
      <c r="EQ745" s="29"/>
      <c r="ER745" s="29"/>
      <c r="ES745" s="29"/>
      <c r="ET745" s="29"/>
      <c r="EU745" s="29"/>
      <c r="EV745" s="29"/>
      <c r="EW745" s="29"/>
      <c r="EX745" s="29"/>
      <c r="EY745" s="29"/>
      <c r="EZ745" s="29"/>
      <c r="FA745" s="29"/>
      <c r="FB745" s="29"/>
      <c r="FC745" s="29"/>
      <c r="FD745" s="29"/>
      <c r="FE745" s="29"/>
      <c r="FF745" s="29"/>
      <c r="FG745" s="29"/>
      <c r="FH745" s="29"/>
      <c r="FI745" s="29"/>
      <c r="FJ745" s="29"/>
      <c r="FK745" s="29"/>
      <c r="FV745" s="29"/>
      <c r="FZ745" s="29"/>
      <c r="GA745" s="29"/>
    </row>
    <row r="746" spans="7:183" x14ac:dyDescent="0.25">
      <c r="G746" s="112"/>
      <c r="Z746" s="113"/>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CH746" s="29"/>
      <c r="CX746" s="29"/>
      <c r="CY746" s="29"/>
      <c r="CZ746" s="31"/>
      <c r="DA746" s="31"/>
      <c r="DB746" s="31"/>
      <c r="DC746" s="31"/>
      <c r="DD746" s="31"/>
      <c r="DE746" s="31"/>
      <c r="DF746" s="31"/>
      <c r="DL746" s="29"/>
      <c r="DM746" s="29"/>
      <c r="DN746" s="29"/>
      <c r="DO746" s="29"/>
      <c r="DP746" s="29"/>
      <c r="DQ746" s="29"/>
      <c r="DR746" s="29"/>
      <c r="DS746" s="29"/>
      <c r="DT746" s="29"/>
      <c r="DU746" s="29"/>
      <c r="DV746" s="29"/>
      <c r="DW746" s="29"/>
      <c r="DX746" s="29"/>
      <c r="DY746" s="29"/>
      <c r="DZ746" s="29"/>
      <c r="EA746" s="29"/>
      <c r="EB746" s="29"/>
      <c r="EC746" s="29"/>
      <c r="ED746" s="29"/>
      <c r="EE746" s="29"/>
      <c r="EF746" s="29"/>
      <c r="EG746" s="29"/>
      <c r="EH746" s="29"/>
      <c r="EI746" s="29"/>
      <c r="EJ746" s="29"/>
      <c r="EK746" s="29"/>
      <c r="EL746" s="29"/>
      <c r="EM746" s="29"/>
      <c r="EN746" s="29"/>
      <c r="EO746" s="29"/>
      <c r="EP746" s="29"/>
      <c r="EQ746" s="29"/>
      <c r="ER746" s="29"/>
      <c r="ES746" s="29"/>
      <c r="ET746" s="29"/>
      <c r="EU746" s="29"/>
      <c r="EV746" s="29"/>
      <c r="EW746" s="29"/>
      <c r="EX746" s="29"/>
      <c r="EY746" s="29"/>
      <c r="EZ746" s="29"/>
      <c r="FA746" s="29"/>
      <c r="FB746" s="29"/>
      <c r="FC746" s="29"/>
      <c r="FD746" s="29"/>
      <c r="FE746" s="29"/>
      <c r="FF746" s="29"/>
      <c r="FG746" s="29"/>
      <c r="FH746" s="29"/>
      <c r="FI746" s="29"/>
      <c r="FJ746" s="29"/>
      <c r="FK746" s="29"/>
      <c r="FV746" s="29"/>
      <c r="FZ746" s="29"/>
      <c r="GA746" s="29"/>
    </row>
    <row r="747" spans="7:183" x14ac:dyDescent="0.25">
      <c r="G747" s="112"/>
      <c r="Z747" s="113"/>
      <c r="AQ747" s="29"/>
      <c r="AR747" s="29"/>
      <c r="AS747" s="29"/>
      <c r="AT747" s="29"/>
      <c r="AU747" s="29"/>
      <c r="AV747" s="29"/>
      <c r="AW747" s="29"/>
      <c r="AX747" s="29"/>
      <c r="AY747" s="29"/>
      <c r="AZ747" s="29"/>
      <c r="BA747" s="29"/>
      <c r="BB747" s="29"/>
      <c r="BC747" s="29"/>
      <c r="BD747" s="29"/>
      <c r="BE747" s="29"/>
      <c r="BF747" s="29"/>
      <c r="BG747" s="29"/>
      <c r="BH747" s="29"/>
      <c r="BI747" s="29"/>
      <c r="BJ747" s="29"/>
      <c r="BK747" s="29"/>
      <c r="BL747" s="29"/>
      <c r="BM747" s="29"/>
      <c r="CH747" s="29"/>
      <c r="CX747" s="29"/>
      <c r="CY747" s="29"/>
      <c r="CZ747" s="31"/>
      <c r="DA747" s="31"/>
      <c r="DB747" s="31"/>
      <c r="DC747" s="31"/>
      <c r="DD747" s="31"/>
      <c r="DE747" s="31"/>
      <c r="DF747" s="31"/>
      <c r="DL747" s="29"/>
      <c r="DM747" s="29"/>
      <c r="DN747" s="29"/>
      <c r="DO747" s="29"/>
      <c r="DP747" s="29"/>
      <c r="DQ747" s="29"/>
      <c r="DR747" s="29"/>
      <c r="DS747" s="29"/>
      <c r="DT747" s="29"/>
      <c r="DU747" s="29"/>
      <c r="DV747" s="29"/>
      <c r="DW747" s="29"/>
      <c r="DX747" s="29"/>
      <c r="DY747" s="29"/>
      <c r="DZ747" s="29"/>
      <c r="EA747" s="29"/>
      <c r="EB747" s="29"/>
      <c r="EC747" s="29"/>
      <c r="ED747" s="29"/>
      <c r="EE747" s="29"/>
      <c r="EF747" s="29"/>
      <c r="EG747" s="29"/>
      <c r="EH747" s="29"/>
      <c r="EI747" s="29"/>
      <c r="EJ747" s="29"/>
      <c r="EK747" s="29"/>
      <c r="EL747" s="29"/>
      <c r="EM747" s="29"/>
      <c r="EN747" s="29"/>
      <c r="EO747" s="29"/>
      <c r="EP747" s="29"/>
      <c r="EQ747" s="29"/>
      <c r="ER747" s="29"/>
      <c r="ES747" s="29"/>
      <c r="ET747" s="29"/>
      <c r="EU747" s="29"/>
      <c r="EV747" s="29"/>
      <c r="EW747" s="29"/>
      <c r="EX747" s="29"/>
      <c r="EY747" s="29"/>
      <c r="EZ747" s="29"/>
      <c r="FA747" s="29"/>
      <c r="FB747" s="29"/>
      <c r="FC747" s="29"/>
      <c r="FD747" s="29"/>
      <c r="FE747" s="29"/>
      <c r="FF747" s="29"/>
      <c r="FG747" s="29"/>
      <c r="FH747" s="29"/>
      <c r="FI747" s="29"/>
      <c r="FJ747" s="29"/>
      <c r="FK747" s="29"/>
      <c r="FV747" s="29"/>
      <c r="FZ747" s="29"/>
      <c r="GA747" s="29"/>
    </row>
    <row r="748" spans="7:183" x14ac:dyDescent="0.25">
      <c r="G748" s="112"/>
      <c r="Z748" s="113"/>
      <c r="AQ748" s="29"/>
      <c r="AR748" s="29"/>
      <c r="AS748" s="29"/>
      <c r="AT748" s="29"/>
      <c r="AU748" s="29"/>
      <c r="AV748" s="29"/>
      <c r="AW748" s="29"/>
      <c r="AX748" s="29"/>
      <c r="AY748" s="29"/>
      <c r="AZ748" s="29"/>
      <c r="BA748" s="29"/>
      <c r="BB748" s="29"/>
      <c r="BC748" s="29"/>
      <c r="BD748" s="29"/>
      <c r="BE748" s="29"/>
      <c r="BF748" s="29"/>
      <c r="BG748" s="29"/>
      <c r="BH748" s="29"/>
      <c r="BI748" s="29"/>
      <c r="BJ748" s="29"/>
      <c r="BK748" s="29"/>
      <c r="BL748" s="29"/>
      <c r="BM748" s="29"/>
      <c r="CH748" s="29"/>
      <c r="CX748" s="29"/>
      <c r="CY748" s="29"/>
      <c r="CZ748" s="31"/>
      <c r="DA748" s="31"/>
      <c r="DB748" s="31"/>
      <c r="DC748" s="31"/>
      <c r="DD748" s="31"/>
      <c r="DE748" s="31"/>
      <c r="DF748" s="31"/>
      <c r="DL748" s="29"/>
      <c r="DM748" s="29"/>
      <c r="DN748" s="29"/>
      <c r="DO748" s="29"/>
      <c r="DP748" s="29"/>
      <c r="DQ748" s="29"/>
      <c r="DR748" s="29"/>
      <c r="DS748" s="29"/>
      <c r="DT748" s="29"/>
      <c r="DU748" s="29"/>
      <c r="DV748" s="29"/>
      <c r="DW748" s="29"/>
      <c r="DX748" s="29"/>
      <c r="DY748" s="29"/>
      <c r="DZ748" s="29"/>
      <c r="EA748" s="29"/>
      <c r="EB748" s="29"/>
      <c r="EC748" s="29"/>
      <c r="ED748" s="29"/>
      <c r="EE748" s="29"/>
      <c r="EF748" s="29"/>
      <c r="EG748" s="29"/>
      <c r="EH748" s="29"/>
      <c r="EI748" s="29"/>
      <c r="EJ748" s="29"/>
      <c r="EK748" s="29"/>
      <c r="EL748" s="29"/>
      <c r="EM748" s="29"/>
      <c r="EN748" s="29"/>
      <c r="EO748" s="29"/>
      <c r="EP748" s="29"/>
      <c r="EQ748" s="29"/>
      <c r="ER748" s="29"/>
      <c r="ES748" s="29"/>
      <c r="ET748" s="29"/>
      <c r="EU748" s="29"/>
      <c r="EV748" s="29"/>
      <c r="EW748" s="29"/>
      <c r="EX748" s="29"/>
      <c r="EY748" s="29"/>
      <c r="EZ748" s="29"/>
      <c r="FA748" s="29"/>
      <c r="FB748" s="29"/>
      <c r="FC748" s="29"/>
      <c r="FD748" s="29"/>
      <c r="FE748" s="29"/>
      <c r="FF748" s="29"/>
      <c r="FG748" s="29"/>
      <c r="FH748" s="29"/>
      <c r="FI748" s="29"/>
      <c r="FJ748" s="29"/>
      <c r="FK748" s="29"/>
      <c r="FV748" s="29"/>
      <c r="FZ748" s="29"/>
      <c r="GA748" s="29"/>
    </row>
    <row r="749" spans="7:183" x14ac:dyDescent="0.25">
      <c r="G749" s="112"/>
      <c r="Z749" s="113"/>
      <c r="AQ749" s="29"/>
      <c r="AR749" s="29"/>
      <c r="AS749" s="29"/>
      <c r="AT749" s="29"/>
      <c r="AU749" s="29"/>
      <c r="AV749" s="29"/>
      <c r="AW749" s="29"/>
      <c r="AX749" s="29"/>
      <c r="AY749" s="29"/>
      <c r="AZ749" s="29"/>
      <c r="BA749" s="29"/>
      <c r="BB749" s="29"/>
      <c r="BC749" s="29"/>
      <c r="BD749" s="29"/>
      <c r="BE749" s="29"/>
      <c r="BF749" s="29"/>
      <c r="BG749" s="29"/>
      <c r="BH749" s="29"/>
      <c r="BI749" s="29"/>
      <c r="BJ749" s="29"/>
      <c r="BK749" s="29"/>
      <c r="BL749" s="29"/>
      <c r="BM749" s="29"/>
      <c r="CH749" s="29"/>
      <c r="CX749" s="29"/>
      <c r="CY749" s="29"/>
      <c r="CZ749" s="31"/>
      <c r="DA749" s="31"/>
      <c r="DB749" s="31"/>
      <c r="DC749" s="31"/>
      <c r="DD749" s="31"/>
      <c r="DE749" s="31"/>
      <c r="DF749" s="31"/>
      <c r="DL749" s="29"/>
      <c r="DM749" s="29"/>
      <c r="DN749" s="29"/>
      <c r="DO749" s="29"/>
      <c r="DP749" s="29"/>
      <c r="DQ749" s="29"/>
      <c r="DR749" s="29"/>
      <c r="DS749" s="29"/>
      <c r="DT749" s="29"/>
      <c r="DU749" s="29"/>
      <c r="DV749" s="29"/>
      <c r="DW749" s="29"/>
      <c r="DX749" s="29"/>
      <c r="DY749" s="29"/>
      <c r="DZ749" s="29"/>
      <c r="EA749" s="29"/>
      <c r="EB749" s="29"/>
      <c r="EC749" s="29"/>
      <c r="ED749" s="29"/>
      <c r="EE749" s="29"/>
      <c r="EF749" s="29"/>
      <c r="EG749" s="29"/>
      <c r="EH749" s="29"/>
      <c r="EI749" s="29"/>
      <c r="EJ749" s="29"/>
      <c r="EK749" s="29"/>
      <c r="EL749" s="29"/>
      <c r="EM749" s="29"/>
      <c r="EN749" s="29"/>
      <c r="EO749" s="29"/>
      <c r="EP749" s="29"/>
      <c r="EQ749" s="29"/>
      <c r="ER749" s="29"/>
      <c r="ES749" s="29"/>
      <c r="ET749" s="29"/>
      <c r="EU749" s="29"/>
      <c r="EV749" s="29"/>
      <c r="EW749" s="29"/>
      <c r="EX749" s="29"/>
      <c r="EY749" s="29"/>
      <c r="EZ749" s="29"/>
      <c r="FA749" s="29"/>
      <c r="FB749" s="29"/>
      <c r="FC749" s="29"/>
      <c r="FD749" s="29"/>
      <c r="FE749" s="29"/>
      <c r="FF749" s="29"/>
      <c r="FG749" s="29"/>
      <c r="FH749" s="29"/>
      <c r="FI749" s="29"/>
      <c r="FJ749" s="29"/>
      <c r="FK749" s="29"/>
      <c r="FV749" s="29"/>
      <c r="FZ749" s="29"/>
      <c r="GA749" s="29"/>
    </row>
    <row r="750" spans="7:183" x14ac:dyDescent="0.25">
      <c r="G750" s="112"/>
      <c r="Z750" s="113"/>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CH750" s="29"/>
      <c r="CX750" s="29"/>
      <c r="CY750" s="29"/>
      <c r="CZ750" s="31"/>
      <c r="DA750" s="31"/>
      <c r="DB750" s="31"/>
      <c r="DC750" s="31"/>
      <c r="DD750" s="31"/>
      <c r="DE750" s="31"/>
      <c r="DF750" s="31"/>
      <c r="DL750" s="29"/>
      <c r="DM750" s="29"/>
      <c r="DN750" s="29"/>
      <c r="DO750" s="29"/>
      <c r="DP750" s="29"/>
      <c r="DQ750" s="29"/>
      <c r="DR750" s="29"/>
      <c r="DS750" s="29"/>
      <c r="DT750" s="29"/>
      <c r="DU750" s="29"/>
      <c r="DV750" s="29"/>
      <c r="DW750" s="29"/>
      <c r="DX750" s="29"/>
      <c r="DY750" s="29"/>
      <c r="DZ750" s="29"/>
      <c r="EA750" s="29"/>
      <c r="EB750" s="29"/>
      <c r="EC750" s="29"/>
      <c r="ED750" s="29"/>
      <c r="EE750" s="29"/>
      <c r="EF750" s="29"/>
      <c r="EG750" s="29"/>
      <c r="EH750" s="29"/>
      <c r="EI750" s="29"/>
      <c r="EJ750" s="29"/>
      <c r="EK750" s="29"/>
      <c r="EL750" s="29"/>
      <c r="EM750" s="29"/>
      <c r="EN750" s="29"/>
      <c r="EO750" s="29"/>
      <c r="EP750" s="29"/>
      <c r="EQ750" s="29"/>
      <c r="ER750" s="29"/>
      <c r="ES750" s="29"/>
      <c r="ET750" s="29"/>
      <c r="EU750" s="29"/>
      <c r="EV750" s="29"/>
      <c r="EW750" s="29"/>
      <c r="EX750" s="29"/>
      <c r="EY750" s="29"/>
      <c r="EZ750" s="29"/>
      <c r="FA750" s="29"/>
      <c r="FB750" s="29"/>
      <c r="FC750" s="29"/>
      <c r="FD750" s="29"/>
      <c r="FE750" s="29"/>
      <c r="FF750" s="29"/>
      <c r="FG750" s="29"/>
      <c r="FH750" s="29"/>
      <c r="FI750" s="29"/>
      <c r="FJ750" s="29"/>
      <c r="FK750" s="29"/>
      <c r="FV750" s="29"/>
      <c r="FZ750" s="29"/>
      <c r="GA750" s="29"/>
    </row>
    <row r="751" spans="7:183" x14ac:dyDescent="0.25">
      <c r="G751" s="112"/>
      <c r="Z751" s="113"/>
      <c r="AQ751" s="29"/>
      <c r="AR751" s="29"/>
      <c r="AS751" s="29"/>
      <c r="AT751" s="29"/>
      <c r="AU751" s="29"/>
      <c r="AV751" s="29"/>
      <c r="AW751" s="29"/>
      <c r="AX751" s="29"/>
      <c r="AY751" s="29"/>
      <c r="AZ751" s="29"/>
      <c r="BA751" s="29"/>
      <c r="BB751" s="29"/>
      <c r="BC751" s="29"/>
      <c r="BD751" s="29"/>
      <c r="BE751" s="29"/>
      <c r="BF751" s="29"/>
      <c r="BG751" s="29"/>
      <c r="BH751" s="29"/>
      <c r="BI751" s="29"/>
      <c r="BJ751" s="29"/>
      <c r="BK751" s="29"/>
      <c r="BL751" s="29"/>
      <c r="BM751" s="29"/>
      <c r="CH751" s="29"/>
      <c r="CX751" s="29"/>
      <c r="CY751" s="29"/>
      <c r="CZ751" s="31"/>
      <c r="DA751" s="31"/>
      <c r="DB751" s="31"/>
      <c r="DC751" s="31"/>
      <c r="DD751" s="31"/>
      <c r="DE751" s="31"/>
      <c r="DF751" s="31"/>
      <c r="DL751" s="29"/>
      <c r="DM751" s="29"/>
      <c r="DN751" s="29"/>
      <c r="DO751" s="29"/>
      <c r="DP751" s="29"/>
      <c r="DQ751" s="29"/>
      <c r="DR751" s="29"/>
      <c r="DS751" s="29"/>
      <c r="DT751" s="29"/>
      <c r="DU751" s="29"/>
      <c r="DV751" s="29"/>
      <c r="DW751" s="29"/>
      <c r="DX751" s="29"/>
      <c r="DY751" s="29"/>
      <c r="DZ751" s="29"/>
      <c r="EA751" s="29"/>
      <c r="EB751" s="29"/>
      <c r="EC751" s="29"/>
      <c r="ED751" s="29"/>
      <c r="EE751" s="29"/>
      <c r="EF751" s="29"/>
      <c r="EG751" s="29"/>
      <c r="EH751" s="29"/>
      <c r="EI751" s="29"/>
      <c r="EJ751" s="29"/>
      <c r="EK751" s="29"/>
      <c r="EL751" s="29"/>
      <c r="EM751" s="29"/>
      <c r="EN751" s="29"/>
      <c r="EO751" s="29"/>
      <c r="EP751" s="29"/>
      <c r="EQ751" s="29"/>
      <c r="ER751" s="29"/>
      <c r="ES751" s="29"/>
      <c r="ET751" s="29"/>
      <c r="EU751" s="29"/>
      <c r="EV751" s="29"/>
      <c r="EW751" s="29"/>
      <c r="EX751" s="29"/>
      <c r="EY751" s="29"/>
      <c r="EZ751" s="29"/>
      <c r="FA751" s="29"/>
      <c r="FB751" s="29"/>
      <c r="FC751" s="29"/>
      <c r="FD751" s="29"/>
      <c r="FE751" s="29"/>
      <c r="FF751" s="29"/>
      <c r="FG751" s="29"/>
      <c r="FH751" s="29"/>
      <c r="FI751" s="29"/>
      <c r="FJ751" s="29"/>
      <c r="FK751" s="29"/>
      <c r="FV751" s="29"/>
      <c r="FZ751" s="29"/>
      <c r="GA751" s="29"/>
    </row>
    <row r="752" spans="7:183" x14ac:dyDescent="0.25">
      <c r="G752" s="112"/>
      <c r="Z752" s="113"/>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CH752" s="29"/>
      <c r="CX752" s="29"/>
      <c r="CY752" s="29"/>
      <c r="CZ752" s="31"/>
      <c r="DA752" s="31"/>
      <c r="DB752" s="31"/>
      <c r="DC752" s="31"/>
      <c r="DD752" s="31"/>
      <c r="DE752" s="31"/>
      <c r="DF752" s="31"/>
      <c r="DL752" s="29"/>
      <c r="DM752" s="29"/>
      <c r="DN752" s="29"/>
      <c r="DO752" s="29"/>
      <c r="DP752" s="29"/>
      <c r="DQ752" s="29"/>
      <c r="DR752" s="29"/>
      <c r="DS752" s="29"/>
      <c r="DT752" s="29"/>
      <c r="DU752" s="29"/>
      <c r="DV752" s="29"/>
      <c r="DW752" s="29"/>
      <c r="DX752" s="29"/>
      <c r="DY752" s="29"/>
      <c r="DZ752" s="29"/>
      <c r="EA752" s="29"/>
      <c r="EB752" s="29"/>
      <c r="EC752" s="29"/>
      <c r="ED752" s="29"/>
      <c r="EE752" s="29"/>
      <c r="EF752" s="29"/>
      <c r="EG752" s="29"/>
      <c r="EH752" s="29"/>
      <c r="EI752" s="29"/>
      <c r="EJ752" s="29"/>
      <c r="EK752" s="29"/>
      <c r="EL752" s="29"/>
      <c r="EM752" s="29"/>
      <c r="EN752" s="29"/>
      <c r="EO752" s="29"/>
      <c r="EP752" s="29"/>
      <c r="EQ752" s="29"/>
      <c r="ER752" s="29"/>
      <c r="ES752" s="29"/>
      <c r="ET752" s="29"/>
      <c r="EU752" s="29"/>
      <c r="EV752" s="29"/>
      <c r="EW752" s="29"/>
      <c r="EX752" s="29"/>
      <c r="EY752" s="29"/>
      <c r="EZ752" s="29"/>
      <c r="FA752" s="29"/>
      <c r="FB752" s="29"/>
      <c r="FC752" s="29"/>
      <c r="FD752" s="29"/>
      <c r="FE752" s="29"/>
      <c r="FF752" s="29"/>
      <c r="FG752" s="29"/>
      <c r="FH752" s="29"/>
      <c r="FI752" s="29"/>
      <c r="FJ752" s="29"/>
      <c r="FK752" s="29"/>
      <c r="FV752" s="29"/>
      <c r="FZ752" s="29"/>
      <c r="GA752" s="29"/>
    </row>
    <row r="753" spans="7:183" x14ac:dyDescent="0.25">
      <c r="G753" s="112"/>
      <c r="Z753" s="113"/>
      <c r="AQ753" s="29"/>
      <c r="AR753" s="29"/>
      <c r="AS753" s="29"/>
      <c r="AT753" s="29"/>
      <c r="AU753" s="29"/>
      <c r="AV753" s="29"/>
      <c r="AW753" s="29"/>
      <c r="AX753" s="29"/>
      <c r="AY753" s="29"/>
      <c r="AZ753" s="29"/>
      <c r="BA753" s="29"/>
      <c r="BB753" s="29"/>
      <c r="BC753" s="29"/>
      <c r="BD753" s="29"/>
      <c r="BE753" s="29"/>
      <c r="BF753" s="29"/>
      <c r="BG753" s="29"/>
      <c r="BH753" s="29"/>
      <c r="BI753" s="29"/>
      <c r="BJ753" s="29"/>
      <c r="BK753" s="29"/>
      <c r="BL753" s="29"/>
      <c r="BM753" s="29"/>
      <c r="CH753" s="29"/>
      <c r="CX753" s="29"/>
      <c r="CY753" s="29"/>
      <c r="CZ753" s="31"/>
      <c r="DA753" s="31"/>
      <c r="DB753" s="31"/>
      <c r="DC753" s="31"/>
      <c r="DD753" s="31"/>
      <c r="DE753" s="31"/>
      <c r="DF753" s="31"/>
      <c r="DL753" s="29"/>
      <c r="DM753" s="29"/>
      <c r="DN753" s="29"/>
      <c r="DO753" s="29"/>
      <c r="DP753" s="29"/>
      <c r="DQ753" s="29"/>
      <c r="DR753" s="29"/>
      <c r="DS753" s="29"/>
      <c r="DT753" s="29"/>
      <c r="DU753" s="29"/>
      <c r="DV753" s="29"/>
      <c r="DW753" s="29"/>
      <c r="DX753" s="29"/>
      <c r="DY753" s="29"/>
      <c r="DZ753" s="29"/>
      <c r="EA753" s="29"/>
      <c r="EB753" s="29"/>
      <c r="EC753" s="29"/>
      <c r="ED753" s="29"/>
      <c r="EE753" s="29"/>
      <c r="EF753" s="29"/>
      <c r="EG753" s="29"/>
      <c r="EH753" s="29"/>
      <c r="EI753" s="29"/>
      <c r="EJ753" s="29"/>
      <c r="EK753" s="29"/>
      <c r="EL753" s="29"/>
      <c r="EM753" s="29"/>
      <c r="EN753" s="29"/>
      <c r="EO753" s="29"/>
      <c r="EP753" s="29"/>
      <c r="EQ753" s="29"/>
      <c r="ER753" s="29"/>
      <c r="ES753" s="29"/>
      <c r="ET753" s="29"/>
      <c r="EU753" s="29"/>
      <c r="EV753" s="29"/>
      <c r="EW753" s="29"/>
      <c r="EX753" s="29"/>
      <c r="EY753" s="29"/>
      <c r="EZ753" s="29"/>
      <c r="FA753" s="29"/>
      <c r="FB753" s="29"/>
      <c r="FC753" s="29"/>
      <c r="FD753" s="29"/>
      <c r="FE753" s="29"/>
      <c r="FF753" s="29"/>
      <c r="FG753" s="29"/>
      <c r="FH753" s="29"/>
      <c r="FI753" s="29"/>
      <c r="FJ753" s="29"/>
      <c r="FK753" s="29"/>
      <c r="FV753" s="29"/>
      <c r="FZ753" s="29"/>
      <c r="GA753" s="29"/>
    </row>
    <row r="754" spans="7:183" x14ac:dyDescent="0.25">
      <c r="G754" s="112"/>
      <c r="Z754" s="113"/>
      <c r="AQ754" s="29"/>
      <c r="AR754" s="29"/>
      <c r="AS754" s="29"/>
      <c r="AT754" s="29"/>
      <c r="AU754" s="29"/>
      <c r="AV754" s="29"/>
      <c r="AW754" s="29"/>
      <c r="AX754" s="29"/>
      <c r="AY754" s="29"/>
      <c r="AZ754" s="29"/>
      <c r="BA754" s="29"/>
      <c r="BB754" s="29"/>
      <c r="BC754" s="29"/>
      <c r="BD754" s="29"/>
      <c r="BE754" s="29"/>
      <c r="BF754" s="29"/>
      <c r="BG754" s="29"/>
      <c r="BH754" s="29"/>
      <c r="BI754" s="29"/>
      <c r="BJ754" s="29"/>
      <c r="BK754" s="29"/>
      <c r="BL754" s="29"/>
      <c r="BM754" s="29"/>
      <c r="CH754" s="29"/>
      <c r="CX754" s="29"/>
      <c r="CY754" s="29"/>
      <c r="CZ754" s="31"/>
      <c r="DA754" s="31"/>
      <c r="DB754" s="31"/>
      <c r="DC754" s="31"/>
      <c r="DD754" s="31"/>
      <c r="DE754" s="31"/>
      <c r="DF754" s="31"/>
      <c r="DL754" s="29"/>
      <c r="DM754" s="29"/>
      <c r="DN754" s="29"/>
      <c r="DO754" s="29"/>
      <c r="DP754" s="29"/>
      <c r="DQ754" s="29"/>
      <c r="DR754" s="29"/>
      <c r="DS754" s="29"/>
      <c r="DT754" s="29"/>
      <c r="DU754" s="29"/>
      <c r="DV754" s="29"/>
      <c r="DW754" s="29"/>
      <c r="DX754" s="29"/>
      <c r="DY754" s="29"/>
      <c r="DZ754" s="29"/>
      <c r="EA754" s="29"/>
      <c r="EB754" s="29"/>
      <c r="EC754" s="29"/>
      <c r="ED754" s="29"/>
      <c r="EE754" s="29"/>
      <c r="EF754" s="29"/>
      <c r="EG754" s="29"/>
      <c r="EH754" s="29"/>
      <c r="EI754" s="29"/>
      <c r="EJ754" s="29"/>
      <c r="EK754" s="29"/>
      <c r="EL754" s="29"/>
      <c r="EM754" s="29"/>
      <c r="EN754" s="29"/>
      <c r="EO754" s="29"/>
      <c r="EP754" s="29"/>
      <c r="EQ754" s="29"/>
      <c r="ER754" s="29"/>
      <c r="ES754" s="29"/>
      <c r="ET754" s="29"/>
      <c r="EU754" s="29"/>
      <c r="EV754" s="29"/>
      <c r="EW754" s="29"/>
      <c r="EX754" s="29"/>
      <c r="EY754" s="29"/>
      <c r="EZ754" s="29"/>
      <c r="FA754" s="29"/>
      <c r="FB754" s="29"/>
      <c r="FC754" s="29"/>
      <c r="FD754" s="29"/>
      <c r="FE754" s="29"/>
      <c r="FF754" s="29"/>
      <c r="FG754" s="29"/>
      <c r="FH754" s="29"/>
      <c r="FI754" s="29"/>
      <c r="FJ754" s="29"/>
      <c r="FK754" s="29"/>
      <c r="FV754" s="29"/>
      <c r="FZ754" s="29"/>
      <c r="GA754" s="29"/>
    </row>
    <row r="755" spans="7:183" x14ac:dyDescent="0.25">
      <c r="G755" s="112"/>
      <c r="Z755" s="113"/>
      <c r="AQ755" s="29"/>
      <c r="AR755" s="29"/>
      <c r="AS755" s="29"/>
      <c r="AT755" s="29"/>
      <c r="AU755" s="29"/>
      <c r="AV755" s="29"/>
      <c r="AW755" s="29"/>
      <c r="AX755" s="29"/>
      <c r="AY755" s="29"/>
      <c r="AZ755" s="29"/>
      <c r="BA755" s="29"/>
      <c r="BB755" s="29"/>
      <c r="BC755" s="29"/>
      <c r="BD755" s="29"/>
      <c r="BE755" s="29"/>
      <c r="BF755" s="29"/>
      <c r="BG755" s="29"/>
      <c r="BH755" s="29"/>
      <c r="BI755" s="29"/>
      <c r="BJ755" s="29"/>
      <c r="BK755" s="29"/>
      <c r="BL755" s="29"/>
      <c r="BM755" s="29"/>
      <c r="CH755" s="29"/>
      <c r="CX755" s="29"/>
      <c r="CY755" s="29"/>
      <c r="CZ755" s="31"/>
      <c r="DA755" s="31"/>
      <c r="DB755" s="31"/>
      <c r="DC755" s="31"/>
      <c r="DD755" s="31"/>
      <c r="DE755" s="31"/>
      <c r="DF755" s="31"/>
      <c r="DL755" s="29"/>
      <c r="DM755" s="29"/>
      <c r="DN755" s="29"/>
      <c r="DO755" s="29"/>
      <c r="DP755" s="29"/>
      <c r="DQ755" s="29"/>
      <c r="DR755" s="29"/>
      <c r="DS755" s="29"/>
      <c r="DT755" s="29"/>
      <c r="DU755" s="29"/>
      <c r="DV755" s="29"/>
      <c r="DW755" s="29"/>
      <c r="DX755" s="29"/>
      <c r="DY755" s="29"/>
      <c r="DZ755" s="29"/>
      <c r="EA755" s="29"/>
      <c r="EB755" s="29"/>
      <c r="EC755" s="29"/>
      <c r="ED755" s="29"/>
      <c r="EE755" s="29"/>
      <c r="EF755" s="29"/>
      <c r="EG755" s="29"/>
      <c r="EH755" s="29"/>
      <c r="EI755" s="29"/>
      <c r="EJ755" s="29"/>
      <c r="EK755" s="29"/>
      <c r="EL755" s="29"/>
      <c r="EM755" s="29"/>
      <c r="EN755" s="29"/>
      <c r="EO755" s="29"/>
      <c r="EP755" s="29"/>
      <c r="EQ755" s="29"/>
      <c r="ER755" s="29"/>
      <c r="ES755" s="29"/>
      <c r="ET755" s="29"/>
      <c r="EU755" s="29"/>
      <c r="EV755" s="29"/>
      <c r="EW755" s="29"/>
      <c r="EX755" s="29"/>
      <c r="EY755" s="29"/>
      <c r="EZ755" s="29"/>
      <c r="FA755" s="29"/>
      <c r="FB755" s="29"/>
      <c r="FC755" s="29"/>
      <c r="FD755" s="29"/>
      <c r="FE755" s="29"/>
      <c r="FF755" s="29"/>
      <c r="FG755" s="29"/>
      <c r="FH755" s="29"/>
      <c r="FI755" s="29"/>
      <c r="FJ755" s="29"/>
      <c r="FK755" s="29"/>
      <c r="FV755" s="29"/>
      <c r="FZ755" s="29"/>
      <c r="GA755" s="29"/>
    </row>
    <row r="756" spans="7:183" x14ac:dyDescent="0.25">
      <c r="G756" s="112"/>
      <c r="Z756" s="113"/>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CH756" s="29"/>
      <c r="CX756" s="29"/>
      <c r="CY756" s="29"/>
      <c r="CZ756" s="31"/>
      <c r="DA756" s="31"/>
      <c r="DB756" s="31"/>
      <c r="DC756" s="31"/>
      <c r="DD756" s="31"/>
      <c r="DE756" s="31"/>
      <c r="DF756" s="31"/>
      <c r="DL756" s="29"/>
      <c r="DM756" s="29"/>
      <c r="DN756" s="29"/>
      <c r="DO756" s="29"/>
      <c r="DP756" s="29"/>
      <c r="DQ756" s="29"/>
      <c r="DR756" s="29"/>
      <c r="DS756" s="29"/>
      <c r="DT756" s="29"/>
      <c r="DU756" s="29"/>
      <c r="DV756" s="29"/>
      <c r="DW756" s="29"/>
      <c r="DX756" s="29"/>
      <c r="DY756" s="29"/>
      <c r="DZ756" s="29"/>
      <c r="EA756" s="29"/>
      <c r="EB756" s="29"/>
      <c r="EC756" s="29"/>
      <c r="ED756" s="29"/>
      <c r="EE756" s="29"/>
      <c r="EF756" s="29"/>
      <c r="EG756" s="29"/>
      <c r="EH756" s="29"/>
      <c r="EI756" s="29"/>
      <c r="EJ756" s="29"/>
      <c r="EK756" s="29"/>
      <c r="EL756" s="29"/>
      <c r="EM756" s="29"/>
      <c r="EN756" s="29"/>
      <c r="EO756" s="29"/>
      <c r="EP756" s="29"/>
      <c r="EQ756" s="29"/>
      <c r="ER756" s="29"/>
      <c r="ES756" s="29"/>
      <c r="ET756" s="29"/>
      <c r="EU756" s="29"/>
      <c r="EV756" s="29"/>
      <c r="EW756" s="29"/>
      <c r="EX756" s="29"/>
      <c r="EY756" s="29"/>
      <c r="EZ756" s="29"/>
      <c r="FA756" s="29"/>
      <c r="FB756" s="29"/>
      <c r="FC756" s="29"/>
      <c r="FD756" s="29"/>
      <c r="FE756" s="29"/>
      <c r="FF756" s="29"/>
      <c r="FG756" s="29"/>
      <c r="FH756" s="29"/>
      <c r="FI756" s="29"/>
      <c r="FJ756" s="29"/>
      <c r="FK756" s="29"/>
      <c r="FV756" s="29"/>
      <c r="FZ756" s="29"/>
      <c r="GA756" s="29"/>
    </row>
    <row r="757" spans="7:183" x14ac:dyDescent="0.25">
      <c r="G757" s="112"/>
      <c r="Z757" s="113"/>
      <c r="AQ757" s="29"/>
      <c r="AR757" s="29"/>
      <c r="AS757" s="29"/>
      <c r="AT757" s="29"/>
      <c r="AU757" s="29"/>
      <c r="AV757" s="29"/>
      <c r="AW757" s="29"/>
      <c r="AX757" s="29"/>
      <c r="AY757" s="29"/>
      <c r="AZ757" s="29"/>
      <c r="BA757" s="29"/>
      <c r="BB757" s="29"/>
      <c r="BC757" s="29"/>
      <c r="BD757" s="29"/>
      <c r="BE757" s="29"/>
      <c r="BF757" s="29"/>
      <c r="BG757" s="29"/>
      <c r="BH757" s="29"/>
      <c r="BI757" s="29"/>
      <c r="BJ757" s="29"/>
      <c r="BK757" s="29"/>
      <c r="BL757" s="29"/>
      <c r="BM757" s="29"/>
      <c r="CH757" s="29"/>
      <c r="CX757" s="29"/>
      <c r="CY757" s="29"/>
      <c r="CZ757" s="31"/>
      <c r="DA757" s="31"/>
      <c r="DB757" s="31"/>
      <c r="DC757" s="31"/>
      <c r="DD757" s="31"/>
      <c r="DE757" s="31"/>
      <c r="DF757" s="31"/>
      <c r="DL757" s="29"/>
      <c r="DM757" s="29"/>
      <c r="DN757" s="29"/>
      <c r="DO757" s="29"/>
      <c r="DP757" s="29"/>
      <c r="DQ757" s="29"/>
      <c r="DR757" s="29"/>
      <c r="DS757" s="29"/>
      <c r="DT757" s="29"/>
      <c r="DU757" s="29"/>
      <c r="DV757" s="29"/>
      <c r="DW757" s="29"/>
      <c r="DX757" s="29"/>
      <c r="DY757" s="29"/>
      <c r="DZ757" s="29"/>
      <c r="EA757" s="29"/>
      <c r="EB757" s="29"/>
      <c r="EC757" s="29"/>
      <c r="ED757" s="29"/>
      <c r="EE757" s="29"/>
      <c r="EF757" s="29"/>
      <c r="EG757" s="29"/>
      <c r="EH757" s="29"/>
      <c r="EI757" s="29"/>
      <c r="EJ757" s="29"/>
      <c r="EK757" s="29"/>
      <c r="EL757" s="29"/>
      <c r="EM757" s="29"/>
      <c r="EN757" s="29"/>
      <c r="EO757" s="29"/>
      <c r="EP757" s="29"/>
      <c r="EQ757" s="29"/>
      <c r="ER757" s="29"/>
      <c r="ES757" s="29"/>
      <c r="ET757" s="29"/>
      <c r="EU757" s="29"/>
      <c r="EV757" s="29"/>
      <c r="EW757" s="29"/>
      <c r="EX757" s="29"/>
      <c r="EY757" s="29"/>
      <c r="EZ757" s="29"/>
      <c r="FA757" s="29"/>
      <c r="FB757" s="29"/>
      <c r="FC757" s="29"/>
      <c r="FD757" s="29"/>
      <c r="FE757" s="29"/>
      <c r="FF757" s="29"/>
      <c r="FG757" s="29"/>
      <c r="FH757" s="29"/>
      <c r="FI757" s="29"/>
      <c r="FJ757" s="29"/>
      <c r="FK757" s="29"/>
      <c r="FV757" s="29"/>
      <c r="FZ757" s="29"/>
      <c r="GA757" s="29"/>
    </row>
    <row r="758" spans="7:183" x14ac:dyDescent="0.25">
      <c r="G758" s="112"/>
      <c r="Z758" s="113"/>
      <c r="AQ758" s="29"/>
      <c r="AR758" s="29"/>
      <c r="AS758" s="29"/>
      <c r="AT758" s="29"/>
      <c r="AU758" s="29"/>
      <c r="AV758" s="29"/>
      <c r="AW758" s="29"/>
      <c r="AX758" s="29"/>
      <c r="AY758" s="29"/>
      <c r="AZ758" s="29"/>
      <c r="BA758" s="29"/>
      <c r="BB758" s="29"/>
      <c r="BC758" s="29"/>
      <c r="BD758" s="29"/>
      <c r="BE758" s="29"/>
      <c r="BF758" s="29"/>
      <c r="BG758" s="29"/>
      <c r="BH758" s="29"/>
      <c r="BI758" s="29"/>
      <c r="BJ758" s="29"/>
      <c r="BK758" s="29"/>
      <c r="BL758" s="29"/>
      <c r="BM758" s="29"/>
      <c r="CH758" s="29"/>
      <c r="CX758" s="29"/>
      <c r="CY758" s="29"/>
      <c r="CZ758" s="31"/>
      <c r="DA758" s="31"/>
      <c r="DB758" s="31"/>
      <c r="DC758" s="31"/>
      <c r="DD758" s="31"/>
      <c r="DE758" s="31"/>
      <c r="DF758" s="31"/>
      <c r="DL758" s="29"/>
      <c r="DM758" s="29"/>
      <c r="DN758" s="29"/>
      <c r="DO758" s="29"/>
      <c r="DP758" s="29"/>
      <c r="DQ758" s="29"/>
      <c r="DR758" s="29"/>
      <c r="DS758" s="29"/>
      <c r="DT758" s="29"/>
      <c r="DU758" s="29"/>
      <c r="DV758" s="29"/>
      <c r="DW758" s="29"/>
      <c r="DX758" s="29"/>
      <c r="DY758" s="29"/>
      <c r="DZ758" s="29"/>
      <c r="EA758" s="29"/>
      <c r="EB758" s="29"/>
      <c r="EC758" s="29"/>
      <c r="ED758" s="29"/>
      <c r="EE758" s="29"/>
      <c r="EF758" s="29"/>
      <c r="EG758" s="29"/>
      <c r="EH758" s="29"/>
      <c r="EI758" s="29"/>
      <c r="EJ758" s="29"/>
      <c r="EK758" s="29"/>
      <c r="EL758" s="29"/>
      <c r="EM758" s="29"/>
      <c r="EN758" s="29"/>
      <c r="EO758" s="29"/>
      <c r="EP758" s="29"/>
      <c r="EQ758" s="29"/>
      <c r="ER758" s="29"/>
      <c r="ES758" s="29"/>
      <c r="ET758" s="29"/>
      <c r="EU758" s="29"/>
      <c r="EV758" s="29"/>
      <c r="EW758" s="29"/>
      <c r="EX758" s="29"/>
      <c r="EY758" s="29"/>
      <c r="EZ758" s="29"/>
      <c r="FA758" s="29"/>
      <c r="FB758" s="29"/>
      <c r="FC758" s="29"/>
      <c r="FD758" s="29"/>
      <c r="FE758" s="29"/>
      <c r="FF758" s="29"/>
      <c r="FG758" s="29"/>
      <c r="FH758" s="29"/>
      <c r="FI758" s="29"/>
      <c r="FJ758" s="29"/>
      <c r="FK758" s="29"/>
      <c r="FV758" s="29"/>
      <c r="FZ758" s="29"/>
      <c r="GA758" s="29"/>
    </row>
    <row r="759" spans="7:183" x14ac:dyDescent="0.25">
      <c r="G759" s="112"/>
      <c r="Z759" s="113"/>
      <c r="AQ759" s="29"/>
      <c r="AR759" s="29"/>
      <c r="AS759" s="29"/>
      <c r="AT759" s="29"/>
      <c r="AU759" s="29"/>
      <c r="AV759" s="29"/>
      <c r="AW759" s="29"/>
      <c r="AX759" s="29"/>
      <c r="AY759" s="29"/>
      <c r="AZ759" s="29"/>
      <c r="BA759" s="29"/>
      <c r="BB759" s="29"/>
      <c r="BC759" s="29"/>
      <c r="BD759" s="29"/>
      <c r="BE759" s="29"/>
      <c r="BF759" s="29"/>
      <c r="BG759" s="29"/>
      <c r="BH759" s="29"/>
      <c r="BI759" s="29"/>
      <c r="BJ759" s="29"/>
      <c r="BK759" s="29"/>
      <c r="BL759" s="29"/>
      <c r="BM759" s="29"/>
      <c r="CH759" s="29"/>
      <c r="CX759" s="29"/>
      <c r="CY759" s="29"/>
      <c r="CZ759" s="31"/>
      <c r="DA759" s="31"/>
      <c r="DB759" s="31"/>
      <c r="DC759" s="31"/>
      <c r="DD759" s="31"/>
      <c r="DE759" s="31"/>
      <c r="DF759" s="31"/>
      <c r="DL759" s="29"/>
      <c r="DM759" s="29"/>
      <c r="DN759" s="29"/>
      <c r="DO759" s="29"/>
      <c r="DP759" s="29"/>
      <c r="DQ759" s="29"/>
      <c r="DR759" s="29"/>
      <c r="DS759" s="29"/>
      <c r="DT759" s="29"/>
      <c r="DU759" s="29"/>
      <c r="DV759" s="29"/>
      <c r="DW759" s="29"/>
      <c r="DX759" s="29"/>
      <c r="DY759" s="29"/>
      <c r="DZ759" s="29"/>
      <c r="EA759" s="29"/>
      <c r="EB759" s="29"/>
      <c r="EC759" s="29"/>
      <c r="ED759" s="29"/>
      <c r="EE759" s="29"/>
      <c r="EF759" s="29"/>
      <c r="EG759" s="29"/>
      <c r="EH759" s="29"/>
      <c r="EI759" s="29"/>
      <c r="EJ759" s="29"/>
      <c r="EK759" s="29"/>
      <c r="EL759" s="29"/>
      <c r="EM759" s="29"/>
      <c r="EN759" s="29"/>
      <c r="EO759" s="29"/>
      <c r="EP759" s="29"/>
      <c r="EQ759" s="29"/>
      <c r="ER759" s="29"/>
      <c r="ES759" s="29"/>
      <c r="ET759" s="29"/>
      <c r="EU759" s="29"/>
      <c r="EV759" s="29"/>
      <c r="EW759" s="29"/>
      <c r="EX759" s="29"/>
      <c r="EY759" s="29"/>
      <c r="EZ759" s="29"/>
      <c r="FA759" s="29"/>
      <c r="FB759" s="29"/>
      <c r="FC759" s="29"/>
      <c r="FD759" s="29"/>
      <c r="FE759" s="29"/>
      <c r="FF759" s="29"/>
      <c r="FG759" s="29"/>
      <c r="FH759" s="29"/>
      <c r="FI759" s="29"/>
      <c r="FJ759" s="29"/>
      <c r="FK759" s="29"/>
      <c r="FV759" s="29"/>
      <c r="FZ759" s="29"/>
      <c r="GA759" s="29"/>
    </row>
    <row r="760" spans="7:183" x14ac:dyDescent="0.25">
      <c r="G760" s="112"/>
      <c r="Z760" s="113"/>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CH760" s="29"/>
      <c r="CX760" s="29"/>
      <c r="CY760" s="29"/>
      <c r="CZ760" s="31"/>
      <c r="DA760" s="31"/>
      <c r="DB760" s="31"/>
      <c r="DC760" s="31"/>
      <c r="DD760" s="31"/>
      <c r="DE760" s="31"/>
      <c r="DF760" s="31"/>
      <c r="DL760" s="29"/>
      <c r="DM760" s="29"/>
      <c r="DN760" s="29"/>
      <c r="DO760" s="29"/>
      <c r="DP760" s="29"/>
      <c r="DQ760" s="29"/>
      <c r="DR760" s="29"/>
      <c r="DS760" s="29"/>
      <c r="DT760" s="29"/>
      <c r="DU760" s="29"/>
      <c r="DV760" s="29"/>
      <c r="DW760" s="29"/>
      <c r="DX760" s="29"/>
      <c r="DY760" s="29"/>
      <c r="DZ760" s="29"/>
      <c r="EA760" s="29"/>
      <c r="EB760" s="29"/>
      <c r="EC760" s="29"/>
      <c r="ED760" s="29"/>
      <c r="EE760" s="29"/>
      <c r="EF760" s="29"/>
      <c r="EG760" s="29"/>
      <c r="EH760" s="29"/>
      <c r="EI760" s="29"/>
      <c r="EJ760" s="29"/>
      <c r="EK760" s="29"/>
      <c r="EL760" s="29"/>
      <c r="EM760" s="29"/>
      <c r="EN760" s="29"/>
      <c r="EO760" s="29"/>
      <c r="EP760" s="29"/>
      <c r="EQ760" s="29"/>
      <c r="ER760" s="29"/>
      <c r="ES760" s="29"/>
      <c r="ET760" s="29"/>
      <c r="EU760" s="29"/>
      <c r="EV760" s="29"/>
      <c r="EW760" s="29"/>
      <c r="EX760" s="29"/>
      <c r="EY760" s="29"/>
      <c r="EZ760" s="29"/>
      <c r="FA760" s="29"/>
      <c r="FB760" s="29"/>
      <c r="FC760" s="29"/>
      <c r="FD760" s="29"/>
      <c r="FE760" s="29"/>
      <c r="FF760" s="29"/>
      <c r="FG760" s="29"/>
      <c r="FH760" s="29"/>
      <c r="FI760" s="29"/>
      <c r="FJ760" s="29"/>
      <c r="FK760" s="29"/>
      <c r="FV760" s="29"/>
      <c r="FZ760" s="29"/>
      <c r="GA760" s="29"/>
    </row>
    <row r="761" spans="7:183" x14ac:dyDescent="0.25">
      <c r="G761" s="112"/>
      <c r="Z761" s="113"/>
      <c r="AQ761" s="29"/>
      <c r="AR761" s="29"/>
      <c r="AS761" s="29"/>
      <c r="AT761" s="29"/>
      <c r="AU761" s="29"/>
      <c r="AV761" s="29"/>
      <c r="AW761" s="29"/>
      <c r="AX761" s="29"/>
      <c r="AY761" s="29"/>
      <c r="AZ761" s="29"/>
      <c r="BA761" s="29"/>
      <c r="BB761" s="29"/>
      <c r="BC761" s="29"/>
      <c r="BD761" s="29"/>
      <c r="BE761" s="29"/>
      <c r="BF761" s="29"/>
      <c r="BG761" s="29"/>
      <c r="BH761" s="29"/>
      <c r="BI761" s="29"/>
      <c r="BJ761" s="29"/>
      <c r="BK761" s="29"/>
      <c r="BL761" s="29"/>
      <c r="BM761" s="29"/>
      <c r="CH761" s="29"/>
      <c r="CX761" s="29"/>
      <c r="CY761" s="29"/>
      <c r="CZ761" s="31"/>
      <c r="DA761" s="31"/>
      <c r="DB761" s="31"/>
      <c r="DC761" s="31"/>
      <c r="DD761" s="31"/>
      <c r="DE761" s="31"/>
      <c r="DF761" s="31"/>
      <c r="DL761" s="29"/>
      <c r="DM761" s="29"/>
      <c r="DN761" s="29"/>
      <c r="DO761" s="29"/>
      <c r="DP761" s="29"/>
      <c r="DQ761" s="29"/>
      <c r="DR761" s="29"/>
      <c r="DS761" s="29"/>
      <c r="DT761" s="29"/>
      <c r="DU761" s="29"/>
      <c r="DV761" s="29"/>
      <c r="DW761" s="29"/>
      <c r="DX761" s="29"/>
      <c r="DY761" s="29"/>
      <c r="DZ761" s="29"/>
      <c r="EA761" s="29"/>
      <c r="EB761" s="29"/>
      <c r="EC761" s="29"/>
      <c r="ED761" s="29"/>
      <c r="EE761" s="29"/>
      <c r="EF761" s="29"/>
      <c r="EG761" s="29"/>
      <c r="EH761" s="29"/>
      <c r="EI761" s="29"/>
      <c r="EJ761" s="29"/>
      <c r="EK761" s="29"/>
      <c r="EL761" s="29"/>
      <c r="EM761" s="29"/>
      <c r="EN761" s="29"/>
      <c r="EO761" s="29"/>
      <c r="EP761" s="29"/>
      <c r="EQ761" s="29"/>
      <c r="ER761" s="29"/>
      <c r="ES761" s="29"/>
      <c r="ET761" s="29"/>
      <c r="EU761" s="29"/>
      <c r="EV761" s="29"/>
      <c r="EW761" s="29"/>
      <c r="EX761" s="29"/>
      <c r="EY761" s="29"/>
      <c r="EZ761" s="29"/>
      <c r="FA761" s="29"/>
      <c r="FB761" s="29"/>
      <c r="FC761" s="29"/>
      <c r="FD761" s="29"/>
      <c r="FE761" s="29"/>
      <c r="FF761" s="29"/>
      <c r="FG761" s="29"/>
      <c r="FH761" s="29"/>
      <c r="FI761" s="29"/>
      <c r="FJ761" s="29"/>
      <c r="FK761" s="29"/>
      <c r="FV761" s="29"/>
      <c r="FZ761" s="29"/>
      <c r="GA761" s="29"/>
    </row>
    <row r="762" spans="7:183" x14ac:dyDescent="0.25">
      <c r="G762" s="112"/>
      <c r="Z762" s="113"/>
      <c r="AQ762" s="29"/>
      <c r="AR762" s="29"/>
      <c r="AS762" s="29"/>
      <c r="AT762" s="29"/>
      <c r="AU762" s="29"/>
      <c r="AV762" s="29"/>
      <c r="AW762" s="29"/>
      <c r="AX762" s="29"/>
      <c r="AY762" s="29"/>
      <c r="AZ762" s="29"/>
      <c r="BA762" s="29"/>
      <c r="BB762" s="29"/>
      <c r="BC762" s="29"/>
      <c r="BD762" s="29"/>
      <c r="BE762" s="29"/>
      <c r="BF762" s="29"/>
      <c r="BG762" s="29"/>
      <c r="BH762" s="29"/>
      <c r="BI762" s="29"/>
      <c r="BJ762" s="29"/>
      <c r="BK762" s="29"/>
      <c r="BL762" s="29"/>
      <c r="BM762" s="29"/>
      <c r="CH762" s="29"/>
      <c r="CX762" s="29"/>
      <c r="CY762" s="29"/>
      <c r="CZ762" s="31"/>
      <c r="DA762" s="31"/>
      <c r="DB762" s="31"/>
      <c r="DC762" s="31"/>
      <c r="DD762" s="31"/>
      <c r="DE762" s="31"/>
      <c r="DF762" s="31"/>
      <c r="DL762" s="29"/>
      <c r="DM762" s="29"/>
      <c r="DN762" s="29"/>
      <c r="DO762" s="29"/>
      <c r="DP762" s="29"/>
      <c r="DQ762" s="29"/>
      <c r="DR762" s="29"/>
      <c r="DS762" s="29"/>
      <c r="DT762" s="29"/>
      <c r="DU762" s="29"/>
      <c r="DV762" s="29"/>
      <c r="DW762" s="29"/>
      <c r="DX762" s="29"/>
      <c r="DY762" s="29"/>
      <c r="DZ762" s="29"/>
      <c r="EA762" s="29"/>
      <c r="EB762" s="29"/>
      <c r="EC762" s="29"/>
      <c r="ED762" s="29"/>
      <c r="EE762" s="29"/>
      <c r="EF762" s="29"/>
      <c r="EG762" s="29"/>
      <c r="EH762" s="29"/>
      <c r="EI762" s="29"/>
      <c r="EJ762" s="29"/>
      <c r="EK762" s="29"/>
      <c r="EL762" s="29"/>
      <c r="EM762" s="29"/>
      <c r="EN762" s="29"/>
      <c r="EO762" s="29"/>
      <c r="EP762" s="29"/>
      <c r="EQ762" s="29"/>
      <c r="ER762" s="29"/>
      <c r="ES762" s="29"/>
      <c r="ET762" s="29"/>
      <c r="EU762" s="29"/>
      <c r="EV762" s="29"/>
      <c r="EW762" s="29"/>
      <c r="EX762" s="29"/>
      <c r="EY762" s="29"/>
      <c r="EZ762" s="29"/>
      <c r="FA762" s="29"/>
      <c r="FB762" s="29"/>
      <c r="FC762" s="29"/>
      <c r="FD762" s="29"/>
      <c r="FE762" s="29"/>
      <c r="FF762" s="29"/>
      <c r="FG762" s="29"/>
      <c r="FH762" s="29"/>
      <c r="FI762" s="29"/>
      <c r="FJ762" s="29"/>
      <c r="FK762" s="29"/>
      <c r="FV762" s="29"/>
      <c r="FZ762" s="29"/>
      <c r="GA762" s="29"/>
    </row>
    <row r="763" spans="7:183" x14ac:dyDescent="0.25">
      <c r="G763" s="112"/>
      <c r="Z763" s="113"/>
      <c r="AQ763" s="29"/>
      <c r="AR763" s="29"/>
      <c r="AS763" s="29"/>
      <c r="AT763" s="29"/>
      <c r="AU763" s="29"/>
      <c r="AV763" s="29"/>
      <c r="AW763" s="29"/>
      <c r="AX763" s="29"/>
      <c r="AY763" s="29"/>
      <c r="AZ763" s="29"/>
      <c r="BA763" s="29"/>
      <c r="BB763" s="29"/>
      <c r="BC763" s="29"/>
      <c r="BD763" s="29"/>
      <c r="BE763" s="29"/>
      <c r="BF763" s="29"/>
      <c r="BG763" s="29"/>
      <c r="BH763" s="29"/>
      <c r="BI763" s="29"/>
      <c r="BJ763" s="29"/>
      <c r="BK763" s="29"/>
      <c r="BL763" s="29"/>
      <c r="BM763" s="29"/>
      <c r="CH763" s="29"/>
      <c r="CX763" s="29"/>
      <c r="CY763" s="29"/>
      <c r="CZ763" s="31"/>
      <c r="DA763" s="31"/>
      <c r="DB763" s="31"/>
      <c r="DC763" s="31"/>
      <c r="DD763" s="31"/>
      <c r="DE763" s="31"/>
      <c r="DF763" s="31"/>
      <c r="DL763" s="29"/>
      <c r="DM763" s="29"/>
      <c r="DN763" s="29"/>
      <c r="DO763" s="29"/>
      <c r="DP763" s="29"/>
      <c r="DQ763" s="29"/>
      <c r="DR763" s="29"/>
      <c r="DS763" s="29"/>
      <c r="DT763" s="29"/>
      <c r="DU763" s="29"/>
      <c r="DV763" s="29"/>
      <c r="DW763" s="29"/>
      <c r="DX763" s="29"/>
      <c r="DY763" s="29"/>
      <c r="DZ763" s="29"/>
      <c r="EA763" s="29"/>
      <c r="EB763" s="29"/>
      <c r="EC763" s="29"/>
      <c r="ED763" s="29"/>
      <c r="EE763" s="29"/>
      <c r="EF763" s="29"/>
      <c r="EG763" s="29"/>
      <c r="EH763" s="29"/>
      <c r="EI763" s="29"/>
      <c r="EJ763" s="29"/>
      <c r="EK763" s="29"/>
      <c r="EL763" s="29"/>
      <c r="EM763" s="29"/>
      <c r="EN763" s="29"/>
      <c r="EO763" s="29"/>
      <c r="EP763" s="29"/>
      <c r="EQ763" s="29"/>
      <c r="ER763" s="29"/>
      <c r="ES763" s="29"/>
      <c r="ET763" s="29"/>
      <c r="EU763" s="29"/>
      <c r="EV763" s="29"/>
      <c r="EW763" s="29"/>
      <c r="EX763" s="29"/>
      <c r="EY763" s="29"/>
      <c r="EZ763" s="29"/>
      <c r="FA763" s="29"/>
      <c r="FB763" s="29"/>
      <c r="FC763" s="29"/>
      <c r="FD763" s="29"/>
      <c r="FE763" s="29"/>
      <c r="FF763" s="29"/>
      <c r="FG763" s="29"/>
      <c r="FH763" s="29"/>
      <c r="FI763" s="29"/>
      <c r="FJ763" s="29"/>
      <c r="FK763" s="29"/>
      <c r="FV763" s="29"/>
      <c r="FZ763" s="29"/>
      <c r="GA763" s="29"/>
    </row>
    <row r="764" spans="7:183" x14ac:dyDescent="0.25">
      <c r="G764" s="112"/>
      <c r="Z764" s="113"/>
      <c r="AQ764" s="29"/>
      <c r="AR764" s="29"/>
      <c r="AS764" s="29"/>
      <c r="AT764" s="29"/>
      <c r="AU764" s="29"/>
      <c r="AV764" s="29"/>
      <c r="AW764" s="29"/>
      <c r="AX764" s="29"/>
      <c r="AY764" s="29"/>
      <c r="AZ764" s="29"/>
      <c r="BA764" s="29"/>
      <c r="BB764" s="29"/>
      <c r="BC764" s="29"/>
      <c r="BD764" s="29"/>
      <c r="BE764" s="29"/>
      <c r="BF764" s="29"/>
      <c r="BG764" s="29"/>
      <c r="BH764" s="29"/>
      <c r="BI764" s="29"/>
      <c r="BJ764" s="29"/>
      <c r="BK764" s="29"/>
      <c r="BL764" s="29"/>
      <c r="BM764" s="29"/>
      <c r="CH764" s="29"/>
      <c r="CX764" s="29"/>
      <c r="CY764" s="29"/>
      <c r="CZ764" s="31"/>
      <c r="DA764" s="31"/>
      <c r="DB764" s="31"/>
      <c r="DC764" s="31"/>
      <c r="DD764" s="31"/>
      <c r="DE764" s="31"/>
      <c r="DF764" s="31"/>
      <c r="DL764" s="29"/>
      <c r="DM764" s="29"/>
      <c r="DN764" s="29"/>
      <c r="DO764" s="29"/>
      <c r="DP764" s="29"/>
      <c r="DQ764" s="29"/>
      <c r="DR764" s="29"/>
      <c r="DS764" s="29"/>
      <c r="DT764" s="29"/>
      <c r="DU764" s="29"/>
      <c r="DV764" s="29"/>
      <c r="DW764" s="29"/>
      <c r="DX764" s="29"/>
      <c r="DY764" s="29"/>
      <c r="DZ764" s="29"/>
      <c r="EA764" s="29"/>
      <c r="EB764" s="29"/>
      <c r="EC764" s="29"/>
      <c r="ED764" s="29"/>
      <c r="EE764" s="29"/>
      <c r="EF764" s="29"/>
      <c r="EG764" s="29"/>
      <c r="EH764" s="29"/>
      <c r="EI764" s="29"/>
      <c r="EJ764" s="29"/>
      <c r="EK764" s="29"/>
      <c r="EL764" s="29"/>
      <c r="EM764" s="29"/>
      <c r="EN764" s="29"/>
      <c r="EO764" s="29"/>
      <c r="EP764" s="29"/>
      <c r="EQ764" s="29"/>
      <c r="ER764" s="29"/>
      <c r="ES764" s="29"/>
      <c r="ET764" s="29"/>
      <c r="EU764" s="29"/>
      <c r="EV764" s="29"/>
      <c r="EW764" s="29"/>
      <c r="EX764" s="29"/>
      <c r="EY764" s="29"/>
      <c r="EZ764" s="29"/>
      <c r="FA764" s="29"/>
      <c r="FB764" s="29"/>
      <c r="FC764" s="29"/>
      <c r="FD764" s="29"/>
      <c r="FE764" s="29"/>
      <c r="FF764" s="29"/>
      <c r="FG764" s="29"/>
      <c r="FH764" s="29"/>
      <c r="FI764" s="29"/>
      <c r="FJ764" s="29"/>
      <c r="FK764" s="29"/>
      <c r="FV764" s="29"/>
      <c r="FZ764" s="29"/>
      <c r="GA764" s="29"/>
    </row>
    <row r="765" spans="7:183" x14ac:dyDescent="0.25">
      <c r="G765" s="112"/>
      <c r="Z765" s="113"/>
      <c r="AQ765" s="29"/>
      <c r="AR765" s="29"/>
      <c r="AS765" s="29"/>
      <c r="AT765" s="29"/>
      <c r="AU765" s="29"/>
      <c r="AV765" s="29"/>
      <c r="AW765" s="29"/>
      <c r="AX765" s="29"/>
      <c r="AY765" s="29"/>
      <c r="AZ765" s="29"/>
      <c r="BA765" s="29"/>
      <c r="BB765" s="29"/>
      <c r="BC765" s="29"/>
      <c r="BD765" s="29"/>
      <c r="BE765" s="29"/>
      <c r="BF765" s="29"/>
      <c r="BG765" s="29"/>
      <c r="BH765" s="29"/>
      <c r="BI765" s="29"/>
      <c r="BJ765" s="29"/>
      <c r="BK765" s="29"/>
      <c r="BL765" s="29"/>
      <c r="BM765" s="29"/>
      <c r="CH765" s="29"/>
      <c r="CX765" s="29"/>
      <c r="CY765" s="29"/>
      <c r="CZ765" s="31"/>
      <c r="DA765" s="31"/>
      <c r="DB765" s="31"/>
      <c r="DC765" s="31"/>
      <c r="DD765" s="31"/>
      <c r="DE765" s="31"/>
      <c r="DF765" s="31"/>
      <c r="DL765" s="29"/>
      <c r="DM765" s="29"/>
      <c r="DN765" s="29"/>
      <c r="DO765" s="29"/>
      <c r="DP765" s="29"/>
      <c r="DQ765" s="29"/>
      <c r="DR765" s="29"/>
      <c r="DS765" s="29"/>
      <c r="DT765" s="29"/>
      <c r="DU765" s="29"/>
      <c r="DV765" s="29"/>
      <c r="DW765" s="29"/>
      <c r="DX765" s="29"/>
      <c r="DY765" s="29"/>
      <c r="DZ765" s="29"/>
      <c r="EA765" s="29"/>
      <c r="EB765" s="29"/>
      <c r="EC765" s="29"/>
      <c r="ED765" s="29"/>
      <c r="EE765" s="29"/>
      <c r="EF765" s="29"/>
      <c r="EG765" s="29"/>
      <c r="EH765" s="29"/>
      <c r="EI765" s="29"/>
      <c r="EJ765" s="29"/>
      <c r="EK765" s="29"/>
      <c r="EL765" s="29"/>
      <c r="EM765" s="29"/>
      <c r="EN765" s="29"/>
      <c r="EO765" s="29"/>
      <c r="EP765" s="29"/>
      <c r="EQ765" s="29"/>
      <c r="ER765" s="29"/>
      <c r="ES765" s="29"/>
      <c r="ET765" s="29"/>
      <c r="EU765" s="29"/>
      <c r="EV765" s="29"/>
      <c r="EW765" s="29"/>
      <c r="EX765" s="29"/>
      <c r="EY765" s="29"/>
      <c r="EZ765" s="29"/>
      <c r="FA765" s="29"/>
      <c r="FB765" s="29"/>
      <c r="FC765" s="29"/>
      <c r="FD765" s="29"/>
      <c r="FE765" s="29"/>
      <c r="FF765" s="29"/>
      <c r="FG765" s="29"/>
      <c r="FH765" s="29"/>
      <c r="FI765" s="29"/>
      <c r="FJ765" s="29"/>
      <c r="FK765" s="29"/>
      <c r="FV765" s="29"/>
      <c r="FZ765" s="29"/>
      <c r="GA765" s="29"/>
    </row>
    <row r="766" spans="7:183" x14ac:dyDescent="0.25">
      <c r="G766" s="112"/>
      <c r="Z766" s="113"/>
      <c r="AQ766" s="29"/>
      <c r="AR766" s="29"/>
      <c r="AS766" s="29"/>
      <c r="AT766" s="29"/>
      <c r="AU766" s="29"/>
      <c r="AV766" s="29"/>
      <c r="AW766" s="29"/>
      <c r="AX766" s="29"/>
      <c r="AY766" s="29"/>
      <c r="AZ766" s="29"/>
      <c r="BA766" s="29"/>
      <c r="BB766" s="29"/>
      <c r="BC766" s="29"/>
      <c r="BD766" s="29"/>
      <c r="BE766" s="29"/>
      <c r="BF766" s="29"/>
      <c r="BG766" s="29"/>
      <c r="BH766" s="29"/>
      <c r="BI766" s="29"/>
      <c r="BJ766" s="29"/>
      <c r="BK766" s="29"/>
      <c r="BL766" s="29"/>
      <c r="BM766" s="29"/>
      <c r="CH766" s="29"/>
      <c r="CX766" s="29"/>
      <c r="CY766" s="29"/>
      <c r="CZ766" s="31"/>
      <c r="DA766" s="31"/>
      <c r="DB766" s="31"/>
      <c r="DC766" s="31"/>
      <c r="DD766" s="31"/>
      <c r="DE766" s="31"/>
      <c r="DF766" s="31"/>
      <c r="DL766" s="29"/>
      <c r="DM766" s="29"/>
      <c r="DN766" s="29"/>
      <c r="DO766" s="29"/>
      <c r="DP766" s="29"/>
      <c r="DQ766" s="29"/>
      <c r="DR766" s="29"/>
      <c r="DS766" s="29"/>
      <c r="DT766" s="29"/>
      <c r="DU766" s="29"/>
      <c r="DV766" s="29"/>
      <c r="DW766" s="29"/>
      <c r="DX766" s="29"/>
      <c r="DY766" s="29"/>
      <c r="DZ766" s="29"/>
      <c r="EA766" s="29"/>
      <c r="EB766" s="29"/>
      <c r="EC766" s="29"/>
      <c r="ED766" s="29"/>
      <c r="EE766" s="29"/>
      <c r="EF766" s="29"/>
      <c r="EG766" s="29"/>
      <c r="EH766" s="29"/>
      <c r="EI766" s="29"/>
      <c r="EJ766" s="29"/>
      <c r="EK766" s="29"/>
      <c r="EL766" s="29"/>
      <c r="EM766" s="29"/>
      <c r="EN766" s="29"/>
      <c r="EO766" s="29"/>
      <c r="EP766" s="29"/>
      <c r="EQ766" s="29"/>
      <c r="ER766" s="29"/>
      <c r="ES766" s="29"/>
      <c r="ET766" s="29"/>
      <c r="EU766" s="29"/>
      <c r="EV766" s="29"/>
      <c r="EW766" s="29"/>
      <c r="EX766" s="29"/>
      <c r="EY766" s="29"/>
      <c r="EZ766" s="29"/>
      <c r="FA766" s="29"/>
      <c r="FB766" s="29"/>
      <c r="FC766" s="29"/>
      <c r="FD766" s="29"/>
      <c r="FE766" s="29"/>
      <c r="FF766" s="29"/>
      <c r="FG766" s="29"/>
      <c r="FH766" s="29"/>
      <c r="FI766" s="29"/>
      <c r="FJ766" s="29"/>
      <c r="FK766" s="29"/>
      <c r="FV766" s="29"/>
      <c r="FZ766" s="29"/>
      <c r="GA766" s="29"/>
    </row>
    <row r="767" spans="7:183" x14ac:dyDescent="0.25">
      <c r="G767" s="112"/>
      <c r="Z767" s="113"/>
      <c r="AQ767" s="29"/>
      <c r="AR767" s="29"/>
      <c r="AS767" s="29"/>
      <c r="AT767" s="29"/>
      <c r="AU767" s="29"/>
      <c r="AV767" s="29"/>
      <c r="AW767" s="29"/>
      <c r="AX767" s="29"/>
      <c r="AY767" s="29"/>
      <c r="AZ767" s="29"/>
      <c r="BA767" s="29"/>
      <c r="BB767" s="29"/>
      <c r="BC767" s="29"/>
      <c r="BD767" s="29"/>
      <c r="BE767" s="29"/>
      <c r="BF767" s="29"/>
      <c r="BG767" s="29"/>
      <c r="BH767" s="29"/>
      <c r="BI767" s="29"/>
      <c r="BJ767" s="29"/>
      <c r="BK767" s="29"/>
      <c r="BL767" s="29"/>
      <c r="BM767" s="29"/>
      <c r="CH767" s="29"/>
      <c r="CX767" s="29"/>
      <c r="CY767" s="29"/>
      <c r="CZ767" s="31"/>
      <c r="DA767" s="31"/>
      <c r="DB767" s="31"/>
      <c r="DC767" s="31"/>
      <c r="DD767" s="31"/>
      <c r="DE767" s="31"/>
      <c r="DF767" s="31"/>
      <c r="DL767" s="29"/>
      <c r="DM767" s="29"/>
      <c r="DN767" s="29"/>
      <c r="DO767" s="29"/>
      <c r="DP767" s="29"/>
      <c r="DQ767" s="29"/>
      <c r="DR767" s="29"/>
      <c r="DS767" s="29"/>
      <c r="DT767" s="29"/>
      <c r="DU767" s="29"/>
      <c r="DV767" s="29"/>
      <c r="DW767" s="29"/>
      <c r="DX767" s="29"/>
      <c r="DY767" s="29"/>
      <c r="DZ767" s="29"/>
      <c r="EA767" s="29"/>
      <c r="EB767" s="29"/>
      <c r="EC767" s="29"/>
      <c r="ED767" s="29"/>
      <c r="EE767" s="29"/>
      <c r="EF767" s="29"/>
      <c r="EG767" s="29"/>
      <c r="EH767" s="29"/>
      <c r="EI767" s="29"/>
      <c r="EJ767" s="29"/>
      <c r="EK767" s="29"/>
      <c r="EL767" s="29"/>
      <c r="EM767" s="29"/>
      <c r="EN767" s="29"/>
      <c r="EO767" s="29"/>
      <c r="EP767" s="29"/>
      <c r="EQ767" s="29"/>
      <c r="ER767" s="29"/>
      <c r="ES767" s="29"/>
      <c r="ET767" s="29"/>
      <c r="EU767" s="29"/>
      <c r="EV767" s="29"/>
      <c r="EW767" s="29"/>
      <c r="EX767" s="29"/>
      <c r="EY767" s="29"/>
      <c r="EZ767" s="29"/>
      <c r="FA767" s="29"/>
      <c r="FB767" s="29"/>
      <c r="FC767" s="29"/>
      <c r="FD767" s="29"/>
      <c r="FE767" s="29"/>
      <c r="FF767" s="29"/>
      <c r="FG767" s="29"/>
      <c r="FH767" s="29"/>
      <c r="FI767" s="29"/>
      <c r="FJ767" s="29"/>
      <c r="FK767" s="29"/>
      <c r="FV767" s="29"/>
      <c r="FZ767" s="29"/>
      <c r="GA767" s="29"/>
    </row>
    <row r="768" spans="7:183" x14ac:dyDescent="0.25">
      <c r="G768" s="112"/>
      <c r="Z768" s="113"/>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CH768" s="29"/>
      <c r="CX768" s="29"/>
      <c r="CY768" s="29"/>
      <c r="CZ768" s="31"/>
      <c r="DA768" s="31"/>
      <c r="DB768" s="31"/>
      <c r="DC768" s="31"/>
      <c r="DD768" s="31"/>
      <c r="DE768" s="31"/>
      <c r="DF768" s="31"/>
      <c r="DL768" s="29"/>
      <c r="DM768" s="29"/>
      <c r="DN768" s="29"/>
      <c r="DO768" s="29"/>
      <c r="DP768" s="29"/>
      <c r="DQ768" s="29"/>
      <c r="DR768" s="29"/>
      <c r="DS768" s="29"/>
      <c r="DT768" s="29"/>
      <c r="DU768" s="29"/>
      <c r="DV768" s="29"/>
      <c r="DW768" s="29"/>
      <c r="DX768" s="29"/>
      <c r="DY768" s="29"/>
      <c r="DZ768" s="29"/>
      <c r="EA768" s="29"/>
      <c r="EB768" s="29"/>
      <c r="EC768" s="29"/>
      <c r="ED768" s="29"/>
      <c r="EE768" s="29"/>
      <c r="EF768" s="29"/>
      <c r="EG768" s="29"/>
      <c r="EH768" s="29"/>
      <c r="EI768" s="29"/>
      <c r="EJ768" s="29"/>
      <c r="EK768" s="29"/>
      <c r="EL768" s="29"/>
      <c r="EM768" s="29"/>
      <c r="EN768" s="29"/>
      <c r="EO768" s="29"/>
      <c r="EP768" s="29"/>
      <c r="EQ768" s="29"/>
      <c r="ER768" s="29"/>
      <c r="ES768" s="29"/>
      <c r="ET768" s="29"/>
      <c r="EU768" s="29"/>
      <c r="EV768" s="29"/>
      <c r="EW768" s="29"/>
      <c r="EX768" s="29"/>
      <c r="EY768" s="29"/>
      <c r="EZ768" s="29"/>
      <c r="FA768" s="29"/>
      <c r="FB768" s="29"/>
      <c r="FC768" s="29"/>
      <c r="FD768" s="29"/>
      <c r="FE768" s="29"/>
      <c r="FF768" s="29"/>
      <c r="FG768" s="29"/>
      <c r="FH768" s="29"/>
      <c r="FI768" s="29"/>
      <c r="FJ768" s="29"/>
      <c r="FK768" s="29"/>
      <c r="FV768" s="29"/>
      <c r="FZ768" s="29"/>
      <c r="GA768" s="29"/>
    </row>
    <row r="769" spans="7:183" x14ac:dyDescent="0.25">
      <c r="G769" s="112"/>
      <c r="Z769" s="113"/>
      <c r="AQ769" s="29"/>
      <c r="AR769" s="29"/>
      <c r="AS769" s="29"/>
      <c r="AT769" s="29"/>
      <c r="AU769" s="29"/>
      <c r="AV769" s="29"/>
      <c r="AW769" s="29"/>
      <c r="AX769" s="29"/>
      <c r="AY769" s="29"/>
      <c r="AZ769" s="29"/>
      <c r="BA769" s="29"/>
      <c r="BB769" s="29"/>
      <c r="BC769" s="29"/>
      <c r="BD769" s="29"/>
      <c r="BE769" s="29"/>
      <c r="BF769" s="29"/>
      <c r="BG769" s="29"/>
      <c r="BH769" s="29"/>
      <c r="BI769" s="29"/>
      <c r="BJ769" s="29"/>
      <c r="BK769" s="29"/>
      <c r="BL769" s="29"/>
      <c r="BM769" s="29"/>
      <c r="CH769" s="29"/>
      <c r="CX769" s="29"/>
      <c r="CY769" s="29"/>
      <c r="CZ769" s="31"/>
      <c r="DA769" s="31"/>
      <c r="DB769" s="31"/>
      <c r="DC769" s="31"/>
      <c r="DD769" s="31"/>
      <c r="DE769" s="31"/>
      <c r="DF769" s="31"/>
      <c r="DL769" s="29"/>
      <c r="DM769" s="29"/>
      <c r="DN769" s="29"/>
      <c r="DO769" s="29"/>
      <c r="DP769" s="29"/>
      <c r="DQ769" s="29"/>
      <c r="DR769" s="29"/>
      <c r="DS769" s="29"/>
      <c r="DT769" s="29"/>
      <c r="DU769" s="29"/>
      <c r="DV769" s="29"/>
      <c r="DW769" s="29"/>
      <c r="DX769" s="29"/>
      <c r="DY769" s="29"/>
      <c r="DZ769" s="29"/>
      <c r="EA769" s="29"/>
      <c r="EB769" s="29"/>
      <c r="EC769" s="29"/>
      <c r="ED769" s="29"/>
      <c r="EE769" s="29"/>
      <c r="EF769" s="29"/>
      <c r="EG769" s="29"/>
      <c r="EH769" s="29"/>
      <c r="EI769" s="29"/>
      <c r="EJ769" s="29"/>
      <c r="EK769" s="29"/>
      <c r="EL769" s="29"/>
      <c r="EM769" s="29"/>
      <c r="EN769" s="29"/>
      <c r="EO769" s="29"/>
      <c r="EP769" s="29"/>
      <c r="EQ769" s="29"/>
      <c r="ER769" s="29"/>
      <c r="ES769" s="29"/>
      <c r="ET769" s="29"/>
      <c r="EU769" s="29"/>
      <c r="EV769" s="29"/>
      <c r="EW769" s="29"/>
      <c r="EX769" s="29"/>
      <c r="EY769" s="29"/>
      <c r="EZ769" s="29"/>
      <c r="FA769" s="29"/>
      <c r="FB769" s="29"/>
      <c r="FC769" s="29"/>
      <c r="FD769" s="29"/>
      <c r="FE769" s="29"/>
      <c r="FF769" s="29"/>
      <c r="FG769" s="29"/>
      <c r="FH769" s="29"/>
      <c r="FI769" s="29"/>
      <c r="FJ769" s="29"/>
      <c r="FK769" s="29"/>
      <c r="FV769" s="29"/>
      <c r="FZ769" s="29"/>
      <c r="GA769" s="29"/>
    </row>
    <row r="770" spans="7:183" x14ac:dyDescent="0.25">
      <c r="G770" s="112"/>
      <c r="Z770" s="113"/>
      <c r="AQ770" s="29"/>
      <c r="AR770" s="29"/>
      <c r="AS770" s="29"/>
      <c r="AT770" s="29"/>
      <c r="AU770" s="29"/>
      <c r="AV770" s="29"/>
      <c r="AW770" s="29"/>
      <c r="AX770" s="29"/>
      <c r="AY770" s="29"/>
      <c r="AZ770" s="29"/>
      <c r="BA770" s="29"/>
      <c r="BB770" s="29"/>
      <c r="BC770" s="29"/>
      <c r="BD770" s="29"/>
      <c r="BE770" s="29"/>
      <c r="BF770" s="29"/>
      <c r="BG770" s="29"/>
      <c r="BH770" s="29"/>
      <c r="BI770" s="29"/>
      <c r="BJ770" s="29"/>
      <c r="BK770" s="29"/>
      <c r="BL770" s="29"/>
      <c r="BM770" s="29"/>
      <c r="CH770" s="29"/>
      <c r="CX770" s="29"/>
      <c r="CY770" s="29"/>
      <c r="CZ770" s="31"/>
      <c r="DA770" s="31"/>
      <c r="DB770" s="31"/>
      <c r="DC770" s="31"/>
      <c r="DD770" s="31"/>
      <c r="DE770" s="31"/>
      <c r="DF770" s="31"/>
      <c r="DL770" s="29"/>
      <c r="DM770" s="29"/>
      <c r="DN770" s="29"/>
      <c r="DO770" s="29"/>
      <c r="DP770" s="29"/>
      <c r="DQ770" s="29"/>
      <c r="DR770" s="29"/>
      <c r="DS770" s="29"/>
      <c r="DT770" s="29"/>
      <c r="DU770" s="29"/>
      <c r="DV770" s="29"/>
      <c r="DW770" s="29"/>
      <c r="DX770" s="29"/>
      <c r="DY770" s="29"/>
      <c r="DZ770" s="29"/>
      <c r="EA770" s="29"/>
      <c r="EB770" s="29"/>
      <c r="EC770" s="29"/>
      <c r="ED770" s="29"/>
      <c r="EE770" s="29"/>
      <c r="EF770" s="29"/>
      <c r="EG770" s="29"/>
      <c r="EH770" s="29"/>
      <c r="EI770" s="29"/>
      <c r="EJ770" s="29"/>
      <c r="EK770" s="29"/>
      <c r="EL770" s="29"/>
      <c r="EM770" s="29"/>
      <c r="EN770" s="29"/>
      <c r="EO770" s="29"/>
      <c r="EP770" s="29"/>
      <c r="EQ770" s="29"/>
      <c r="ER770" s="29"/>
      <c r="ES770" s="29"/>
      <c r="ET770" s="29"/>
      <c r="EU770" s="29"/>
      <c r="EV770" s="29"/>
      <c r="EW770" s="29"/>
      <c r="EX770" s="29"/>
      <c r="EY770" s="29"/>
      <c r="EZ770" s="29"/>
      <c r="FA770" s="29"/>
      <c r="FB770" s="29"/>
      <c r="FC770" s="29"/>
      <c r="FD770" s="29"/>
      <c r="FE770" s="29"/>
      <c r="FF770" s="29"/>
      <c r="FG770" s="29"/>
      <c r="FH770" s="29"/>
      <c r="FI770" s="29"/>
      <c r="FJ770" s="29"/>
      <c r="FK770" s="29"/>
      <c r="FV770" s="29"/>
      <c r="FZ770" s="29"/>
      <c r="GA770" s="29"/>
    </row>
    <row r="771" spans="7:183" x14ac:dyDescent="0.25">
      <c r="G771" s="112"/>
      <c r="Z771" s="113"/>
      <c r="AQ771" s="29"/>
      <c r="AR771" s="29"/>
      <c r="AS771" s="29"/>
      <c r="AT771" s="29"/>
      <c r="AU771" s="29"/>
      <c r="AV771" s="29"/>
      <c r="AW771" s="29"/>
      <c r="AX771" s="29"/>
      <c r="AY771" s="29"/>
      <c r="AZ771" s="29"/>
      <c r="BA771" s="29"/>
      <c r="BB771" s="29"/>
      <c r="BC771" s="29"/>
      <c r="BD771" s="29"/>
      <c r="BE771" s="29"/>
      <c r="BF771" s="29"/>
      <c r="BG771" s="29"/>
      <c r="BH771" s="29"/>
      <c r="BI771" s="29"/>
      <c r="BJ771" s="29"/>
      <c r="BK771" s="29"/>
      <c r="BL771" s="29"/>
      <c r="BM771" s="29"/>
      <c r="CH771" s="29"/>
      <c r="CX771" s="29"/>
      <c r="CY771" s="29"/>
      <c r="CZ771" s="31"/>
      <c r="DA771" s="31"/>
      <c r="DB771" s="31"/>
      <c r="DC771" s="31"/>
      <c r="DD771" s="31"/>
      <c r="DE771" s="31"/>
      <c r="DF771" s="31"/>
      <c r="DL771" s="29"/>
      <c r="DM771" s="29"/>
      <c r="DN771" s="29"/>
      <c r="DO771" s="29"/>
      <c r="DP771" s="29"/>
      <c r="DQ771" s="29"/>
      <c r="DR771" s="29"/>
      <c r="DS771" s="29"/>
      <c r="DT771" s="29"/>
      <c r="DU771" s="29"/>
      <c r="DV771" s="29"/>
      <c r="DW771" s="29"/>
      <c r="DX771" s="29"/>
      <c r="DY771" s="29"/>
      <c r="DZ771" s="29"/>
      <c r="EA771" s="29"/>
      <c r="EB771" s="29"/>
      <c r="EC771" s="29"/>
      <c r="ED771" s="29"/>
      <c r="EE771" s="29"/>
      <c r="EF771" s="29"/>
      <c r="EG771" s="29"/>
      <c r="EH771" s="29"/>
      <c r="EI771" s="29"/>
      <c r="EJ771" s="29"/>
      <c r="EK771" s="29"/>
      <c r="EL771" s="29"/>
      <c r="EM771" s="29"/>
      <c r="EN771" s="29"/>
      <c r="EO771" s="29"/>
      <c r="EP771" s="29"/>
      <c r="EQ771" s="29"/>
      <c r="ER771" s="29"/>
      <c r="ES771" s="29"/>
      <c r="ET771" s="29"/>
      <c r="EU771" s="29"/>
      <c r="EV771" s="29"/>
      <c r="EW771" s="29"/>
      <c r="EX771" s="29"/>
      <c r="EY771" s="29"/>
      <c r="EZ771" s="29"/>
      <c r="FA771" s="29"/>
      <c r="FB771" s="29"/>
      <c r="FC771" s="29"/>
      <c r="FD771" s="29"/>
      <c r="FE771" s="29"/>
      <c r="FF771" s="29"/>
      <c r="FG771" s="29"/>
      <c r="FH771" s="29"/>
      <c r="FI771" s="29"/>
      <c r="FJ771" s="29"/>
      <c r="FK771" s="29"/>
      <c r="FV771" s="29"/>
      <c r="FZ771" s="29"/>
      <c r="GA771" s="29"/>
    </row>
    <row r="772" spans="7:183" x14ac:dyDescent="0.25">
      <c r="G772" s="112"/>
      <c r="Z772" s="113"/>
      <c r="AQ772" s="29"/>
      <c r="AR772" s="29"/>
      <c r="AS772" s="29"/>
      <c r="AT772" s="29"/>
      <c r="AU772" s="29"/>
      <c r="AV772" s="29"/>
      <c r="AW772" s="29"/>
      <c r="AX772" s="29"/>
      <c r="AY772" s="29"/>
      <c r="AZ772" s="29"/>
      <c r="BA772" s="29"/>
      <c r="BB772" s="29"/>
      <c r="BC772" s="29"/>
      <c r="BD772" s="29"/>
      <c r="BE772" s="29"/>
      <c r="BF772" s="29"/>
      <c r="BG772" s="29"/>
      <c r="BH772" s="29"/>
      <c r="BI772" s="29"/>
      <c r="BJ772" s="29"/>
      <c r="BK772" s="29"/>
      <c r="BL772" s="29"/>
      <c r="BM772" s="29"/>
      <c r="CH772" s="29"/>
      <c r="CX772" s="29"/>
      <c r="CY772" s="29"/>
      <c r="CZ772" s="31"/>
      <c r="DA772" s="31"/>
      <c r="DB772" s="31"/>
      <c r="DC772" s="31"/>
      <c r="DD772" s="31"/>
      <c r="DE772" s="31"/>
      <c r="DF772" s="31"/>
      <c r="DL772" s="29"/>
      <c r="DM772" s="29"/>
      <c r="DN772" s="29"/>
      <c r="DO772" s="29"/>
      <c r="DP772" s="29"/>
      <c r="DQ772" s="29"/>
      <c r="DR772" s="29"/>
      <c r="DS772" s="29"/>
      <c r="DT772" s="29"/>
      <c r="DU772" s="29"/>
      <c r="DV772" s="29"/>
      <c r="DW772" s="29"/>
      <c r="DX772" s="29"/>
      <c r="DY772" s="29"/>
      <c r="DZ772" s="29"/>
      <c r="EA772" s="29"/>
      <c r="EB772" s="29"/>
      <c r="EC772" s="29"/>
      <c r="ED772" s="29"/>
      <c r="EE772" s="29"/>
      <c r="EF772" s="29"/>
      <c r="EG772" s="29"/>
      <c r="EH772" s="29"/>
      <c r="EI772" s="29"/>
      <c r="EJ772" s="29"/>
      <c r="EK772" s="29"/>
      <c r="EL772" s="29"/>
      <c r="EM772" s="29"/>
      <c r="EN772" s="29"/>
      <c r="EO772" s="29"/>
      <c r="EP772" s="29"/>
      <c r="EQ772" s="29"/>
      <c r="ER772" s="29"/>
      <c r="ES772" s="29"/>
      <c r="ET772" s="29"/>
      <c r="EU772" s="29"/>
      <c r="EV772" s="29"/>
      <c r="EW772" s="29"/>
      <c r="EX772" s="29"/>
      <c r="EY772" s="29"/>
      <c r="EZ772" s="29"/>
      <c r="FA772" s="29"/>
      <c r="FB772" s="29"/>
      <c r="FC772" s="29"/>
      <c r="FD772" s="29"/>
      <c r="FE772" s="29"/>
      <c r="FF772" s="29"/>
      <c r="FG772" s="29"/>
      <c r="FH772" s="29"/>
      <c r="FI772" s="29"/>
      <c r="FJ772" s="29"/>
      <c r="FK772" s="29"/>
      <c r="FV772" s="29"/>
      <c r="FZ772" s="29"/>
      <c r="GA772" s="29"/>
    </row>
    <row r="773" spans="7:183" x14ac:dyDescent="0.25">
      <c r="G773" s="112"/>
      <c r="Z773" s="113"/>
      <c r="AQ773" s="29"/>
      <c r="AR773" s="29"/>
      <c r="AS773" s="29"/>
      <c r="AT773" s="29"/>
      <c r="AU773" s="29"/>
      <c r="AV773" s="29"/>
      <c r="AW773" s="29"/>
      <c r="AX773" s="29"/>
      <c r="AY773" s="29"/>
      <c r="AZ773" s="29"/>
      <c r="BA773" s="29"/>
      <c r="BB773" s="29"/>
      <c r="BC773" s="29"/>
      <c r="BD773" s="29"/>
      <c r="BE773" s="29"/>
      <c r="BF773" s="29"/>
      <c r="BG773" s="29"/>
      <c r="BH773" s="29"/>
      <c r="BI773" s="29"/>
      <c r="BJ773" s="29"/>
      <c r="BK773" s="29"/>
      <c r="BL773" s="29"/>
      <c r="BM773" s="29"/>
      <c r="CH773" s="29"/>
      <c r="CX773" s="29"/>
      <c r="CY773" s="29"/>
      <c r="CZ773" s="31"/>
      <c r="DA773" s="31"/>
      <c r="DB773" s="31"/>
      <c r="DC773" s="31"/>
      <c r="DD773" s="31"/>
      <c r="DE773" s="31"/>
      <c r="DF773" s="31"/>
      <c r="DL773" s="29"/>
      <c r="DM773" s="29"/>
      <c r="DN773" s="29"/>
      <c r="DO773" s="29"/>
      <c r="DP773" s="29"/>
      <c r="DQ773" s="29"/>
      <c r="DR773" s="29"/>
      <c r="DS773" s="29"/>
      <c r="DT773" s="29"/>
      <c r="DU773" s="29"/>
      <c r="DV773" s="29"/>
      <c r="DW773" s="29"/>
      <c r="DX773" s="29"/>
      <c r="DY773" s="29"/>
      <c r="DZ773" s="29"/>
      <c r="EA773" s="29"/>
      <c r="EB773" s="29"/>
      <c r="EC773" s="29"/>
      <c r="ED773" s="29"/>
      <c r="EE773" s="29"/>
      <c r="EF773" s="29"/>
      <c r="EG773" s="29"/>
      <c r="EH773" s="29"/>
      <c r="EI773" s="29"/>
      <c r="EJ773" s="29"/>
      <c r="EK773" s="29"/>
      <c r="EL773" s="29"/>
      <c r="EM773" s="29"/>
      <c r="EN773" s="29"/>
      <c r="EO773" s="29"/>
      <c r="EP773" s="29"/>
      <c r="EQ773" s="29"/>
      <c r="ER773" s="29"/>
      <c r="ES773" s="29"/>
      <c r="ET773" s="29"/>
      <c r="EU773" s="29"/>
      <c r="EV773" s="29"/>
      <c r="EW773" s="29"/>
      <c r="EX773" s="29"/>
      <c r="EY773" s="29"/>
      <c r="EZ773" s="29"/>
      <c r="FA773" s="29"/>
      <c r="FB773" s="29"/>
      <c r="FC773" s="29"/>
      <c r="FD773" s="29"/>
      <c r="FE773" s="29"/>
      <c r="FF773" s="29"/>
      <c r="FG773" s="29"/>
      <c r="FH773" s="29"/>
      <c r="FI773" s="29"/>
      <c r="FJ773" s="29"/>
      <c r="FK773" s="29"/>
      <c r="FV773" s="29"/>
      <c r="FZ773" s="29"/>
      <c r="GA773" s="29"/>
    </row>
    <row r="774" spans="7:183" x14ac:dyDescent="0.25">
      <c r="G774" s="112"/>
      <c r="Z774" s="113"/>
      <c r="AQ774" s="29"/>
      <c r="AR774" s="29"/>
      <c r="AS774" s="29"/>
      <c r="AT774" s="29"/>
      <c r="AU774" s="29"/>
      <c r="AV774" s="29"/>
      <c r="AW774" s="29"/>
      <c r="AX774" s="29"/>
      <c r="AY774" s="29"/>
      <c r="AZ774" s="29"/>
      <c r="BA774" s="29"/>
      <c r="BB774" s="29"/>
      <c r="BC774" s="29"/>
      <c r="BD774" s="29"/>
      <c r="BE774" s="29"/>
      <c r="BF774" s="29"/>
      <c r="BG774" s="29"/>
      <c r="BH774" s="29"/>
      <c r="BI774" s="29"/>
      <c r="BJ774" s="29"/>
      <c r="BK774" s="29"/>
      <c r="BL774" s="29"/>
      <c r="BM774" s="29"/>
      <c r="CH774" s="29"/>
      <c r="CX774" s="29"/>
      <c r="CY774" s="29"/>
      <c r="CZ774" s="31"/>
      <c r="DA774" s="31"/>
      <c r="DB774" s="31"/>
      <c r="DC774" s="31"/>
      <c r="DD774" s="31"/>
      <c r="DE774" s="31"/>
      <c r="DF774" s="31"/>
      <c r="DL774" s="29"/>
      <c r="DM774" s="29"/>
      <c r="DN774" s="29"/>
      <c r="DO774" s="29"/>
      <c r="DP774" s="29"/>
      <c r="DQ774" s="29"/>
      <c r="DR774" s="29"/>
      <c r="DS774" s="29"/>
      <c r="DT774" s="29"/>
      <c r="DU774" s="29"/>
      <c r="DV774" s="29"/>
      <c r="DW774" s="29"/>
      <c r="DX774" s="29"/>
      <c r="DY774" s="29"/>
      <c r="DZ774" s="29"/>
      <c r="EA774" s="29"/>
      <c r="EB774" s="29"/>
      <c r="EC774" s="29"/>
      <c r="ED774" s="29"/>
      <c r="EE774" s="29"/>
      <c r="EF774" s="29"/>
      <c r="EG774" s="29"/>
      <c r="EH774" s="29"/>
      <c r="EI774" s="29"/>
      <c r="EJ774" s="29"/>
      <c r="EK774" s="29"/>
      <c r="EL774" s="29"/>
      <c r="EM774" s="29"/>
      <c r="EN774" s="29"/>
      <c r="EO774" s="29"/>
      <c r="EP774" s="29"/>
      <c r="EQ774" s="29"/>
      <c r="ER774" s="29"/>
      <c r="ES774" s="29"/>
      <c r="ET774" s="29"/>
      <c r="EU774" s="29"/>
      <c r="EV774" s="29"/>
      <c r="EW774" s="29"/>
      <c r="EX774" s="29"/>
      <c r="EY774" s="29"/>
      <c r="EZ774" s="29"/>
      <c r="FA774" s="29"/>
      <c r="FB774" s="29"/>
      <c r="FC774" s="29"/>
      <c r="FD774" s="29"/>
      <c r="FE774" s="29"/>
      <c r="FF774" s="29"/>
      <c r="FG774" s="29"/>
      <c r="FH774" s="29"/>
      <c r="FI774" s="29"/>
      <c r="FJ774" s="29"/>
      <c r="FK774" s="29"/>
      <c r="FV774" s="29"/>
      <c r="FZ774" s="29"/>
      <c r="GA774" s="29"/>
    </row>
    <row r="775" spans="7:183" x14ac:dyDescent="0.25">
      <c r="G775" s="112"/>
      <c r="Z775" s="113"/>
      <c r="AQ775" s="29"/>
      <c r="AR775" s="29"/>
      <c r="AS775" s="29"/>
      <c r="AT775" s="29"/>
      <c r="AU775" s="29"/>
      <c r="AV775" s="29"/>
      <c r="AW775" s="29"/>
      <c r="AX775" s="29"/>
      <c r="AY775" s="29"/>
      <c r="AZ775" s="29"/>
      <c r="BA775" s="29"/>
      <c r="BB775" s="29"/>
      <c r="BC775" s="29"/>
      <c r="BD775" s="29"/>
      <c r="BE775" s="29"/>
      <c r="BF775" s="29"/>
      <c r="BG775" s="29"/>
      <c r="BH775" s="29"/>
      <c r="BI775" s="29"/>
      <c r="BJ775" s="29"/>
      <c r="BK775" s="29"/>
      <c r="BL775" s="29"/>
      <c r="BM775" s="29"/>
      <c r="CH775" s="29"/>
      <c r="CX775" s="29"/>
      <c r="CY775" s="29"/>
      <c r="CZ775" s="31"/>
      <c r="DA775" s="31"/>
      <c r="DB775" s="31"/>
      <c r="DC775" s="31"/>
      <c r="DD775" s="31"/>
      <c r="DE775" s="31"/>
      <c r="DF775" s="31"/>
      <c r="DL775" s="29"/>
      <c r="DM775" s="29"/>
      <c r="DN775" s="29"/>
      <c r="DO775" s="29"/>
      <c r="DP775" s="29"/>
      <c r="DQ775" s="29"/>
      <c r="DR775" s="29"/>
      <c r="DS775" s="29"/>
      <c r="DT775" s="29"/>
      <c r="DU775" s="29"/>
      <c r="DV775" s="29"/>
      <c r="DW775" s="29"/>
      <c r="DX775" s="29"/>
      <c r="DY775" s="29"/>
      <c r="DZ775" s="29"/>
      <c r="EA775" s="29"/>
      <c r="EB775" s="29"/>
      <c r="EC775" s="29"/>
      <c r="ED775" s="29"/>
      <c r="EE775" s="29"/>
      <c r="EF775" s="29"/>
      <c r="EG775" s="29"/>
      <c r="EH775" s="29"/>
      <c r="EI775" s="29"/>
      <c r="EJ775" s="29"/>
      <c r="EK775" s="29"/>
      <c r="EL775" s="29"/>
      <c r="EM775" s="29"/>
      <c r="EN775" s="29"/>
      <c r="EO775" s="29"/>
      <c r="EP775" s="29"/>
      <c r="EQ775" s="29"/>
      <c r="ER775" s="29"/>
      <c r="ES775" s="29"/>
      <c r="ET775" s="29"/>
      <c r="EU775" s="29"/>
      <c r="EV775" s="29"/>
      <c r="EW775" s="29"/>
      <c r="EX775" s="29"/>
      <c r="EY775" s="29"/>
      <c r="EZ775" s="29"/>
      <c r="FA775" s="29"/>
      <c r="FB775" s="29"/>
      <c r="FC775" s="29"/>
      <c r="FD775" s="29"/>
      <c r="FE775" s="29"/>
      <c r="FF775" s="29"/>
      <c r="FG775" s="29"/>
      <c r="FH775" s="29"/>
      <c r="FI775" s="29"/>
      <c r="FJ775" s="29"/>
      <c r="FK775" s="29"/>
      <c r="FV775" s="29"/>
      <c r="FZ775" s="29"/>
      <c r="GA775" s="29"/>
    </row>
    <row r="776" spans="7:183" x14ac:dyDescent="0.25">
      <c r="G776" s="112"/>
      <c r="Z776" s="113"/>
      <c r="AQ776" s="29"/>
      <c r="AR776" s="29"/>
      <c r="AS776" s="29"/>
      <c r="AT776" s="29"/>
      <c r="AU776" s="29"/>
      <c r="AV776" s="29"/>
      <c r="AW776" s="29"/>
      <c r="AX776" s="29"/>
      <c r="AY776" s="29"/>
      <c r="AZ776" s="29"/>
      <c r="BA776" s="29"/>
      <c r="BB776" s="29"/>
      <c r="BC776" s="29"/>
      <c r="BD776" s="29"/>
      <c r="BE776" s="29"/>
      <c r="BF776" s="29"/>
      <c r="BG776" s="29"/>
      <c r="BH776" s="29"/>
      <c r="BI776" s="29"/>
      <c r="BJ776" s="29"/>
      <c r="BK776" s="29"/>
      <c r="BL776" s="29"/>
      <c r="BM776" s="29"/>
      <c r="CH776" s="29"/>
      <c r="CX776" s="29"/>
      <c r="CY776" s="29"/>
      <c r="CZ776" s="31"/>
      <c r="DA776" s="31"/>
      <c r="DB776" s="31"/>
      <c r="DC776" s="31"/>
      <c r="DD776" s="31"/>
      <c r="DE776" s="31"/>
      <c r="DF776" s="31"/>
      <c r="DL776" s="29"/>
      <c r="DM776" s="29"/>
      <c r="DN776" s="29"/>
      <c r="DO776" s="29"/>
      <c r="DP776" s="29"/>
      <c r="DQ776" s="29"/>
      <c r="DR776" s="29"/>
      <c r="DS776" s="29"/>
      <c r="DT776" s="29"/>
      <c r="DU776" s="29"/>
      <c r="DV776" s="29"/>
      <c r="DW776" s="29"/>
      <c r="DX776" s="29"/>
      <c r="DY776" s="29"/>
      <c r="DZ776" s="29"/>
      <c r="EA776" s="29"/>
      <c r="EB776" s="29"/>
      <c r="EC776" s="29"/>
      <c r="ED776" s="29"/>
      <c r="EE776" s="29"/>
      <c r="EF776" s="29"/>
      <c r="EG776" s="29"/>
      <c r="EH776" s="29"/>
      <c r="EI776" s="29"/>
      <c r="EJ776" s="29"/>
      <c r="EK776" s="29"/>
      <c r="EL776" s="29"/>
      <c r="EM776" s="29"/>
      <c r="EN776" s="29"/>
      <c r="EO776" s="29"/>
      <c r="EP776" s="29"/>
      <c r="EQ776" s="29"/>
      <c r="ER776" s="29"/>
      <c r="ES776" s="29"/>
      <c r="ET776" s="29"/>
      <c r="EU776" s="29"/>
      <c r="EV776" s="29"/>
      <c r="EW776" s="29"/>
      <c r="EX776" s="29"/>
      <c r="EY776" s="29"/>
      <c r="EZ776" s="29"/>
      <c r="FA776" s="29"/>
      <c r="FB776" s="29"/>
      <c r="FC776" s="29"/>
      <c r="FD776" s="29"/>
      <c r="FE776" s="29"/>
      <c r="FF776" s="29"/>
      <c r="FG776" s="29"/>
      <c r="FH776" s="29"/>
      <c r="FI776" s="29"/>
      <c r="FJ776" s="29"/>
      <c r="FK776" s="29"/>
      <c r="FV776" s="29"/>
      <c r="FZ776" s="29"/>
      <c r="GA776" s="29"/>
    </row>
    <row r="777" spans="7:183" x14ac:dyDescent="0.25">
      <c r="G777" s="112"/>
      <c r="Z777" s="113"/>
      <c r="AQ777" s="29"/>
      <c r="AR777" s="29"/>
      <c r="AS777" s="29"/>
      <c r="AT777" s="29"/>
      <c r="AU777" s="29"/>
      <c r="AV777" s="29"/>
      <c r="AW777" s="29"/>
      <c r="AX777" s="29"/>
      <c r="AY777" s="29"/>
      <c r="AZ777" s="29"/>
      <c r="BA777" s="29"/>
      <c r="BB777" s="29"/>
      <c r="BC777" s="29"/>
      <c r="BD777" s="29"/>
      <c r="BE777" s="29"/>
      <c r="BF777" s="29"/>
      <c r="BG777" s="29"/>
      <c r="BH777" s="29"/>
      <c r="BI777" s="29"/>
      <c r="BJ777" s="29"/>
      <c r="BK777" s="29"/>
      <c r="BL777" s="29"/>
      <c r="BM777" s="29"/>
      <c r="CH777" s="29"/>
      <c r="CX777" s="29"/>
      <c r="CY777" s="29"/>
      <c r="CZ777" s="31"/>
      <c r="DA777" s="31"/>
      <c r="DB777" s="31"/>
      <c r="DC777" s="31"/>
      <c r="DD777" s="31"/>
      <c r="DE777" s="31"/>
      <c r="DF777" s="31"/>
      <c r="DL777" s="29"/>
      <c r="DM777" s="29"/>
      <c r="DN777" s="29"/>
      <c r="DO777" s="29"/>
      <c r="DP777" s="29"/>
      <c r="DQ777" s="29"/>
      <c r="DR777" s="29"/>
      <c r="DS777" s="29"/>
      <c r="DT777" s="29"/>
      <c r="DU777" s="29"/>
      <c r="DV777" s="29"/>
      <c r="DW777" s="29"/>
      <c r="DX777" s="29"/>
      <c r="DY777" s="29"/>
      <c r="DZ777" s="29"/>
      <c r="EA777" s="29"/>
      <c r="EB777" s="29"/>
      <c r="EC777" s="29"/>
      <c r="ED777" s="29"/>
      <c r="EE777" s="29"/>
      <c r="EF777" s="29"/>
      <c r="EG777" s="29"/>
      <c r="EH777" s="29"/>
      <c r="EI777" s="29"/>
      <c r="EJ777" s="29"/>
      <c r="EK777" s="29"/>
      <c r="EL777" s="29"/>
      <c r="EM777" s="29"/>
      <c r="EN777" s="29"/>
      <c r="EO777" s="29"/>
      <c r="EP777" s="29"/>
      <c r="EQ777" s="29"/>
      <c r="ER777" s="29"/>
      <c r="ES777" s="29"/>
      <c r="ET777" s="29"/>
      <c r="EU777" s="29"/>
      <c r="EV777" s="29"/>
      <c r="EW777" s="29"/>
      <c r="EX777" s="29"/>
      <c r="EY777" s="29"/>
      <c r="EZ777" s="29"/>
      <c r="FA777" s="29"/>
      <c r="FB777" s="29"/>
      <c r="FC777" s="29"/>
      <c r="FD777" s="29"/>
      <c r="FE777" s="29"/>
      <c r="FF777" s="29"/>
      <c r="FG777" s="29"/>
      <c r="FH777" s="29"/>
      <c r="FI777" s="29"/>
      <c r="FJ777" s="29"/>
      <c r="FK777" s="29"/>
      <c r="FV777" s="29"/>
      <c r="FZ777" s="29"/>
      <c r="GA777" s="29"/>
    </row>
    <row r="778" spans="7:183" x14ac:dyDescent="0.25">
      <c r="G778" s="112"/>
      <c r="Z778" s="113"/>
      <c r="AQ778" s="29"/>
      <c r="AR778" s="29"/>
      <c r="AS778" s="29"/>
      <c r="AT778" s="29"/>
      <c r="AU778" s="29"/>
      <c r="AV778" s="29"/>
      <c r="AW778" s="29"/>
      <c r="AX778" s="29"/>
      <c r="AY778" s="29"/>
      <c r="AZ778" s="29"/>
      <c r="BA778" s="29"/>
      <c r="BB778" s="29"/>
      <c r="BC778" s="29"/>
      <c r="BD778" s="29"/>
      <c r="BE778" s="29"/>
      <c r="BF778" s="29"/>
      <c r="BG778" s="29"/>
      <c r="BH778" s="29"/>
      <c r="BI778" s="29"/>
      <c r="BJ778" s="29"/>
      <c r="BK778" s="29"/>
      <c r="BL778" s="29"/>
      <c r="BM778" s="29"/>
      <c r="CH778" s="29"/>
      <c r="CX778" s="29"/>
      <c r="CY778" s="29"/>
      <c r="CZ778" s="31"/>
      <c r="DA778" s="31"/>
      <c r="DB778" s="31"/>
      <c r="DC778" s="31"/>
      <c r="DD778" s="31"/>
      <c r="DE778" s="31"/>
      <c r="DF778" s="31"/>
      <c r="DL778" s="29"/>
      <c r="DM778" s="29"/>
      <c r="DN778" s="29"/>
      <c r="DO778" s="29"/>
      <c r="DP778" s="29"/>
      <c r="DQ778" s="29"/>
      <c r="DR778" s="29"/>
      <c r="DS778" s="29"/>
      <c r="DT778" s="29"/>
      <c r="DU778" s="29"/>
      <c r="DV778" s="29"/>
      <c r="DW778" s="29"/>
      <c r="DX778" s="29"/>
      <c r="DY778" s="29"/>
      <c r="DZ778" s="29"/>
      <c r="EA778" s="29"/>
      <c r="EB778" s="29"/>
      <c r="EC778" s="29"/>
      <c r="ED778" s="29"/>
      <c r="EE778" s="29"/>
      <c r="EF778" s="29"/>
      <c r="EG778" s="29"/>
      <c r="EH778" s="29"/>
      <c r="EI778" s="29"/>
      <c r="EJ778" s="29"/>
      <c r="EK778" s="29"/>
      <c r="EL778" s="29"/>
      <c r="EM778" s="29"/>
      <c r="EN778" s="29"/>
      <c r="EO778" s="29"/>
      <c r="EP778" s="29"/>
      <c r="EQ778" s="29"/>
      <c r="ER778" s="29"/>
      <c r="ES778" s="29"/>
      <c r="ET778" s="29"/>
      <c r="EU778" s="29"/>
      <c r="EV778" s="29"/>
      <c r="EW778" s="29"/>
      <c r="EX778" s="29"/>
      <c r="EY778" s="29"/>
      <c r="EZ778" s="29"/>
      <c r="FA778" s="29"/>
      <c r="FB778" s="29"/>
      <c r="FC778" s="29"/>
      <c r="FD778" s="29"/>
      <c r="FE778" s="29"/>
      <c r="FF778" s="29"/>
      <c r="FG778" s="29"/>
      <c r="FH778" s="29"/>
      <c r="FI778" s="29"/>
      <c r="FJ778" s="29"/>
      <c r="FK778" s="29"/>
      <c r="FV778" s="29"/>
      <c r="FZ778" s="29"/>
      <c r="GA778" s="29"/>
    </row>
    <row r="779" spans="7:183" x14ac:dyDescent="0.25">
      <c r="G779" s="112"/>
      <c r="Z779" s="113"/>
      <c r="AQ779" s="29"/>
      <c r="AR779" s="29"/>
      <c r="AS779" s="29"/>
      <c r="AT779" s="29"/>
      <c r="AU779" s="29"/>
      <c r="AV779" s="29"/>
      <c r="AW779" s="29"/>
      <c r="AX779" s="29"/>
      <c r="AY779" s="29"/>
      <c r="AZ779" s="29"/>
      <c r="BA779" s="29"/>
      <c r="BB779" s="29"/>
      <c r="BC779" s="29"/>
      <c r="BD779" s="29"/>
      <c r="BE779" s="29"/>
      <c r="BF779" s="29"/>
      <c r="BG779" s="29"/>
      <c r="BH779" s="29"/>
      <c r="BI779" s="29"/>
      <c r="BJ779" s="29"/>
      <c r="BK779" s="29"/>
      <c r="BL779" s="29"/>
      <c r="BM779" s="29"/>
      <c r="CH779" s="29"/>
      <c r="CX779" s="29"/>
      <c r="CY779" s="29"/>
      <c r="CZ779" s="31"/>
      <c r="DA779" s="31"/>
      <c r="DB779" s="31"/>
      <c r="DC779" s="31"/>
      <c r="DD779" s="31"/>
      <c r="DE779" s="31"/>
      <c r="DF779" s="31"/>
      <c r="DL779" s="29"/>
      <c r="DM779" s="29"/>
      <c r="DN779" s="29"/>
      <c r="DO779" s="29"/>
      <c r="DP779" s="29"/>
      <c r="DQ779" s="29"/>
      <c r="DR779" s="29"/>
      <c r="DS779" s="29"/>
      <c r="DT779" s="29"/>
      <c r="DU779" s="29"/>
      <c r="DV779" s="29"/>
      <c r="DW779" s="29"/>
      <c r="DX779" s="29"/>
      <c r="DY779" s="29"/>
      <c r="DZ779" s="29"/>
      <c r="EA779" s="29"/>
      <c r="EB779" s="29"/>
      <c r="EC779" s="29"/>
      <c r="ED779" s="29"/>
      <c r="EE779" s="29"/>
      <c r="EF779" s="29"/>
      <c r="EG779" s="29"/>
      <c r="EH779" s="29"/>
      <c r="EI779" s="29"/>
      <c r="EJ779" s="29"/>
      <c r="EK779" s="29"/>
      <c r="EL779" s="29"/>
      <c r="EM779" s="29"/>
      <c r="EN779" s="29"/>
      <c r="EO779" s="29"/>
      <c r="EP779" s="29"/>
      <c r="EQ779" s="29"/>
      <c r="ER779" s="29"/>
      <c r="ES779" s="29"/>
      <c r="ET779" s="29"/>
      <c r="EU779" s="29"/>
      <c r="EV779" s="29"/>
      <c r="EW779" s="29"/>
      <c r="EX779" s="29"/>
      <c r="EY779" s="29"/>
      <c r="EZ779" s="29"/>
      <c r="FA779" s="29"/>
      <c r="FB779" s="29"/>
      <c r="FC779" s="29"/>
      <c r="FD779" s="29"/>
      <c r="FE779" s="29"/>
      <c r="FF779" s="29"/>
      <c r="FG779" s="29"/>
      <c r="FH779" s="29"/>
      <c r="FI779" s="29"/>
      <c r="FJ779" s="29"/>
      <c r="FK779" s="29"/>
      <c r="FV779" s="29"/>
      <c r="FZ779" s="29"/>
      <c r="GA779" s="29"/>
    </row>
    <row r="780" spans="7:183" x14ac:dyDescent="0.25">
      <c r="G780" s="112"/>
      <c r="Z780" s="113"/>
      <c r="AQ780" s="29"/>
      <c r="AR780" s="29"/>
      <c r="AS780" s="29"/>
      <c r="AT780" s="29"/>
      <c r="AU780" s="29"/>
      <c r="AV780" s="29"/>
      <c r="AW780" s="29"/>
      <c r="AX780" s="29"/>
      <c r="AY780" s="29"/>
      <c r="AZ780" s="29"/>
      <c r="BA780" s="29"/>
      <c r="BB780" s="29"/>
      <c r="BC780" s="29"/>
      <c r="BD780" s="29"/>
      <c r="BE780" s="29"/>
      <c r="BF780" s="29"/>
      <c r="BG780" s="29"/>
      <c r="BH780" s="29"/>
      <c r="BI780" s="29"/>
      <c r="BJ780" s="29"/>
      <c r="BK780" s="29"/>
      <c r="BL780" s="29"/>
      <c r="BM780" s="29"/>
      <c r="CH780" s="29"/>
      <c r="CX780" s="29"/>
      <c r="CY780" s="29"/>
      <c r="CZ780" s="31"/>
      <c r="DA780" s="31"/>
      <c r="DB780" s="31"/>
      <c r="DC780" s="31"/>
      <c r="DD780" s="31"/>
      <c r="DE780" s="31"/>
      <c r="DF780" s="31"/>
      <c r="DL780" s="29"/>
      <c r="DM780" s="29"/>
      <c r="DN780" s="29"/>
      <c r="DO780" s="29"/>
      <c r="DP780" s="29"/>
      <c r="DQ780" s="29"/>
      <c r="DR780" s="29"/>
      <c r="DS780" s="29"/>
      <c r="DT780" s="29"/>
      <c r="DU780" s="29"/>
      <c r="DV780" s="29"/>
      <c r="DW780" s="29"/>
      <c r="DX780" s="29"/>
      <c r="DY780" s="29"/>
      <c r="DZ780" s="29"/>
      <c r="EA780" s="29"/>
      <c r="EB780" s="29"/>
      <c r="EC780" s="29"/>
      <c r="ED780" s="29"/>
      <c r="EE780" s="29"/>
      <c r="EF780" s="29"/>
      <c r="EG780" s="29"/>
      <c r="EH780" s="29"/>
      <c r="EI780" s="29"/>
      <c r="EJ780" s="29"/>
      <c r="EK780" s="29"/>
      <c r="EL780" s="29"/>
      <c r="EM780" s="29"/>
      <c r="EN780" s="29"/>
      <c r="EO780" s="29"/>
      <c r="EP780" s="29"/>
      <c r="EQ780" s="29"/>
      <c r="ER780" s="29"/>
      <c r="ES780" s="29"/>
      <c r="ET780" s="29"/>
      <c r="EU780" s="29"/>
      <c r="EV780" s="29"/>
      <c r="EW780" s="29"/>
      <c r="EX780" s="29"/>
      <c r="EY780" s="29"/>
      <c r="EZ780" s="29"/>
      <c r="FA780" s="29"/>
      <c r="FB780" s="29"/>
      <c r="FC780" s="29"/>
      <c r="FD780" s="29"/>
      <c r="FE780" s="29"/>
      <c r="FF780" s="29"/>
      <c r="FG780" s="29"/>
      <c r="FH780" s="29"/>
      <c r="FI780" s="29"/>
      <c r="FJ780" s="29"/>
      <c r="FK780" s="29"/>
      <c r="FV780" s="29"/>
      <c r="FZ780" s="29"/>
      <c r="GA780" s="29"/>
    </row>
    <row r="781" spans="7:183" x14ac:dyDescent="0.25">
      <c r="G781" s="112"/>
      <c r="Z781" s="113"/>
      <c r="AQ781" s="29"/>
      <c r="AR781" s="29"/>
      <c r="AS781" s="29"/>
      <c r="AT781" s="29"/>
      <c r="AU781" s="29"/>
      <c r="AV781" s="29"/>
      <c r="AW781" s="29"/>
      <c r="AX781" s="29"/>
      <c r="AY781" s="29"/>
      <c r="AZ781" s="29"/>
      <c r="BA781" s="29"/>
      <c r="BB781" s="29"/>
      <c r="BC781" s="29"/>
      <c r="BD781" s="29"/>
      <c r="BE781" s="29"/>
      <c r="BF781" s="29"/>
      <c r="BG781" s="29"/>
      <c r="BH781" s="29"/>
      <c r="BI781" s="29"/>
      <c r="BJ781" s="29"/>
      <c r="BK781" s="29"/>
      <c r="BL781" s="29"/>
      <c r="BM781" s="29"/>
      <c r="CH781" s="29"/>
      <c r="CX781" s="29"/>
      <c r="CY781" s="29"/>
      <c r="CZ781" s="31"/>
      <c r="DA781" s="31"/>
      <c r="DB781" s="31"/>
      <c r="DC781" s="31"/>
      <c r="DD781" s="31"/>
      <c r="DE781" s="31"/>
      <c r="DF781" s="31"/>
      <c r="DL781" s="29"/>
      <c r="DM781" s="29"/>
      <c r="DN781" s="29"/>
      <c r="DO781" s="29"/>
      <c r="DP781" s="29"/>
      <c r="DQ781" s="29"/>
      <c r="DR781" s="29"/>
      <c r="DS781" s="29"/>
      <c r="DT781" s="29"/>
      <c r="DU781" s="29"/>
      <c r="DV781" s="29"/>
      <c r="DW781" s="29"/>
      <c r="DX781" s="29"/>
      <c r="DY781" s="29"/>
      <c r="DZ781" s="29"/>
      <c r="EA781" s="29"/>
      <c r="EB781" s="29"/>
      <c r="EC781" s="29"/>
      <c r="ED781" s="29"/>
      <c r="EE781" s="29"/>
      <c r="EF781" s="29"/>
      <c r="EG781" s="29"/>
      <c r="EH781" s="29"/>
      <c r="EI781" s="29"/>
      <c r="EJ781" s="29"/>
      <c r="EK781" s="29"/>
      <c r="EL781" s="29"/>
      <c r="EM781" s="29"/>
      <c r="EN781" s="29"/>
      <c r="EO781" s="29"/>
      <c r="EP781" s="29"/>
      <c r="EQ781" s="29"/>
      <c r="ER781" s="29"/>
      <c r="ES781" s="29"/>
      <c r="ET781" s="29"/>
      <c r="EU781" s="29"/>
      <c r="EV781" s="29"/>
      <c r="EW781" s="29"/>
      <c r="EX781" s="29"/>
      <c r="EY781" s="29"/>
      <c r="EZ781" s="29"/>
      <c r="FA781" s="29"/>
      <c r="FB781" s="29"/>
      <c r="FC781" s="29"/>
      <c r="FD781" s="29"/>
      <c r="FE781" s="29"/>
      <c r="FF781" s="29"/>
      <c r="FG781" s="29"/>
      <c r="FH781" s="29"/>
      <c r="FI781" s="29"/>
      <c r="FJ781" s="29"/>
      <c r="FK781" s="29"/>
      <c r="FV781" s="29"/>
      <c r="FZ781" s="29"/>
      <c r="GA781" s="29"/>
    </row>
    <row r="782" spans="7:183" x14ac:dyDescent="0.25">
      <c r="G782" s="112"/>
      <c r="Z782" s="113"/>
      <c r="AQ782" s="29"/>
      <c r="AR782" s="29"/>
      <c r="AS782" s="29"/>
      <c r="AT782" s="29"/>
      <c r="AU782" s="29"/>
      <c r="AV782" s="29"/>
      <c r="AW782" s="29"/>
      <c r="AX782" s="29"/>
      <c r="AY782" s="29"/>
      <c r="AZ782" s="29"/>
      <c r="BA782" s="29"/>
      <c r="BB782" s="29"/>
      <c r="BC782" s="29"/>
      <c r="BD782" s="29"/>
      <c r="BE782" s="29"/>
      <c r="BF782" s="29"/>
      <c r="BG782" s="29"/>
      <c r="BH782" s="29"/>
      <c r="BI782" s="29"/>
      <c r="BJ782" s="29"/>
      <c r="BK782" s="29"/>
      <c r="BL782" s="29"/>
      <c r="BM782" s="29"/>
      <c r="CH782" s="29"/>
      <c r="CX782" s="29"/>
      <c r="CY782" s="29"/>
      <c r="CZ782" s="31"/>
      <c r="DA782" s="31"/>
      <c r="DB782" s="31"/>
      <c r="DC782" s="31"/>
      <c r="DD782" s="31"/>
      <c r="DE782" s="31"/>
      <c r="DF782" s="31"/>
      <c r="DL782" s="29"/>
      <c r="DM782" s="29"/>
      <c r="DN782" s="29"/>
      <c r="DO782" s="29"/>
      <c r="DP782" s="29"/>
      <c r="DQ782" s="29"/>
      <c r="DR782" s="29"/>
      <c r="DS782" s="29"/>
      <c r="DT782" s="29"/>
      <c r="DU782" s="29"/>
      <c r="DV782" s="29"/>
      <c r="DW782" s="29"/>
      <c r="DX782" s="29"/>
      <c r="DY782" s="29"/>
      <c r="DZ782" s="29"/>
      <c r="EA782" s="29"/>
      <c r="EB782" s="29"/>
      <c r="EC782" s="29"/>
      <c r="ED782" s="29"/>
      <c r="EE782" s="29"/>
      <c r="EF782" s="29"/>
      <c r="EG782" s="29"/>
      <c r="EH782" s="29"/>
      <c r="EI782" s="29"/>
      <c r="EJ782" s="29"/>
      <c r="EK782" s="29"/>
      <c r="EL782" s="29"/>
      <c r="EM782" s="29"/>
      <c r="EN782" s="29"/>
      <c r="EO782" s="29"/>
      <c r="EP782" s="29"/>
      <c r="EQ782" s="29"/>
      <c r="ER782" s="29"/>
      <c r="ES782" s="29"/>
      <c r="ET782" s="29"/>
      <c r="EU782" s="29"/>
      <c r="EV782" s="29"/>
      <c r="EW782" s="29"/>
      <c r="EX782" s="29"/>
      <c r="EY782" s="29"/>
      <c r="EZ782" s="29"/>
      <c r="FA782" s="29"/>
      <c r="FB782" s="29"/>
      <c r="FC782" s="29"/>
      <c r="FD782" s="29"/>
      <c r="FE782" s="29"/>
      <c r="FF782" s="29"/>
      <c r="FG782" s="29"/>
      <c r="FH782" s="29"/>
      <c r="FI782" s="29"/>
      <c r="FJ782" s="29"/>
      <c r="FK782" s="29"/>
      <c r="FV782" s="29"/>
      <c r="FZ782" s="29"/>
      <c r="GA782" s="29"/>
    </row>
    <row r="783" spans="7:183" x14ac:dyDescent="0.25">
      <c r="G783" s="112"/>
      <c r="Z783" s="113"/>
      <c r="AQ783" s="29"/>
      <c r="AR783" s="29"/>
      <c r="AS783" s="29"/>
      <c r="AT783" s="29"/>
      <c r="AU783" s="29"/>
      <c r="AV783" s="29"/>
      <c r="AW783" s="29"/>
      <c r="AX783" s="29"/>
      <c r="AY783" s="29"/>
      <c r="AZ783" s="29"/>
      <c r="BA783" s="29"/>
      <c r="BB783" s="29"/>
      <c r="BC783" s="29"/>
      <c r="BD783" s="29"/>
      <c r="BE783" s="29"/>
      <c r="BF783" s="29"/>
      <c r="BG783" s="29"/>
      <c r="BH783" s="29"/>
      <c r="BI783" s="29"/>
      <c r="BJ783" s="29"/>
      <c r="BK783" s="29"/>
      <c r="BL783" s="29"/>
      <c r="BM783" s="29"/>
      <c r="CH783" s="29"/>
      <c r="CX783" s="29"/>
      <c r="CY783" s="29"/>
      <c r="CZ783" s="31"/>
      <c r="DA783" s="31"/>
      <c r="DB783" s="31"/>
      <c r="DC783" s="31"/>
      <c r="DD783" s="31"/>
      <c r="DE783" s="31"/>
      <c r="DF783" s="31"/>
      <c r="DL783" s="29"/>
      <c r="DM783" s="29"/>
      <c r="DN783" s="29"/>
      <c r="DO783" s="29"/>
      <c r="DP783" s="29"/>
      <c r="DQ783" s="29"/>
      <c r="DR783" s="29"/>
      <c r="DS783" s="29"/>
      <c r="DT783" s="29"/>
      <c r="DU783" s="29"/>
      <c r="DV783" s="29"/>
      <c r="DW783" s="29"/>
      <c r="DX783" s="29"/>
      <c r="DY783" s="29"/>
      <c r="DZ783" s="29"/>
      <c r="EA783" s="29"/>
      <c r="EB783" s="29"/>
      <c r="EC783" s="29"/>
      <c r="ED783" s="29"/>
      <c r="EE783" s="29"/>
      <c r="EF783" s="29"/>
      <c r="EG783" s="29"/>
      <c r="EH783" s="29"/>
      <c r="EI783" s="29"/>
      <c r="EJ783" s="29"/>
      <c r="EK783" s="29"/>
      <c r="EL783" s="29"/>
      <c r="EM783" s="29"/>
      <c r="EN783" s="29"/>
      <c r="EO783" s="29"/>
      <c r="EP783" s="29"/>
      <c r="EQ783" s="29"/>
      <c r="ER783" s="29"/>
      <c r="ES783" s="29"/>
      <c r="ET783" s="29"/>
      <c r="EU783" s="29"/>
      <c r="EV783" s="29"/>
      <c r="EW783" s="29"/>
      <c r="EX783" s="29"/>
      <c r="EY783" s="29"/>
      <c r="EZ783" s="29"/>
      <c r="FA783" s="29"/>
      <c r="FB783" s="29"/>
      <c r="FC783" s="29"/>
      <c r="FD783" s="29"/>
      <c r="FE783" s="29"/>
      <c r="FF783" s="29"/>
      <c r="FG783" s="29"/>
      <c r="FH783" s="29"/>
      <c r="FI783" s="29"/>
      <c r="FJ783" s="29"/>
      <c r="FK783" s="29"/>
      <c r="FV783" s="29"/>
      <c r="FZ783" s="29"/>
      <c r="GA783" s="29"/>
    </row>
    <row r="784" spans="7:183" x14ac:dyDescent="0.25">
      <c r="G784" s="112"/>
      <c r="Z784" s="113"/>
      <c r="AQ784" s="29"/>
      <c r="AR784" s="29"/>
      <c r="AS784" s="29"/>
      <c r="AT784" s="29"/>
      <c r="AU784" s="29"/>
      <c r="AV784" s="29"/>
      <c r="AW784" s="29"/>
      <c r="AX784" s="29"/>
      <c r="AY784" s="29"/>
      <c r="AZ784" s="29"/>
      <c r="BA784" s="29"/>
      <c r="BB784" s="29"/>
      <c r="BC784" s="29"/>
      <c r="BD784" s="29"/>
      <c r="BE784" s="29"/>
      <c r="BF784" s="29"/>
      <c r="BG784" s="29"/>
      <c r="BH784" s="29"/>
      <c r="BI784" s="29"/>
      <c r="BJ784" s="29"/>
      <c r="BK784" s="29"/>
      <c r="BL784" s="29"/>
      <c r="BM784" s="29"/>
      <c r="CH784" s="29"/>
      <c r="CX784" s="29"/>
      <c r="CY784" s="29"/>
      <c r="CZ784" s="31"/>
      <c r="DA784" s="31"/>
      <c r="DB784" s="31"/>
      <c r="DC784" s="31"/>
      <c r="DD784" s="31"/>
      <c r="DE784" s="31"/>
      <c r="DF784" s="31"/>
      <c r="DL784" s="29"/>
      <c r="DM784" s="29"/>
      <c r="DN784" s="29"/>
      <c r="DO784" s="29"/>
      <c r="DP784" s="29"/>
      <c r="DQ784" s="29"/>
      <c r="DR784" s="29"/>
      <c r="DS784" s="29"/>
      <c r="DT784" s="29"/>
      <c r="DU784" s="29"/>
      <c r="DV784" s="29"/>
      <c r="DW784" s="29"/>
      <c r="DX784" s="29"/>
      <c r="DY784" s="29"/>
      <c r="DZ784" s="29"/>
      <c r="EA784" s="29"/>
      <c r="EB784" s="29"/>
      <c r="EC784" s="29"/>
      <c r="ED784" s="29"/>
      <c r="EE784" s="29"/>
      <c r="EF784" s="29"/>
      <c r="EG784" s="29"/>
      <c r="EH784" s="29"/>
      <c r="EI784" s="29"/>
      <c r="EJ784" s="29"/>
      <c r="EK784" s="29"/>
      <c r="EL784" s="29"/>
      <c r="EM784" s="29"/>
      <c r="EN784" s="29"/>
      <c r="EO784" s="29"/>
      <c r="EP784" s="29"/>
      <c r="EQ784" s="29"/>
      <c r="ER784" s="29"/>
      <c r="ES784" s="29"/>
      <c r="ET784" s="29"/>
      <c r="EU784" s="29"/>
      <c r="EV784" s="29"/>
      <c r="EW784" s="29"/>
      <c r="EX784" s="29"/>
      <c r="EY784" s="29"/>
      <c r="EZ784" s="29"/>
      <c r="FA784" s="29"/>
      <c r="FB784" s="29"/>
      <c r="FC784" s="29"/>
      <c r="FD784" s="29"/>
      <c r="FE784" s="29"/>
      <c r="FF784" s="29"/>
      <c r="FG784" s="29"/>
      <c r="FH784" s="29"/>
      <c r="FI784" s="29"/>
      <c r="FJ784" s="29"/>
      <c r="FK784" s="29"/>
      <c r="FV784" s="29"/>
      <c r="FZ784" s="29"/>
      <c r="GA784" s="29"/>
    </row>
    <row r="785" spans="7:183" x14ac:dyDescent="0.25">
      <c r="G785" s="112"/>
      <c r="Z785" s="113"/>
      <c r="AQ785" s="29"/>
      <c r="AR785" s="29"/>
      <c r="AS785" s="29"/>
      <c r="AT785" s="29"/>
      <c r="AU785" s="29"/>
      <c r="AV785" s="29"/>
      <c r="AW785" s="29"/>
      <c r="AX785" s="29"/>
      <c r="AY785" s="29"/>
      <c r="AZ785" s="29"/>
      <c r="BA785" s="29"/>
      <c r="BB785" s="29"/>
      <c r="BC785" s="29"/>
      <c r="BD785" s="29"/>
      <c r="BE785" s="29"/>
      <c r="BF785" s="29"/>
      <c r="BG785" s="29"/>
      <c r="BH785" s="29"/>
      <c r="BI785" s="29"/>
      <c r="BJ785" s="29"/>
      <c r="BK785" s="29"/>
      <c r="BL785" s="29"/>
      <c r="BM785" s="29"/>
      <c r="CH785" s="29"/>
      <c r="CX785" s="29"/>
      <c r="CY785" s="29"/>
      <c r="CZ785" s="31"/>
      <c r="DA785" s="31"/>
      <c r="DB785" s="31"/>
      <c r="DC785" s="31"/>
      <c r="DD785" s="31"/>
      <c r="DE785" s="31"/>
      <c r="DF785" s="31"/>
      <c r="DL785" s="29"/>
      <c r="DM785" s="29"/>
      <c r="DN785" s="29"/>
      <c r="DO785" s="29"/>
      <c r="DP785" s="29"/>
      <c r="DQ785" s="29"/>
      <c r="DR785" s="29"/>
      <c r="DS785" s="29"/>
      <c r="DT785" s="29"/>
      <c r="DU785" s="29"/>
      <c r="DV785" s="29"/>
      <c r="DW785" s="29"/>
      <c r="DX785" s="29"/>
      <c r="DY785" s="29"/>
      <c r="DZ785" s="29"/>
      <c r="EA785" s="29"/>
      <c r="EB785" s="29"/>
      <c r="EC785" s="29"/>
      <c r="ED785" s="29"/>
      <c r="EE785" s="29"/>
      <c r="EF785" s="29"/>
      <c r="EG785" s="29"/>
      <c r="EH785" s="29"/>
      <c r="EI785" s="29"/>
      <c r="EJ785" s="29"/>
      <c r="EK785" s="29"/>
      <c r="EL785" s="29"/>
      <c r="EM785" s="29"/>
      <c r="EN785" s="29"/>
      <c r="EO785" s="29"/>
      <c r="EP785" s="29"/>
      <c r="EQ785" s="29"/>
      <c r="ER785" s="29"/>
      <c r="ES785" s="29"/>
      <c r="ET785" s="29"/>
      <c r="EU785" s="29"/>
      <c r="EV785" s="29"/>
      <c r="EW785" s="29"/>
      <c r="EX785" s="29"/>
      <c r="EY785" s="29"/>
      <c r="EZ785" s="29"/>
      <c r="FA785" s="29"/>
      <c r="FB785" s="29"/>
      <c r="FC785" s="29"/>
      <c r="FD785" s="29"/>
      <c r="FE785" s="29"/>
      <c r="FF785" s="29"/>
      <c r="FG785" s="29"/>
      <c r="FH785" s="29"/>
      <c r="FI785" s="29"/>
      <c r="FJ785" s="29"/>
      <c r="FK785" s="29"/>
      <c r="FV785" s="29"/>
      <c r="FZ785" s="29"/>
      <c r="GA785" s="29"/>
    </row>
    <row r="786" spans="7:183" x14ac:dyDescent="0.25">
      <c r="G786" s="112"/>
      <c r="Z786" s="113"/>
      <c r="AQ786" s="29"/>
      <c r="AR786" s="29"/>
      <c r="AS786" s="29"/>
      <c r="AT786" s="29"/>
      <c r="AU786" s="29"/>
      <c r="AV786" s="29"/>
      <c r="AW786" s="29"/>
      <c r="AX786" s="29"/>
      <c r="AY786" s="29"/>
      <c r="AZ786" s="29"/>
      <c r="BA786" s="29"/>
      <c r="BB786" s="29"/>
      <c r="BC786" s="29"/>
      <c r="BD786" s="29"/>
      <c r="BE786" s="29"/>
      <c r="BF786" s="29"/>
      <c r="BG786" s="29"/>
      <c r="BH786" s="29"/>
      <c r="BI786" s="29"/>
      <c r="BJ786" s="29"/>
      <c r="BK786" s="29"/>
      <c r="BL786" s="29"/>
      <c r="BM786" s="29"/>
      <c r="CH786" s="29"/>
      <c r="CX786" s="29"/>
      <c r="CY786" s="29"/>
      <c r="CZ786" s="31"/>
      <c r="DA786" s="31"/>
      <c r="DB786" s="31"/>
      <c r="DC786" s="31"/>
      <c r="DD786" s="31"/>
      <c r="DE786" s="31"/>
      <c r="DF786" s="31"/>
      <c r="DL786" s="29"/>
      <c r="DM786" s="29"/>
      <c r="DN786" s="29"/>
      <c r="DO786" s="29"/>
      <c r="DP786" s="29"/>
      <c r="DQ786" s="29"/>
      <c r="DR786" s="29"/>
      <c r="DS786" s="29"/>
      <c r="DT786" s="29"/>
      <c r="DU786" s="29"/>
      <c r="DV786" s="29"/>
      <c r="DW786" s="29"/>
      <c r="DX786" s="29"/>
      <c r="DY786" s="29"/>
      <c r="DZ786" s="29"/>
      <c r="EA786" s="29"/>
      <c r="EB786" s="29"/>
      <c r="EC786" s="29"/>
      <c r="ED786" s="29"/>
      <c r="EE786" s="29"/>
      <c r="EF786" s="29"/>
      <c r="EG786" s="29"/>
      <c r="EH786" s="29"/>
      <c r="EI786" s="29"/>
      <c r="EJ786" s="29"/>
      <c r="EK786" s="29"/>
      <c r="EL786" s="29"/>
      <c r="EM786" s="29"/>
      <c r="EN786" s="29"/>
      <c r="EO786" s="29"/>
      <c r="EP786" s="29"/>
      <c r="EQ786" s="29"/>
      <c r="ER786" s="29"/>
      <c r="ES786" s="29"/>
      <c r="ET786" s="29"/>
      <c r="EU786" s="29"/>
      <c r="EV786" s="29"/>
      <c r="EW786" s="29"/>
      <c r="EX786" s="29"/>
      <c r="EY786" s="29"/>
      <c r="EZ786" s="29"/>
      <c r="FA786" s="29"/>
      <c r="FB786" s="29"/>
      <c r="FC786" s="29"/>
      <c r="FD786" s="29"/>
      <c r="FE786" s="29"/>
      <c r="FF786" s="29"/>
      <c r="FG786" s="29"/>
      <c r="FH786" s="29"/>
      <c r="FI786" s="29"/>
      <c r="FJ786" s="29"/>
      <c r="FK786" s="29"/>
      <c r="FV786" s="29"/>
      <c r="FZ786" s="29"/>
      <c r="GA786" s="29"/>
    </row>
    <row r="787" spans="7:183" x14ac:dyDescent="0.25">
      <c r="G787" s="112"/>
      <c r="Z787" s="113"/>
      <c r="AQ787" s="29"/>
      <c r="AR787" s="29"/>
      <c r="AS787" s="29"/>
      <c r="AT787" s="29"/>
      <c r="AU787" s="29"/>
      <c r="AV787" s="29"/>
      <c r="AW787" s="29"/>
      <c r="AX787" s="29"/>
      <c r="AY787" s="29"/>
      <c r="AZ787" s="29"/>
      <c r="BA787" s="29"/>
      <c r="BB787" s="29"/>
      <c r="BC787" s="29"/>
      <c r="BD787" s="29"/>
      <c r="BE787" s="29"/>
      <c r="BF787" s="29"/>
      <c r="BG787" s="29"/>
      <c r="BH787" s="29"/>
      <c r="BI787" s="29"/>
      <c r="BJ787" s="29"/>
      <c r="BK787" s="29"/>
      <c r="BL787" s="29"/>
      <c r="BM787" s="29"/>
      <c r="CH787" s="29"/>
      <c r="CX787" s="29"/>
      <c r="CY787" s="29"/>
      <c r="CZ787" s="31"/>
      <c r="DA787" s="31"/>
      <c r="DB787" s="31"/>
      <c r="DC787" s="31"/>
      <c r="DD787" s="31"/>
      <c r="DE787" s="31"/>
      <c r="DF787" s="31"/>
      <c r="DL787" s="29"/>
      <c r="DM787" s="29"/>
      <c r="DN787" s="29"/>
      <c r="DO787" s="29"/>
      <c r="DP787" s="29"/>
      <c r="DQ787" s="29"/>
      <c r="DR787" s="29"/>
      <c r="DS787" s="29"/>
      <c r="DT787" s="29"/>
      <c r="DU787" s="29"/>
      <c r="DV787" s="29"/>
      <c r="DW787" s="29"/>
      <c r="DX787" s="29"/>
      <c r="DY787" s="29"/>
      <c r="DZ787" s="29"/>
      <c r="EA787" s="29"/>
      <c r="EB787" s="29"/>
      <c r="EC787" s="29"/>
      <c r="ED787" s="29"/>
      <c r="EE787" s="29"/>
      <c r="EF787" s="29"/>
      <c r="EG787" s="29"/>
      <c r="EH787" s="29"/>
      <c r="EI787" s="29"/>
      <c r="EJ787" s="29"/>
      <c r="EK787" s="29"/>
      <c r="EL787" s="29"/>
      <c r="EM787" s="29"/>
      <c r="EN787" s="29"/>
      <c r="EO787" s="29"/>
      <c r="EP787" s="29"/>
      <c r="EQ787" s="29"/>
      <c r="ER787" s="29"/>
      <c r="ES787" s="29"/>
      <c r="ET787" s="29"/>
      <c r="EU787" s="29"/>
      <c r="EV787" s="29"/>
      <c r="EW787" s="29"/>
      <c r="EX787" s="29"/>
      <c r="EY787" s="29"/>
      <c r="EZ787" s="29"/>
      <c r="FA787" s="29"/>
      <c r="FB787" s="29"/>
      <c r="FC787" s="29"/>
      <c r="FD787" s="29"/>
      <c r="FE787" s="29"/>
      <c r="FF787" s="29"/>
      <c r="FG787" s="29"/>
      <c r="FH787" s="29"/>
      <c r="FI787" s="29"/>
      <c r="FJ787" s="29"/>
      <c r="FK787" s="29"/>
      <c r="FV787" s="29"/>
      <c r="FZ787" s="29"/>
      <c r="GA787" s="29"/>
    </row>
    <row r="788" spans="7:183" x14ac:dyDescent="0.25">
      <c r="G788" s="112"/>
      <c r="Z788" s="113"/>
      <c r="AQ788" s="29"/>
      <c r="AR788" s="29"/>
      <c r="AS788" s="29"/>
      <c r="AT788" s="29"/>
      <c r="AU788" s="29"/>
      <c r="AV788" s="29"/>
      <c r="AW788" s="29"/>
      <c r="AX788" s="29"/>
      <c r="AY788" s="29"/>
      <c r="AZ788" s="29"/>
      <c r="BA788" s="29"/>
      <c r="BB788" s="29"/>
      <c r="BC788" s="29"/>
      <c r="BD788" s="29"/>
      <c r="BE788" s="29"/>
      <c r="BF788" s="29"/>
      <c r="BG788" s="29"/>
      <c r="BH788" s="29"/>
      <c r="BI788" s="29"/>
      <c r="BJ788" s="29"/>
      <c r="BK788" s="29"/>
      <c r="BL788" s="29"/>
      <c r="BM788" s="29"/>
      <c r="CH788" s="29"/>
      <c r="CX788" s="29"/>
      <c r="CY788" s="29"/>
      <c r="CZ788" s="31"/>
      <c r="DA788" s="31"/>
      <c r="DB788" s="31"/>
      <c r="DC788" s="31"/>
      <c r="DD788" s="31"/>
      <c r="DE788" s="31"/>
      <c r="DF788" s="31"/>
      <c r="DL788" s="29"/>
      <c r="DM788" s="29"/>
      <c r="DN788" s="29"/>
      <c r="DO788" s="29"/>
      <c r="DP788" s="29"/>
      <c r="DQ788" s="29"/>
      <c r="DR788" s="29"/>
      <c r="DS788" s="29"/>
      <c r="DT788" s="29"/>
      <c r="DU788" s="29"/>
      <c r="DV788" s="29"/>
      <c r="DW788" s="29"/>
      <c r="DX788" s="29"/>
      <c r="DY788" s="29"/>
      <c r="DZ788" s="29"/>
      <c r="EA788" s="29"/>
      <c r="EB788" s="29"/>
      <c r="EC788" s="29"/>
      <c r="ED788" s="29"/>
      <c r="EE788" s="29"/>
      <c r="EF788" s="29"/>
      <c r="EG788" s="29"/>
      <c r="EH788" s="29"/>
      <c r="EI788" s="29"/>
      <c r="EJ788" s="29"/>
      <c r="EK788" s="29"/>
      <c r="EL788" s="29"/>
      <c r="EM788" s="29"/>
      <c r="EN788" s="29"/>
      <c r="EO788" s="29"/>
      <c r="EP788" s="29"/>
      <c r="EQ788" s="29"/>
      <c r="ER788" s="29"/>
      <c r="ES788" s="29"/>
      <c r="ET788" s="29"/>
      <c r="EU788" s="29"/>
      <c r="EV788" s="29"/>
      <c r="EW788" s="29"/>
      <c r="EX788" s="29"/>
      <c r="EY788" s="29"/>
      <c r="EZ788" s="29"/>
      <c r="FA788" s="29"/>
      <c r="FB788" s="29"/>
      <c r="FC788" s="29"/>
      <c r="FD788" s="29"/>
      <c r="FE788" s="29"/>
      <c r="FF788" s="29"/>
      <c r="FG788" s="29"/>
      <c r="FH788" s="29"/>
      <c r="FI788" s="29"/>
      <c r="FJ788" s="29"/>
      <c r="FK788" s="29"/>
      <c r="FV788" s="29"/>
      <c r="FZ788" s="29"/>
      <c r="GA788" s="29"/>
    </row>
    <row r="789" spans="7:183" x14ac:dyDescent="0.25">
      <c r="G789" s="112"/>
      <c r="Z789" s="113"/>
      <c r="AQ789" s="29"/>
      <c r="AR789" s="29"/>
      <c r="AS789" s="29"/>
      <c r="AT789" s="29"/>
      <c r="AU789" s="29"/>
      <c r="AV789" s="29"/>
      <c r="AW789" s="29"/>
      <c r="AX789" s="29"/>
      <c r="AY789" s="29"/>
      <c r="AZ789" s="29"/>
      <c r="BA789" s="29"/>
      <c r="BB789" s="29"/>
      <c r="BC789" s="29"/>
      <c r="BD789" s="29"/>
      <c r="BE789" s="29"/>
      <c r="BF789" s="29"/>
      <c r="BG789" s="29"/>
      <c r="BH789" s="29"/>
      <c r="BI789" s="29"/>
      <c r="BJ789" s="29"/>
      <c r="BK789" s="29"/>
      <c r="BL789" s="29"/>
      <c r="BM789" s="29"/>
      <c r="CH789" s="29"/>
      <c r="CX789" s="29"/>
      <c r="CY789" s="29"/>
      <c r="CZ789" s="31"/>
      <c r="DA789" s="31"/>
      <c r="DB789" s="31"/>
      <c r="DC789" s="31"/>
      <c r="DD789" s="31"/>
      <c r="DE789" s="31"/>
      <c r="DF789" s="31"/>
      <c r="DL789" s="29"/>
      <c r="DM789" s="29"/>
      <c r="DN789" s="29"/>
      <c r="DO789" s="29"/>
      <c r="DP789" s="29"/>
      <c r="DQ789" s="29"/>
      <c r="DR789" s="29"/>
      <c r="DS789" s="29"/>
      <c r="DT789" s="29"/>
      <c r="DU789" s="29"/>
      <c r="DV789" s="29"/>
      <c r="DW789" s="29"/>
      <c r="DX789" s="29"/>
      <c r="DY789" s="29"/>
      <c r="DZ789" s="29"/>
      <c r="EA789" s="29"/>
      <c r="EB789" s="29"/>
      <c r="EC789" s="29"/>
      <c r="ED789" s="29"/>
      <c r="EE789" s="29"/>
      <c r="EF789" s="29"/>
      <c r="EG789" s="29"/>
      <c r="EH789" s="29"/>
      <c r="EI789" s="29"/>
      <c r="EJ789" s="29"/>
      <c r="EK789" s="29"/>
      <c r="EL789" s="29"/>
      <c r="EM789" s="29"/>
      <c r="EN789" s="29"/>
      <c r="EO789" s="29"/>
      <c r="EP789" s="29"/>
      <c r="EQ789" s="29"/>
      <c r="ER789" s="29"/>
      <c r="ES789" s="29"/>
      <c r="ET789" s="29"/>
      <c r="EU789" s="29"/>
      <c r="EV789" s="29"/>
      <c r="EW789" s="29"/>
      <c r="EX789" s="29"/>
      <c r="EY789" s="29"/>
      <c r="EZ789" s="29"/>
      <c r="FA789" s="29"/>
      <c r="FB789" s="29"/>
      <c r="FC789" s="29"/>
      <c r="FD789" s="29"/>
      <c r="FE789" s="29"/>
      <c r="FF789" s="29"/>
      <c r="FG789" s="29"/>
      <c r="FH789" s="29"/>
      <c r="FI789" s="29"/>
      <c r="FJ789" s="29"/>
      <c r="FK789" s="29"/>
      <c r="FV789" s="29"/>
      <c r="FZ789" s="29"/>
      <c r="GA789" s="29"/>
    </row>
    <row r="790" spans="7:183" x14ac:dyDescent="0.25">
      <c r="G790" s="112"/>
      <c r="Z790" s="113"/>
      <c r="AQ790" s="29"/>
      <c r="AR790" s="29"/>
      <c r="AS790" s="29"/>
      <c r="AT790" s="29"/>
      <c r="AU790" s="29"/>
      <c r="AV790" s="29"/>
      <c r="AW790" s="29"/>
      <c r="AX790" s="29"/>
      <c r="AY790" s="29"/>
      <c r="AZ790" s="29"/>
      <c r="BA790" s="29"/>
      <c r="BB790" s="29"/>
      <c r="BC790" s="29"/>
      <c r="BD790" s="29"/>
      <c r="BE790" s="29"/>
      <c r="BF790" s="29"/>
      <c r="BG790" s="29"/>
      <c r="BH790" s="29"/>
      <c r="BI790" s="29"/>
      <c r="BJ790" s="29"/>
      <c r="BK790" s="29"/>
      <c r="BL790" s="29"/>
      <c r="BM790" s="29"/>
      <c r="CH790" s="29"/>
      <c r="CX790" s="29"/>
      <c r="CY790" s="29"/>
      <c r="CZ790" s="31"/>
      <c r="DA790" s="31"/>
      <c r="DB790" s="31"/>
      <c r="DC790" s="31"/>
      <c r="DD790" s="31"/>
      <c r="DE790" s="31"/>
      <c r="DF790" s="31"/>
      <c r="DL790" s="29"/>
      <c r="DM790" s="29"/>
      <c r="DN790" s="29"/>
      <c r="DO790" s="29"/>
      <c r="DP790" s="29"/>
      <c r="DQ790" s="29"/>
      <c r="DR790" s="29"/>
      <c r="DS790" s="29"/>
      <c r="DT790" s="29"/>
      <c r="DU790" s="29"/>
      <c r="DV790" s="29"/>
      <c r="DW790" s="29"/>
      <c r="DX790" s="29"/>
      <c r="DY790" s="29"/>
      <c r="DZ790" s="29"/>
      <c r="EA790" s="29"/>
      <c r="EB790" s="29"/>
      <c r="EC790" s="29"/>
      <c r="ED790" s="29"/>
      <c r="EE790" s="29"/>
      <c r="EF790" s="29"/>
      <c r="EG790" s="29"/>
      <c r="EH790" s="29"/>
      <c r="EI790" s="29"/>
      <c r="EJ790" s="29"/>
      <c r="EK790" s="29"/>
      <c r="EL790" s="29"/>
      <c r="EM790" s="29"/>
      <c r="EN790" s="29"/>
      <c r="EO790" s="29"/>
      <c r="EP790" s="29"/>
      <c r="EQ790" s="29"/>
      <c r="ER790" s="29"/>
      <c r="ES790" s="29"/>
      <c r="ET790" s="29"/>
      <c r="EU790" s="29"/>
      <c r="EV790" s="29"/>
      <c r="EW790" s="29"/>
      <c r="EX790" s="29"/>
      <c r="EY790" s="29"/>
      <c r="EZ790" s="29"/>
      <c r="FA790" s="29"/>
      <c r="FB790" s="29"/>
      <c r="FC790" s="29"/>
      <c r="FD790" s="29"/>
      <c r="FE790" s="29"/>
      <c r="FF790" s="29"/>
      <c r="FG790" s="29"/>
      <c r="FH790" s="29"/>
      <c r="FI790" s="29"/>
      <c r="FJ790" s="29"/>
      <c r="FK790" s="29"/>
      <c r="FV790" s="29"/>
      <c r="FZ790" s="29"/>
      <c r="GA790" s="29"/>
    </row>
    <row r="791" spans="7:183" x14ac:dyDescent="0.25">
      <c r="G791" s="112"/>
      <c r="Z791" s="113"/>
      <c r="AQ791" s="29"/>
      <c r="AR791" s="29"/>
      <c r="AS791" s="29"/>
      <c r="AT791" s="29"/>
      <c r="AU791" s="29"/>
      <c r="AV791" s="29"/>
      <c r="AW791" s="29"/>
      <c r="AX791" s="29"/>
      <c r="AY791" s="29"/>
      <c r="AZ791" s="29"/>
      <c r="BA791" s="29"/>
      <c r="BB791" s="29"/>
      <c r="BC791" s="29"/>
      <c r="BD791" s="29"/>
      <c r="BE791" s="29"/>
      <c r="BF791" s="29"/>
      <c r="BG791" s="29"/>
      <c r="BH791" s="29"/>
      <c r="BI791" s="29"/>
      <c r="BJ791" s="29"/>
      <c r="BK791" s="29"/>
      <c r="BL791" s="29"/>
      <c r="BM791" s="29"/>
      <c r="CH791" s="29"/>
      <c r="CX791" s="29"/>
      <c r="CY791" s="29"/>
      <c r="CZ791" s="31"/>
      <c r="DA791" s="31"/>
      <c r="DB791" s="31"/>
      <c r="DC791" s="31"/>
      <c r="DD791" s="31"/>
      <c r="DE791" s="31"/>
      <c r="DF791" s="31"/>
      <c r="DL791" s="29"/>
      <c r="DM791" s="29"/>
      <c r="DN791" s="29"/>
      <c r="DO791" s="29"/>
      <c r="DP791" s="29"/>
      <c r="DQ791" s="29"/>
      <c r="DR791" s="29"/>
      <c r="DS791" s="29"/>
      <c r="DT791" s="29"/>
      <c r="DU791" s="29"/>
      <c r="DV791" s="29"/>
      <c r="DW791" s="29"/>
      <c r="DX791" s="29"/>
      <c r="DY791" s="29"/>
      <c r="DZ791" s="29"/>
      <c r="EA791" s="29"/>
      <c r="EB791" s="29"/>
      <c r="EC791" s="29"/>
      <c r="ED791" s="29"/>
      <c r="EE791" s="29"/>
      <c r="EF791" s="29"/>
      <c r="EG791" s="29"/>
      <c r="EH791" s="29"/>
      <c r="EI791" s="29"/>
      <c r="EJ791" s="29"/>
      <c r="EK791" s="29"/>
      <c r="EL791" s="29"/>
      <c r="EM791" s="29"/>
      <c r="EN791" s="29"/>
      <c r="EO791" s="29"/>
      <c r="EP791" s="29"/>
      <c r="EQ791" s="29"/>
      <c r="ER791" s="29"/>
      <c r="ES791" s="29"/>
      <c r="ET791" s="29"/>
      <c r="EU791" s="29"/>
      <c r="EV791" s="29"/>
      <c r="EW791" s="29"/>
      <c r="EX791" s="29"/>
      <c r="EY791" s="29"/>
      <c r="EZ791" s="29"/>
      <c r="FA791" s="29"/>
      <c r="FB791" s="29"/>
      <c r="FC791" s="29"/>
      <c r="FD791" s="29"/>
      <c r="FE791" s="29"/>
      <c r="FF791" s="29"/>
      <c r="FG791" s="29"/>
      <c r="FH791" s="29"/>
      <c r="FI791" s="29"/>
      <c r="FJ791" s="29"/>
      <c r="FK791" s="29"/>
      <c r="FV791" s="29"/>
      <c r="FZ791" s="29"/>
      <c r="GA791" s="29"/>
    </row>
    <row r="792" spans="7:183" x14ac:dyDescent="0.25">
      <c r="G792" s="112"/>
      <c r="Z792" s="113"/>
      <c r="AQ792" s="29"/>
      <c r="AR792" s="29"/>
      <c r="AS792" s="29"/>
      <c r="AT792" s="29"/>
      <c r="AU792" s="29"/>
      <c r="AV792" s="29"/>
      <c r="AW792" s="29"/>
      <c r="AX792" s="29"/>
      <c r="AY792" s="29"/>
      <c r="AZ792" s="29"/>
      <c r="BA792" s="29"/>
      <c r="BB792" s="29"/>
      <c r="BC792" s="29"/>
      <c r="BD792" s="29"/>
      <c r="BE792" s="29"/>
      <c r="BF792" s="29"/>
      <c r="BG792" s="29"/>
      <c r="BH792" s="29"/>
      <c r="BI792" s="29"/>
      <c r="BJ792" s="29"/>
      <c r="BK792" s="29"/>
      <c r="BL792" s="29"/>
      <c r="BM792" s="29"/>
      <c r="CH792" s="29"/>
      <c r="CX792" s="29"/>
      <c r="CY792" s="29"/>
      <c r="CZ792" s="31"/>
      <c r="DA792" s="31"/>
      <c r="DB792" s="31"/>
      <c r="DC792" s="31"/>
      <c r="DD792" s="31"/>
      <c r="DE792" s="31"/>
      <c r="DF792" s="31"/>
      <c r="DL792" s="29"/>
      <c r="DM792" s="29"/>
      <c r="DN792" s="29"/>
      <c r="DO792" s="29"/>
      <c r="DP792" s="29"/>
      <c r="DQ792" s="29"/>
      <c r="DR792" s="29"/>
      <c r="DS792" s="29"/>
      <c r="DT792" s="29"/>
      <c r="DU792" s="29"/>
      <c r="DV792" s="29"/>
      <c r="DW792" s="29"/>
      <c r="DX792" s="29"/>
      <c r="DY792" s="29"/>
      <c r="DZ792" s="29"/>
      <c r="EA792" s="29"/>
      <c r="EB792" s="29"/>
      <c r="EC792" s="29"/>
      <c r="ED792" s="29"/>
      <c r="EE792" s="29"/>
      <c r="EF792" s="29"/>
      <c r="EG792" s="29"/>
      <c r="EH792" s="29"/>
      <c r="EI792" s="29"/>
      <c r="EJ792" s="29"/>
      <c r="EK792" s="29"/>
      <c r="EL792" s="29"/>
      <c r="EM792" s="29"/>
      <c r="EN792" s="29"/>
      <c r="EO792" s="29"/>
      <c r="EP792" s="29"/>
      <c r="EQ792" s="29"/>
      <c r="ER792" s="29"/>
      <c r="ES792" s="29"/>
      <c r="ET792" s="29"/>
      <c r="EU792" s="29"/>
      <c r="EV792" s="29"/>
      <c r="EW792" s="29"/>
      <c r="EX792" s="29"/>
      <c r="EY792" s="29"/>
      <c r="EZ792" s="29"/>
      <c r="FA792" s="29"/>
      <c r="FB792" s="29"/>
      <c r="FC792" s="29"/>
      <c r="FD792" s="29"/>
      <c r="FE792" s="29"/>
      <c r="FF792" s="29"/>
      <c r="FG792" s="29"/>
      <c r="FH792" s="29"/>
      <c r="FI792" s="29"/>
      <c r="FJ792" s="29"/>
      <c r="FK792" s="29"/>
      <c r="FV792" s="29"/>
      <c r="FZ792" s="29"/>
      <c r="GA792" s="29"/>
    </row>
    <row r="793" spans="7:183" x14ac:dyDescent="0.25">
      <c r="G793" s="112"/>
      <c r="Z793" s="113"/>
      <c r="AQ793" s="29"/>
      <c r="AR793" s="29"/>
      <c r="AS793" s="29"/>
      <c r="AT793" s="29"/>
      <c r="AU793" s="29"/>
      <c r="AV793" s="29"/>
      <c r="AW793" s="29"/>
      <c r="AX793" s="29"/>
      <c r="AY793" s="29"/>
      <c r="AZ793" s="29"/>
      <c r="BA793" s="29"/>
      <c r="BB793" s="29"/>
      <c r="BC793" s="29"/>
      <c r="BD793" s="29"/>
      <c r="BE793" s="29"/>
      <c r="BF793" s="29"/>
      <c r="BG793" s="29"/>
      <c r="BH793" s="29"/>
      <c r="BI793" s="29"/>
      <c r="BJ793" s="29"/>
      <c r="BK793" s="29"/>
      <c r="BL793" s="29"/>
      <c r="BM793" s="29"/>
      <c r="CH793" s="29"/>
      <c r="CX793" s="29"/>
      <c r="CY793" s="29"/>
      <c r="CZ793" s="31"/>
      <c r="DA793" s="31"/>
      <c r="DB793" s="31"/>
      <c r="DC793" s="31"/>
      <c r="DD793" s="31"/>
      <c r="DE793" s="31"/>
      <c r="DF793" s="31"/>
      <c r="DL793" s="29"/>
      <c r="DM793" s="29"/>
      <c r="DN793" s="29"/>
      <c r="DO793" s="29"/>
      <c r="DP793" s="29"/>
      <c r="DQ793" s="29"/>
      <c r="DR793" s="29"/>
      <c r="DS793" s="29"/>
      <c r="DT793" s="29"/>
      <c r="DU793" s="29"/>
      <c r="DV793" s="29"/>
      <c r="DW793" s="29"/>
      <c r="DX793" s="29"/>
      <c r="DY793" s="29"/>
      <c r="DZ793" s="29"/>
      <c r="EA793" s="29"/>
      <c r="EB793" s="29"/>
      <c r="EC793" s="29"/>
      <c r="ED793" s="29"/>
      <c r="EE793" s="29"/>
      <c r="EF793" s="29"/>
      <c r="EG793" s="29"/>
      <c r="EH793" s="29"/>
      <c r="EI793" s="29"/>
      <c r="EJ793" s="29"/>
      <c r="EK793" s="29"/>
      <c r="EL793" s="29"/>
      <c r="EM793" s="29"/>
      <c r="EN793" s="29"/>
      <c r="EO793" s="29"/>
      <c r="EP793" s="29"/>
      <c r="EQ793" s="29"/>
      <c r="ER793" s="29"/>
      <c r="ES793" s="29"/>
      <c r="ET793" s="29"/>
      <c r="EU793" s="29"/>
      <c r="EV793" s="29"/>
      <c r="EW793" s="29"/>
      <c r="EX793" s="29"/>
      <c r="EY793" s="29"/>
      <c r="EZ793" s="29"/>
      <c r="FA793" s="29"/>
      <c r="FB793" s="29"/>
      <c r="FC793" s="29"/>
      <c r="FD793" s="29"/>
      <c r="FE793" s="29"/>
      <c r="FF793" s="29"/>
      <c r="FG793" s="29"/>
      <c r="FH793" s="29"/>
      <c r="FI793" s="29"/>
      <c r="FJ793" s="29"/>
      <c r="FK793" s="29"/>
      <c r="FV793" s="29"/>
      <c r="FZ793" s="29"/>
      <c r="GA793" s="29"/>
    </row>
    <row r="794" spans="7:183" x14ac:dyDescent="0.25">
      <c r="G794" s="112"/>
      <c r="Z794" s="113"/>
      <c r="AQ794" s="29"/>
      <c r="AR794" s="29"/>
      <c r="AS794" s="29"/>
      <c r="AT794" s="29"/>
      <c r="AU794" s="29"/>
      <c r="AV794" s="29"/>
      <c r="AW794" s="29"/>
      <c r="AX794" s="29"/>
      <c r="AY794" s="29"/>
      <c r="AZ794" s="29"/>
      <c r="BA794" s="29"/>
      <c r="BB794" s="29"/>
      <c r="BC794" s="29"/>
      <c r="BD794" s="29"/>
      <c r="BE794" s="29"/>
      <c r="BF794" s="29"/>
      <c r="BG794" s="29"/>
      <c r="BH794" s="29"/>
      <c r="BI794" s="29"/>
      <c r="BJ794" s="29"/>
      <c r="BK794" s="29"/>
      <c r="BL794" s="29"/>
      <c r="BM794" s="29"/>
      <c r="CH794" s="29"/>
      <c r="CX794" s="29"/>
      <c r="CY794" s="29"/>
      <c r="CZ794" s="31"/>
      <c r="DA794" s="31"/>
      <c r="DB794" s="31"/>
      <c r="DC794" s="31"/>
      <c r="DD794" s="31"/>
      <c r="DE794" s="31"/>
      <c r="DF794" s="31"/>
      <c r="DL794" s="29"/>
      <c r="DM794" s="29"/>
      <c r="DN794" s="29"/>
      <c r="DO794" s="29"/>
      <c r="DP794" s="29"/>
      <c r="DQ794" s="29"/>
      <c r="DR794" s="29"/>
      <c r="DS794" s="29"/>
      <c r="DT794" s="29"/>
      <c r="DU794" s="29"/>
      <c r="DV794" s="29"/>
      <c r="DW794" s="29"/>
      <c r="DX794" s="29"/>
      <c r="DY794" s="29"/>
      <c r="DZ794" s="29"/>
      <c r="EA794" s="29"/>
      <c r="EB794" s="29"/>
      <c r="EC794" s="29"/>
      <c r="ED794" s="29"/>
      <c r="EE794" s="29"/>
      <c r="EF794" s="29"/>
      <c r="EG794" s="29"/>
      <c r="EH794" s="29"/>
      <c r="EI794" s="29"/>
      <c r="EJ794" s="29"/>
      <c r="EK794" s="29"/>
      <c r="EL794" s="29"/>
      <c r="EM794" s="29"/>
      <c r="EN794" s="29"/>
      <c r="EO794" s="29"/>
      <c r="EP794" s="29"/>
      <c r="EQ794" s="29"/>
      <c r="ER794" s="29"/>
      <c r="ES794" s="29"/>
      <c r="ET794" s="29"/>
      <c r="EU794" s="29"/>
      <c r="EV794" s="29"/>
      <c r="EW794" s="29"/>
      <c r="EX794" s="29"/>
      <c r="EY794" s="29"/>
      <c r="EZ794" s="29"/>
      <c r="FA794" s="29"/>
      <c r="FB794" s="29"/>
      <c r="FC794" s="29"/>
      <c r="FD794" s="29"/>
      <c r="FE794" s="29"/>
      <c r="FF794" s="29"/>
      <c r="FG794" s="29"/>
      <c r="FH794" s="29"/>
      <c r="FI794" s="29"/>
      <c r="FJ794" s="29"/>
      <c r="FK794" s="29"/>
      <c r="FV794" s="29"/>
      <c r="FZ794" s="29"/>
      <c r="GA794" s="29"/>
    </row>
    <row r="795" spans="7:183" x14ac:dyDescent="0.25">
      <c r="G795" s="112"/>
      <c r="Z795" s="113"/>
      <c r="AQ795" s="29"/>
      <c r="AR795" s="29"/>
      <c r="AS795" s="29"/>
      <c r="AT795" s="29"/>
      <c r="AU795" s="29"/>
      <c r="AV795" s="29"/>
      <c r="AW795" s="29"/>
      <c r="AX795" s="29"/>
      <c r="AY795" s="29"/>
      <c r="AZ795" s="29"/>
      <c r="BA795" s="29"/>
      <c r="BB795" s="29"/>
      <c r="BC795" s="29"/>
      <c r="BD795" s="29"/>
      <c r="BE795" s="29"/>
      <c r="BF795" s="29"/>
      <c r="BG795" s="29"/>
      <c r="BH795" s="29"/>
      <c r="BI795" s="29"/>
      <c r="BJ795" s="29"/>
      <c r="BK795" s="29"/>
      <c r="BL795" s="29"/>
      <c r="BM795" s="29"/>
      <c r="CH795" s="29"/>
      <c r="CX795" s="29"/>
      <c r="CY795" s="29"/>
      <c r="CZ795" s="31"/>
      <c r="DA795" s="31"/>
      <c r="DB795" s="31"/>
      <c r="DC795" s="31"/>
      <c r="DD795" s="31"/>
      <c r="DE795" s="31"/>
      <c r="DF795" s="31"/>
      <c r="DL795" s="29"/>
      <c r="DM795" s="29"/>
      <c r="DN795" s="29"/>
      <c r="DO795" s="29"/>
      <c r="DP795" s="29"/>
      <c r="DQ795" s="29"/>
      <c r="DR795" s="29"/>
      <c r="DS795" s="29"/>
      <c r="DT795" s="29"/>
      <c r="DU795" s="29"/>
      <c r="DV795" s="29"/>
      <c r="DW795" s="29"/>
      <c r="DX795" s="29"/>
      <c r="DY795" s="29"/>
      <c r="DZ795" s="29"/>
      <c r="EA795" s="29"/>
      <c r="EB795" s="29"/>
      <c r="EC795" s="29"/>
      <c r="ED795" s="29"/>
      <c r="EE795" s="29"/>
      <c r="EF795" s="29"/>
      <c r="EG795" s="29"/>
      <c r="EH795" s="29"/>
      <c r="EI795" s="29"/>
      <c r="EJ795" s="29"/>
      <c r="EK795" s="29"/>
      <c r="EL795" s="29"/>
      <c r="EM795" s="29"/>
      <c r="EN795" s="29"/>
      <c r="EO795" s="29"/>
      <c r="EP795" s="29"/>
      <c r="EQ795" s="29"/>
      <c r="ER795" s="29"/>
      <c r="ES795" s="29"/>
      <c r="ET795" s="29"/>
      <c r="EU795" s="29"/>
      <c r="EV795" s="29"/>
      <c r="EW795" s="29"/>
      <c r="EX795" s="29"/>
      <c r="EY795" s="29"/>
      <c r="EZ795" s="29"/>
      <c r="FA795" s="29"/>
      <c r="FB795" s="29"/>
      <c r="FC795" s="29"/>
      <c r="FD795" s="29"/>
      <c r="FE795" s="29"/>
      <c r="FF795" s="29"/>
      <c r="FG795" s="29"/>
      <c r="FH795" s="29"/>
      <c r="FI795" s="29"/>
      <c r="FJ795" s="29"/>
      <c r="FK795" s="29"/>
      <c r="FV795" s="29"/>
      <c r="FZ795" s="29"/>
      <c r="GA795" s="29"/>
    </row>
    <row r="796" spans="7:183" x14ac:dyDescent="0.25">
      <c r="G796" s="112"/>
      <c r="Z796" s="113"/>
      <c r="AQ796" s="29"/>
      <c r="AR796" s="29"/>
      <c r="AS796" s="29"/>
      <c r="AT796" s="29"/>
      <c r="AU796" s="29"/>
      <c r="AV796" s="29"/>
      <c r="AW796" s="29"/>
      <c r="AX796" s="29"/>
      <c r="AY796" s="29"/>
      <c r="AZ796" s="29"/>
      <c r="BA796" s="29"/>
      <c r="BB796" s="29"/>
      <c r="BC796" s="29"/>
      <c r="BD796" s="29"/>
      <c r="BE796" s="29"/>
      <c r="BF796" s="29"/>
      <c r="BG796" s="29"/>
      <c r="BH796" s="29"/>
      <c r="BI796" s="29"/>
      <c r="BJ796" s="29"/>
      <c r="BK796" s="29"/>
      <c r="BL796" s="29"/>
      <c r="BM796" s="29"/>
      <c r="CH796" s="29"/>
      <c r="CX796" s="29"/>
      <c r="CY796" s="29"/>
      <c r="CZ796" s="31"/>
      <c r="DA796" s="31"/>
      <c r="DB796" s="31"/>
      <c r="DC796" s="31"/>
      <c r="DD796" s="31"/>
      <c r="DE796" s="31"/>
      <c r="DF796" s="31"/>
      <c r="DL796" s="29"/>
      <c r="DM796" s="29"/>
      <c r="DN796" s="29"/>
      <c r="DO796" s="29"/>
      <c r="DP796" s="29"/>
      <c r="DQ796" s="29"/>
      <c r="DR796" s="29"/>
      <c r="DS796" s="29"/>
      <c r="DT796" s="29"/>
      <c r="DU796" s="29"/>
      <c r="DV796" s="29"/>
      <c r="DW796" s="29"/>
      <c r="DX796" s="29"/>
      <c r="DY796" s="29"/>
      <c r="DZ796" s="29"/>
      <c r="EA796" s="29"/>
      <c r="EB796" s="29"/>
      <c r="EC796" s="29"/>
      <c r="ED796" s="29"/>
      <c r="EE796" s="29"/>
      <c r="EF796" s="29"/>
      <c r="EG796" s="29"/>
      <c r="EH796" s="29"/>
      <c r="EI796" s="29"/>
      <c r="EJ796" s="29"/>
      <c r="EK796" s="29"/>
      <c r="EL796" s="29"/>
      <c r="EM796" s="29"/>
      <c r="EN796" s="29"/>
      <c r="EO796" s="29"/>
      <c r="EP796" s="29"/>
      <c r="EQ796" s="29"/>
      <c r="ER796" s="29"/>
      <c r="ES796" s="29"/>
      <c r="ET796" s="29"/>
      <c r="EU796" s="29"/>
      <c r="EV796" s="29"/>
      <c r="EW796" s="29"/>
      <c r="EX796" s="29"/>
      <c r="EY796" s="29"/>
      <c r="EZ796" s="29"/>
      <c r="FA796" s="29"/>
      <c r="FB796" s="29"/>
      <c r="FC796" s="29"/>
      <c r="FD796" s="29"/>
      <c r="FE796" s="29"/>
      <c r="FF796" s="29"/>
      <c r="FG796" s="29"/>
      <c r="FH796" s="29"/>
      <c r="FI796" s="29"/>
      <c r="FJ796" s="29"/>
      <c r="FK796" s="29"/>
      <c r="FV796" s="29"/>
      <c r="FZ796" s="29"/>
      <c r="GA796" s="29"/>
    </row>
    <row r="797" spans="7:183" x14ac:dyDescent="0.25">
      <c r="G797" s="112"/>
      <c r="Z797" s="113"/>
      <c r="AQ797" s="29"/>
      <c r="AR797" s="29"/>
      <c r="AS797" s="29"/>
      <c r="AT797" s="29"/>
      <c r="AU797" s="29"/>
      <c r="AV797" s="29"/>
      <c r="AW797" s="29"/>
      <c r="AX797" s="29"/>
      <c r="AY797" s="29"/>
      <c r="AZ797" s="29"/>
      <c r="BA797" s="29"/>
      <c r="BB797" s="29"/>
      <c r="BC797" s="29"/>
      <c r="BD797" s="29"/>
      <c r="BE797" s="29"/>
      <c r="BF797" s="29"/>
      <c r="BG797" s="29"/>
      <c r="BH797" s="29"/>
      <c r="BI797" s="29"/>
      <c r="BJ797" s="29"/>
      <c r="BK797" s="29"/>
      <c r="BL797" s="29"/>
      <c r="BM797" s="29"/>
      <c r="CH797" s="29"/>
      <c r="CX797" s="29"/>
      <c r="CY797" s="29"/>
      <c r="CZ797" s="31"/>
      <c r="DA797" s="31"/>
      <c r="DB797" s="31"/>
      <c r="DC797" s="31"/>
      <c r="DD797" s="31"/>
      <c r="DE797" s="31"/>
      <c r="DF797" s="31"/>
      <c r="DL797" s="29"/>
      <c r="DM797" s="29"/>
      <c r="DN797" s="29"/>
      <c r="DO797" s="29"/>
      <c r="DP797" s="29"/>
      <c r="DQ797" s="29"/>
      <c r="DR797" s="29"/>
      <c r="DS797" s="29"/>
      <c r="DT797" s="29"/>
      <c r="DU797" s="29"/>
      <c r="DV797" s="29"/>
      <c r="DW797" s="29"/>
      <c r="DX797" s="29"/>
      <c r="DY797" s="29"/>
      <c r="DZ797" s="29"/>
      <c r="EA797" s="29"/>
      <c r="EB797" s="29"/>
      <c r="EC797" s="29"/>
      <c r="ED797" s="29"/>
      <c r="EE797" s="29"/>
      <c r="EF797" s="29"/>
      <c r="EG797" s="29"/>
      <c r="EH797" s="29"/>
      <c r="EI797" s="29"/>
      <c r="EJ797" s="29"/>
      <c r="EK797" s="29"/>
      <c r="EL797" s="29"/>
      <c r="EM797" s="29"/>
      <c r="EN797" s="29"/>
      <c r="EO797" s="29"/>
      <c r="EP797" s="29"/>
      <c r="EQ797" s="29"/>
      <c r="ER797" s="29"/>
      <c r="ES797" s="29"/>
      <c r="ET797" s="29"/>
      <c r="EU797" s="29"/>
      <c r="EV797" s="29"/>
      <c r="EW797" s="29"/>
      <c r="EX797" s="29"/>
      <c r="EY797" s="29"/>
      <c r="EZ797" s="29"/>
      <c r="FA797" s="29"/>
      <c r="FB797" s="29"/>
      <c r="FC797" s="29"/>
      <c r="FD797" s="29"/>
      <c r="FE797" s="29"/>
      <c r="FF797" s="29"/>
      <c r="FG797" s="29"/>
      <c r="FH797" s="29"/>
      <c r="FI797" s="29"/>
      <c r="FJ797" s="29"/>
      <c r="FK797" s="29"/>
      <c r="FV797" s="29"/>
      <c r="FZ797" s="29"/>
      <c r="GA797" s="29"/>
    </row>
    <row r="798" spans="7:183" x14ac:dyDescent="0.25">
      <c r="G798" s="112"/>
      <c r="Z798" s="113"/>
      <c r="AQ798" s="29"/>
      <c r="AR798" s="29"/>
      <c r="AS798" s="29"/>
      <c r="AT798" s="29"/>
      <c r="AU798" s="29"/>
      <c r="AV798" s="29"/>
      <c r="AW798" s="29"/>
      <c r="AX798" s="29"/>
      <c r="AY798" s="29"/>
      <c r="AZ798" s="29"/>
      <c r="BA798" s="29"/>
      <c r="BB798" s="29"/>
      <c r="BC798" s="29"/>
      <c r="BD798" s="29"/>
      <c r="BE798" s="29"/>
      <c r="BF798" s="29"/>
      <c r="BG798" s="29"/>
      <c r="BH798" s="29"/>
      <c r="BI798" s="29"/>
      <c r="BJ798" s="29"/>
      <c r="BK798" s="29"/>
      <c r="BL798" s="29"/>
      <c r="BM798" s="29"/>
      <c r="CH798" s="29"/>
      <c r="CX798" s="29"/>
      <c r="CY798" s="29"/>
      <c r="CZ798" s="31"/>
      <c r="DA798" s="31"/>
      <c r="DB798" s="31"/>
      <c r="DC798" s="31"/>
      <c r="DD798" s="31"/>
      <c r="DE798" s="31"/>
      <c r="DF798" s="31"/>
      <c r="DL798" s="29"/>
      <c r="DM798" s="29"/>
      <c r="DN798" s="29"/>
      <c r="DO798" s="29"/>
      <c r="DP798" s="29"/>
      <c r="DQ798" s="29"/>
      <c r="DR798" s="29"/>
      <c r="DS798" s="29"/>
      <c r="DT798" s="29"/>
      <c r="DU798" s="29"/>
      <c r="DV798" s="29"/>
      <c r="DW798" s="29"/>
      <c r="DX798" s="29"/>
      <c r="DY798" s="29"/>
      <c r="DZ798" s="29"/>
      <c r="EA798" s="29"/>
      <c r="EB798" s="29"/>
      <c r="EC798" s="29"/>
      <c r="ED798" s="29"/>
      <c r="EE798" s="29"/>
      <c r="EF798" s="29"/>
      <c r="EG798" s="29"/>
      <c r="EH798" s="29"/>
      <c r="EI798" s="29"/>
      <c r="EJ798" s="29"/>
      <c r="EK798" s="29"/>
      <c r="EL798" s="29"/>
      <c r="EM798" s="29"/>
      <c r="EN798" s="29"/>
      <c r="EO798" s="29"/>
      <c r="EP798" s="29"/>
      <c r="EQ798" s="29"/>
      <c r="ER798" s="29"/>
      <c r="ES798" s="29"/>
      <c r="ET798" s="29"/>
      <c r="EU798" s="29"/>
      <c r="EV798" s="29"/>
      <c r="EW798" s="29"/>
      <c r="EX798" s="29"/>
      <c r="EY798" s="29"/>
      <c r="EZ798" s="29"/>
      <c r="FA798" s="29"/>
      <c r="FB798" s="29"/>
      <c r="FC798" s="29"/>
      <c r="FD798" s="29"/>
      <c r="FE798" s="29"/>
      <c r="FF798" s="29"/>
      <c r="FG798" s="29"/>
      <c r="FH798" s="29"/>
      <c r="FI798" s="29"/>
      <c r="FJ798" s="29"/>
      <c r="FK798" s="29"/>
      <c r="FV798" s="29"/>
      <c r="FZ798" s="29"/>
      <c r="GA798" s="29"/>
    </row>
    <row r="799" spans="7:183" x14ac:dyDescent="0.25">
      <c r="G799" s="112"/>
      <c r="Z799" s="113"/>
      <c r="AQ799" s="29"/>
      <c r="AR799" s="29"/>
      <c r="AS799" s="29"/>
      <c r="AT799" s="29"/>
      <c r="AU799" s="29"/>
      <c r="AV799" s="29"/>
      <c r="AW799" s="29"/>
      <c r="AX799" s="29"/>
      <c r="AY799" s="29"/>
      <c r="AZ799" s="29"/>
      <c r="BA799" s="29"/>
      <c r="BB799" s="29"/>
      <c r="BC799" s="29"/>
      <c r="BD799" s="29"/>
      <c r="BE799" s="29"/>
      <c r="BF799" s="29"/>
      <c r="BG799" s="29"/>
      <c r="BH799" s="29"/>
      <c r="BI799" s="29"/>
      <c r="BJ799" s="29"/>
      <c r="BK799" s="29"/>
      <c r="BL799" s="29"/>
      <c r="BM799" s="29"/>
      <c r="CH799" s="29"/>
      <c r="CX799" s="29"/>
      <c r="CY799" s="29"/>
      <c r="CZ799" s="31"/>
      <c r="DA799" s="31"/>
      <c r="DB799" s="31"/>
      <c r="DC799" s="31"/>
      <c r="DD799" s="31"/>
      <c r="DE799" s="31"/>
      <c r="DF799" s="31"/>
      <c r="DL799" s="29"/>
      <c r="DM799" s="29"/>
      <c r="DN799" s="29"/>
      <c r="DO799" s="29"/>
      <c r="DP799" s="29"/>
      <c r="DQ799" s="29"/>
      <c r="DR799" s="29"/>
      <c r="DS799" s="29"/>
      <c r="DT799" s="29"/>
      <c r="DU799" s="29"/>
      <c r="DV799" s="29"/>
      <c r="DW799" s="29"/>
      <c r="DX799" s="29"/>
      <c r="DY799" s="29"/>
      <c r="DZ799" s="29"/>
      <c r="EA799" s="29"/>
      <c r="EB799" s="29"/>
      <c r="EC799" s="29"/>
      <c r="ED799" s="29"/>
      <c r="EE799" s="29"/>
      <c r="EF799" s="29"/>
      <c r="EG799" s="29"/>
      <c r="EH799" s="29"/>
      <c r="EI799" s="29"/>
      <c r="EJ799" s="29"/>
      <c r="EK799" s="29"/>
      <c r="EL799" s="29"/>
      <c r="EM799" s="29"/>
      <c r="EN799" s="29"/>
      <c r="EO799" s="29"/>
      <c r="EP799" s="29"/>
      <c r="EQ799" s="29"/>
      <c r="ER799" s="29"/>
      <c r="ES799" s="29"/>
      <c r="ET799" s="29"/>
      <c r="EU799" s="29"/>
      <c r="EV799" s="29"/>
      <c r="EW799" s="29"/>
      <c r="EX799" s="29"/>
      <c r="EY799" s="29"/>
      <c r="EZ799" s="29"/>
      <c r="FA799" s="29"/>
      <c r="FB799" s="29"/>
      <c r="FC799" s="29"/>
      <c r="FD799" s="29"/>
      <c r="FE799" s="29"/>
      <c r="FF799" s="29"/>
      <c r="FG799" s="29"/>
      <c r="FH799" s="29"/>
      <c r="FI799" s="29"/>
      <c r="FJ799" s="29"/>
      <c r="FK799" s="29"/>
      <c r="FV799" s="29"/>
      <c r="FZ799" s="29"/>
      <c r="GA799" s="29"/>
    </row>
    <row r="800" spans="7:183" x14ac:dyDescent="0.25">
      <c r="G800" s="112"/>
      <c r="Z800" s="113"/>
      <c r="AQ800" s="29"/>
      <c r="AR800" s="29"/>
      <c r="AS800" s="29"/>
      <c r="AT800" s="29"/>
      <c r="AU800" s="29"/>
      <c r="AV800" s="29"/>
      <c r="AW800" s="29"/>
      <c r="AX800" s="29"/>
      <c r="AY800" s="29"/>
      <c r="AZ800" s="29"/>
      <c r="BA800" s="29"/>
      <c r="BB800" s="29"/>
      <c r="BC800" s="29"/>
      <c r="BD800" s="29"/>
      <c r="BE800" s="29"/>
      <c r="BF800" s="29"/>
      <c r="BG800" s="29"/>
      <c r="BH800" s="29"/>
      <c r="BI800" s="29"/>
      <c r="BJ800" s="29"/>
      <c r="BK800" s="29"/>
      <c r="BL800" s="29"/>
      <c r="BM800" s="29"/>
      <c r="CH800" s="29"/>
      <c r="CX800" s="29"/>
      <c r="CY800" s="29"/>
      <c r="CZ800" s="31"/>
      <c r="DA800" s="31"/>
      <c r="DB800" s="31"/>
      <c r="DC800" s="31"/>
      <c r="DD800" s="31"/>
      <c r="DE800" s="31"/>
      <c r="DF800" s="31"/>
      <c r="DL800" s="29"/>
      <c r="DM800" s="29"/>
      <c r="DN800" s="29"/>
      <c r="DO800" s="29"/>
      <c r="DP800" s="29"/>
      <c r="DQ800" s="29"/>
      <c r="DR800" s="29"/>
      <c r="DS800" s="29"/>
      <c r="DT800" s="29"/>
      <c r="DU800" s="29"/>
      <c r="DV800" s="29"/>
      <c r="DW800" s="29"/>
      <c r="DX800" s="29"/>
      <c r="DY800" s="29"/>
      <c r="DZ800" s="29"/>
      <c r="EA800" s="29"/>
      <c r="EB800" s="29"/>
      <c r="EC800" s="29"/>
      <c r="ED800" s="29"/>
      <c r="EE800" s="29"/>
      <c r="EF800" s="29"/>
      <c r="EG800" s="29"/>
      <c r="EH800" s="29"/>
      <c r="EI800" s="29"/>
      <c r="EJ800" s="29"/>
      <c r="EK800" s="29"/>
      <c r="EL800" s="29"/>
      <c r="EM800" s="29"/>
      <c r="EN800" s="29"/>
      <c r="EO800" s="29"/>
      <c r="EP800" s="29"/>
      <c r="EQ800" s="29"/>
      <c r="ER800" s="29"/>
      <c r="ES800" s="29"/>
      <c r="ET800" s="29"/>
      <c r="EU800" s="29"/>
      <c r="EV800" s="29"/>
      <c r="EW800" s="29"/>
      <c r="EX800" s="29"/>
      <c r="EY800" s="29"/>
      <c r="EZ800" s="29"/>
      <c r="FA800" s="29"/>
      <c r="FB800" s="29"/>
      <c r="FC800" s="29"/>
      <c r="FD800" s="29"/>
      <c r="FE800" s="29"/>
      <c r="FF800" s="29"/>
      <c r="FG800" s="29"/>
      <c r="FH800" s="29"/>
      <c r="FI800" s="29"/>
      <c r="FJ800" s="29"/>
      <c r="FK800" s="29"/>
      <c r="FV800" s="29"/>
      <c r="FZ800" s="29"/>
      <c r="GA800" s="29"/>
    </row>
    <row r="801" spans="7:183" x14ac:dyDescent="0.25">
      <c r="G801" s="112"/>
      <c r="Z801" s="113"/>
      <c r="AQ801" s="29"/>
      <c r="AR801" s="29"/>
      <c r="AS801" s="29"/>
      <c r="AT801" s="29"/>
      <c r="AU801" s="29"/>
      <c r="AV801" s="29"/>
      <c r="AW801" s="29"/>
      <c r="AX801" s="29"/>
      <c r="AY801" s="29"/>
      <c r="AZ801" s="29"/>
      <c r="BA801" s="29"/>
      <c r="BB801" s="29"/>
      <c r="BC801" s="29"/>
      <c r="BD801" s="29"/>
      <c r="BE801" s="29"/>
      <c r="BF801" s="29"/>
      <c r="BG801" s="29"/>
      <c r="BH801" s="29"/>
      <c r="BI801" s="29"/>
      <c r="BJ801" s="29"/>
      <c r="BK801" s="29"/>
      <c r="BL801" s="29"/>
      <c r="BM801" s="29"/>
      <c r="CH801" s="29"/>
      <c r="CX801" s="29"/>
      <c r="CY801" s="29"/>
      <c r="CZ801" s="31"/>
      <c r="DA801" s="31"/>
      <c r="DB801" s="31"/>
      <c r="DC801" s="31"/>
      <c r="DD801" s="31"/>
      <c r="DE801" s="31"/>
      <c r="DF801" s="31"/>
      <c r="DL801" s="29"/>
      <c r="DM801" s="29"/>
      <c r="DN801" s="29"/>
      <c r="DO801" s="29"/>
      <c r="DP801" s="29"/>
      <c r="DQ801" s="29"/>
      <c r="DR801" s="29"/>
      <c r="DS801" s="29"/>
      <c r="DT801" s="29"/>
      <c r="DU801" s="29"/>
      <c r="DV801" s="29"/>
      <c r="DW801" s="29"/>
      <c r="DX801" s="29"/>
      <c r="DY801" s="29"/>
      <c r="DZ801" s="29"/>
      <c r="EA801" s="29"/>
      <c r="EB801" s="29"/>
      <c r="EC801" s="29"/>
      <c r="ED801" s="29"/>
      <c r="EE801" s="29"/>
      <c r="EF801" s="29"/>
      <c r="EG801" s="29"/>
      <c r="EH801" s="29"/>
      <c r="EI801" s="29"/>
      <c r="EJ801" s="29"/>
      <c r="EK801" s="29"/>
      <c r="EL801" s="29"/>
      <c r="EM801" s="29"/>
      <c r="EN801" s="29"/>
      <c r="EO801" s="29"/>
      <c r="EP801" s="29"/>
      <c r="EQ801" s="29"/>
      <c r="ER801" s="29"/>
      <c r="ES801" s="29"/>
      <c r="ET801" s="29"/>
      <c r="EU801" s="29"/>
      <c r="EV801" s="29"/>
      <c r="EW801" s="29"/>
      <c r="EX801" s="29"/>
      <c r="EY801" s="29"/>
      <c r="EZ801" s="29"/>
      <c r="FA801" s="29"/>
      <c r="FB801" s="29"/>
      <c r="FC801" s="29"/>
      <c r="FD801" s="29"/>
      <c r="FE801" s="29"/>
      <c r="FF801" s="29"/>
      <c r="FG801" s="29"/>
      <c r="FH801" s="29"/>
      <c r="FI801" s="29"/>
      <c r="FJ801" s="29"/>
      <c r="FK801" s="29"/>
      <c r="FV801" s="29"/>
      <c r="FZ801" s="29"/>
      <c r="GA801" s="29"/>
    </row>
    <row r="802" spans="7:183" x14ac:dyDescent="0.25">
      <c r="G802" s="112"/>
      <c r="Z802" s="113"/>
      <c r="AQ802" s="29"/>
      <c r="AR802" s="29"/>
      <c r="AS802" s="29"/>
      <c r="AT802" s="29"/>
      <c r="AU802" s="29"/>
      <c r="AV802" s="29"/>
      <c r="AW802" s="29"/>
      <c r="AX802" s="29"/>
      <c r="AY802" s="29"/>
      <c r="AZ802" s="29"/>
      <c r="BA802" s="29"/>
      <c r="BB802" s="29"/>
      <c r="BC802" s="29"/>
      <c r="BD802" s="29"/>
      <c r="BE802" s="29"/>
      <c r="BF802" s="29"/>
      <c r="BG802" s="29"/>
      <c r="BH802" s="29"/>
      <c r="BI802" s="29"/>
      <c r="BJ802" s="29"/>
      <c r="BK802" s="29"/>
      <c r="BL802" s="29"/>
      <c r="BM802" s="29"/>
      <c r="CH802" s="29"/>
      <c r="CX802" s="29"/>
      <c r="CY802" s="29"/>
      <c r="CZ802" s="31"/>
      <c r="DA802" s="31"/>
      <c r="DB802" s="31"/>
      <c r="DC802" s="31"/>
      <c r="DD802" s="31"/>
      <c r="DE802" s="31"/>
      <c r="DF802" s="31"/>
      <c r="DL802" s="29"/>
      <c r="DM802" s="29"/>
      <c r="DN802" s="29"/>
      <c r="DO802" s="29"/>
      <c r="DP802" s="29"/>
      <c r="DQ802" s="29"/>
      <c r="DR802" s="29"/>
      <c r="DS802" s="29"/>
      <c r="DT802" s="29"/>
      <c r="DU802" s="29"/>
      <c r="DV802" s="29"/>
      <c r="DW802" s="29"/>
      <c r="DX802" s="29"/>
      <c r="DY802" s="29"/>
      <c r="DZ802" s="29"/>
      <c r="EA802" s="29"/>
      <c r="EB802" s="29"/>
      <c r="EC802" s="29"/>
      <c r="ED802" s="29"/>
      <c r="EE802" s="29"/>
      <c r="EF802" s="29"/>
      <c r="EG802" s="29"/>
      <c r="EH802" s="29"/>
      <c r="EI802" s="29"/>
      <c r="EJ802" s="29"/>
      <c r="EK802" s="29"/>
      <c r="EL802" s="29"/>
      <c r="EM802" s="29"/>
      <c r="EN802" s="29"/>
      <c r="EO802" s="29"/>
      <c r="EP802" s="29"/>
      <c r="EQ802" s="29"/>
      <c r="ER802" s="29"/>
      <c r="ES802" s="29"/>
      <c r="ET802" s="29"/>
      <c r="EU802" s="29"/>
      <c r="EV802" s="29"/>
      <c r="EW802" s="29"/>
      <c r="EX802" s="29"/>
      <c r="EY802" s="29"/>
      <c r="EZ802" s="29"/>
      <c r="FA802" s="29"/>
      <c r="FB802" s="29"/>
      <c r="FC802" s="29"/>
      <c r="FD802" s="29"/>
      <c r="FE802" s="29"/>
      <c r="FF802" s="29"/>
      <c r="FG802" s="29"/>
      <c r="FH802" s="29"/>
      <c r="FI802" s="29"/>
      <c r="FJ802" s="29"/>
      <c r="FK802" s="29"/>
      <c r="FV802" s="29"/>
      <c r="FZ802" s="29"/>
      <c r="GA802" s="29"/>
    </row>
    <row r="803" spans="7:183" x14ac:dyDescent="0.25">
      <c r="G803" s="112"/>
      <c r="Z803" s="113"/>
      <c r="AQ803" s="29"/>
      <c r="AR803" s="29"/>
      <c r="AS803" s="29"/>
      <c r="AT803" s="29"/>
      <c r="AU803" s="29"/>
      <c r="AV803" s="29"/>
      <c r="AW803" s="29"/>
      <c r="AX803" s="29"/>
      <c r="AY803" s="29"/>
      <c r="AZ803" s="29"/>
      <c r="BA803" s="29"/>
      <c r="BB803" s="29"/>
      <c r="BC803" s="29"/>
      <c r="BD803" s="29"/>
      <c r="BE803" s="29"/>
      <c r="BF803" s="29"/>
      <c r="BG803" s="29"/>
      <c r="BH803" s="29"/>
      <c r="BI803" s="29"/>
      <c r="BJ803" s="29"/>
      <c r="BK803" s="29"/>
      <c r="BL803" s="29"/>
      <c r="BM803" s="29"/>
      <c r="CH803" s="29"/>
      <c r="CX803" s="29"/>
      <c r="CY803" s="29"/>
      <c r="CZ803" s="31"/>
      <c r="DA803" s="31"/>
      <c r="DB803" s="31"/>
      <c r="DC803" s="31"/>
      <c r="DD803" s="31"/>
      <c r="DE803" s="31"/>
      <c r="DF803" s="31"/>
      <c r="DL803" s="29"/>
      <c r="DM803" s="29"/>
      <c r="DN803" s="29"/>
      <c r="DO803" s="29"/>
      <c r="DP803" s="29"/>
      <c r="DQ803" s="29"/>
      <c r="DR803" s="29"/>
      <c r="DS803" s="29"/>
      <c r="DT803" s="29"/>
      <c r="DU803" s="29"/>
      <c r="DV803" s="29"/>
      <c r="DW803" s="29"/>
      <c r="DX803" s="29"/>
      <c r="DY803" s="29"/>
      <c r="DZ803" s="29"/>
      <c r="EA803" s="29"/>
      <c r="EB803" s="29"/>
      <c r="EC803" s="29"/>
      <c r="ED803" s="29"/>
      <c r="EE803" s="29"/>
      <c r="EF803" s="29"/>
      <c r="EG803" s="29"/>
      <c r="EH803" s="29"/>
      <c r="EI803" s="29"/>
      <c r="EJ803" s="29"/>
      <c r="EK803" s="29"/>
      <c r="EL803" s="29"/>
      <c r="EM803" s="29"/>
      <c r="EN803" s="29"/>
      <c r="EO803" s="29"/>
      <c r="EP803" s="29"/>
      <c r="EQ803" s="29"/>
      <c r="ER803" s="29"/>
      <c r="ES803" s="29"/>
      <c r="ET803" s="29"/>
      <c r="EU803" s="29"/>
      <c r="EV803" s="29"/>
      <c r="EW803" s="29"/>
      <c r="EX803" s="29"/>
      <c r="EY803" s="29"/>
      <c r="EZ803" s="29"/>
      <c r="FA803" s="29"/>
      <c r="FB803" s="29"/>
      <c r="FC803" s="29"/>
      <c r="FD803" s="29"/>
      <c r="FE803" s="29"/>
      <c r="FF803" s="29"/>
      <c r="FG803" s="29"/>
      <c r="FH803" s="29"/>
      <c r="FI803" s="29"/>
      <c r="FJ803" s="29"/>
      <c r="FK803" s="29"/>
      <c r="FV803" s="29"/>
      <c r="FZ803" s="29"/>
      <c r="GA803" s="29"/>
    </row>
    <row r="804" spans="7:183" x14ac:dyDescent="0.25">
      <c r="G804" s="112"/>
      <c r="Z804" s="113"/>
      <c r="AQ804" s="29"/>
      <c r="AR804" s="29"/>
      <c r="AS804" s="29"/>
      <c r="AT804" s="29"/>
      <c r="AU804" s="29"/>
      <c r="AV804" s="29"/>
      <c r="AW804" s="29"/>
      <c r="AX804" s="29"/>
      <c r="AY804" s="29"/>
      <c r="AZ804" s="29"/>
      <c r="BA804" s="29"/>
      <c r="BB804" s="29"/>
      <c r="BC804" s="29"/>
      <c r="BD804" s="29"/>
      <c r="BE804" s="29"/>
      <c r="BF804" s="29"/>
      <c r="BG804" s="29"/>
      <c r="BH804" s="29"/>
      <c r="BI804" s="29"/>
      <c r="BJ804" s="29"/>
      <c r="BK804" s="29"/>
      <c r="BL804" s="29"/>
      <c r="BM804" s="29"/>
      <c r="CH804" s="29"/>
      <c r="CX804" s="29"/>
      <c r="CY804" s="29"/>
      <c r="CZ804" s="31"/>
      <c r="DA804" s="31"/>
      <c r="DB804" s="31"/>
      <c r="DC804" s="31"/>
      <c r="DD804" s="31"/>
      <c r="DE804" s="31"/>
      <c r="DF804" s="31"/>
      <c r="DL804" s="29"/>
      <c r="DM804" s="29"/>
      <c r="DN804" s="29"/>
      <c r="DO804" s="29"/>
      <c r="DP804" s="29"/>
      <c r="DQ804" s="29"/>
      <c r="DR804" s="29"/>
      <c r="DS804" s="29"/>
      <c r="DT804" s="29"/>
      <c r="DU804" s="29"/>
      <c r="DV804" s="29"/>
      <c r="DW804" s="29"/>
      <c r="DX804" s="29"/>
      <c r="DY804" s="29"/>
      <c r="DZ804" s="29"/>
      <c r="EA804" s="29"/>
      <c r="EB804" s="29"/>
      <c r="EC804" s="29"/>
      <c r="ED804" s="29"/>
      <c r="EE804" s="29"/>
      <c r="EF804" s="29"/>
      <c r="EG804" s="29"/>
      <c r="EH804" s="29"/>
      <c r="EI804" s="29"/>
      <c r="EJ804" s="29"/>
      <c r="EK804" s="29"/>
      <c r="EL804" s="29"/>
      <c r="EM804" s="29"/>
      <c r="EN804" s="29"/>
      <c r="EO804" s="29"/>
      <c r="EP804" s="29"/>
      <c r="EQ804" s="29"/>
      <c r="ER804" s="29"/>
      <c r="ES804" s="29"/>
      <c r="ET804" s="29"/>
      <c r="EU804" s="29"/>
      <c r="EV804" s="29"/>
      <c r="EW804" s="29"/>
      <c r="EX804" s="29"/>
      <c r="EY804" s="29"/>
      <c r="EZ804" s="29"/>
      <c r="FA804" s="29"/>
      <c r="FB804" s="29"/>
      <c r="FC804" s="29"/>
      <c r="FD804" s="29"/>
      <c r="FE804" s="29"/>
      <c r="FF804" s="29"/>
      <c r="FG804" s="29"/>
      <c r="FH804" s="29"/>
      <c r="FI804" s="29"/>
      <c r="FJ804" s="29"/>
      <c r="FK804" s="29"/>
      <c r="FV804" s="29"/>
      <c r="FZ804" s="29"/>
      <c r="GA804" s="29"/>
    </row>
    <row r="805" spans="7:183" x14ac:dyDescent="0.25">
      <c r="G805" s="112"/>
      <c r="Z805" s="113"/>
      <c r="AQ805" s="29"/>
      <c r="AR805" s="29"/>
      <c r="AS805" s="29"/>
      <c r="AT805" s="29"/>
      <c r="AU805" s="29"/>
      <c r="AV805" s="29"/>
      <c r="AW805" s="29"/>
      <c r="AX805" s="29"/>
      <c r="AY805" s="29"/>
      <c r="AZ805" s="29"/>
      <c r="BA805" s="29"/>
      <c r="BB805" s="29"/>
      <c r="BC805" s="29"/>
      <c r="BD805" s="29"/>
      <c r="BE805" s="29"/>
      <c r="BF805" s="29"/>
      <c r="BG805" s="29"/>
      <c r="BH805" s="29"/>
      <c r="BI805" s="29"/>
      <c r="BJ805" s="29"/>
      <c r="BK805" s="29"/>
      <c r="BL805" s="29"/>
      <c r="BM805" s="29"/>
      <c r="CH805" s="29"/>
      <c r="CX805" s="29"/>
      <c r="CY805" s="29"/>
      <c r="CZ805" s="31"/>
      <c r="DA805" s="31"/>
      <c r="DB805" s="31"/>
      <c r="DC805" s="31"/>
      <c r="DD805" s="31"/>
      <c r="DE805" s="31"/>
      <c r="DF805" s="31"/>
      <c r="DL805" s="29"/>
      <c r="DM805" s="29"/>
      <c r="DN805" s="29"/>
      <c r="DO805" s="29"/>
      <c r="DP805" s="29"/>
      <c r="DQ805" s="29"/>
      <c r="DR805" s="29"/>
      <c r="DS805" s="29"/>
      <c r="DT805" s="29"/>
      <c r="DU805" s="29"/>
      <c r="DV805" s="29"/>
      <c r="DW805" s="29"/>
      <c r="DX805" s="29"/>
      <c r="DY805" s="29"/>
      <c r="DZ805" s="29"/>
      <c r="EA805" s="29"/>
      <c r="EB805" s="29"/>
      <c r="EC805" s="29"/>
      <c r="ED805" s="29"/>
      <c r="EE805" s="29"/>
      <c r="EF805" s="29"/>
      <c r="EG805" s="29"/>
      <c r="EH805" s="29"/>
      <c r="EI805" s="29"/>
      <c r="EJ805" s="29"/>
      <c r="EK805" s="29"/>
      <c r="EL805" s="29"/>
      <c r="EM805" s="29"/>
      <c r="EN805" s="29"/>
      <c r="EO805" s="29"/>
      <c r="EP805" s="29"/>
      <c r="EQ805" s="29"/>
      <c r="ER805" s="29"/>
      <c r="ES805" s="29"/>
      <c r="ET805" s="29"/>
      <c r="EU805" s="29"/>
      <c r="EV805" s="29"/>
      <c r="EW805" s="29"/>
      <c r="EX805" s="29"/>
      <c r="EY805" s="29"/>
      <c r="EZ805" s="29"/>
      <c r="FA805" s="29"/>
      <c r="FB805" s="29"/>
      <c r="FC805" s="29"/>
      <c r="FD805" s="29"/>
      <c r="FE805" s="29"/>
      <c r="FF805" s="29"/>
      <c r="FG805" s="29"/>
      <c r="FH805" s="29"/>
      <c r="FI805" s="29"/>
      <c r="FJ805" s="29"/>
      <c r="FK805" s="29"/>
      <c r="FV805" s="29"/>
      <c r="FZ805" s="29"/>
      <c r="GA805" s="29"/>
    </row>
    <row r="806" spans="7:183" x14ac:dyDescent="0.25">
      <c r="G806" s="112"/>
      <c r="Z806" s="113"/>
      <c r="AQ806" s="29"/>
      <c r="AR806" s="29"/>
      <c r="AS806" s="29"/>
      <c r="AT806" s="29"/>
      <c r="AU806" s="29"/>
      <c r="AV806" s="29"/>
      <c r="AW806" s="29"/>
      <c r="AX806" s="29"/>
      <c r="AY806" s="29"/>
      <c r="AZ806" s="29"/>
      <c r="BA806" s="29"/>
      <c r="BB806" s="29"/>
      <c r="BC806" s="29"/>
      <c r="BD806" s="29"/>
      <c r="BE806" s="29"/>
      <c r="BF806" s="29"/>
      <c r="BG806" s="29"/>
      <c r="BH806" s="29"/>
      <c r="BI806" s="29"/>
      <c r="BJ806" s="29"/>
      <c r="BK806" s="29"/>
      <c r="BL806" s="29"/>
      <c r="BM806" s="29"/>
      <c r="CH806" s="29"/>
      <c r="CX806" s="29"/>
      <c r="CY806" s="29"/>
      <c r="CZ806" s="31"/>
      <c r="DA806" s="31"/>
      <c r="DB806" s="31"/>
      <c r="DC806" s="31"/>
      <c r="DD806" s="31"/>
      <c r="DE806" s="31"/>
      <c r="DF806" s="31"/>
      <c r="DL806" s="29"/>
      <c r="DM806" s="29"/>
      <c r="DN806" s="29"/>
      <c r="DO806" s="29"/>
      <c r="DP806" s="29"/>
      <c r="DQ806" s="29"/>
      <c r="DR806" s="29"/>
      <c r="DS806" s="29"/>
      <c r="DT806" s="29"/>
      <c r="DU806" s="29"/>
      <c r="DV806" s="29"/>
      <c r="DW806" s="29"/>
      <c r="DX806" s="29"/>
      <c r="DY806" s="29"/>
      <c r="DZ806" s="29"/>
      <c r="EA806" s="29"/>
      <c r="EB806" s="29"/>
      <c r="EC806" s="29"/>
      <c r="ED806" s="29"/>
      <c r="EE806" s="29"/>
      <c r="EF806" s="29"/>
      <c r="EG806" s="29"/>
      <c r="EH806" s="29"/>
      <c r="EI806" s="29"/>
      <c r="EJ806" s="29"/>
      <c r="EK806" s="29"/>
      <c r="EL806" s="29"/>
      <c r="EM806" s="29"/>
      <c r="EN806" s="29"/>
      <c r="EO806" s="29"/>
      <c r="EP806" s="29"/>
      <c r="EQ806" s="29"/>
      <c r="ER806" s="29"/>
      <c r="ES806" s="29"/>
      <c r="ET806" s="29"/>
      <c r="EU806" s="29"/>
      <c r="EV806" s="29"/>
      <c r="EW806" s="29"/>
      <c r="EX806" s="29"/>
      <c r="EY806" s="29"/>
      <c r="EZ806" s="29"/>
      <c r="FA806" s="29"/>
      <c r="FB806" s="29"/>
      <c r="FC806" s="29"/>
      <c r="FD806" s="29"/>
      <c r="FE806" s="29"/>
      <c r="FF806" s="29"/>
      <c r="FG806" s="29"/>
      <c r="FH806" s="29"/>
      <c r="FI806" s="29"/>
      <c r="FJ806" s="29"/>
      <c r="FK806" s="29"/>
      <c r="FV806" s="29"/>
      <c r="FZ806" s="29"/>
      <c r="GA806" s="29"/>
    </row>
    <row r="807" spans="7:183" x14ac:dyDescent="0.25">
      <c r="G807" s="112"/>
      <c r="Z807" s="113"/>
      <c r="AQ807" s="29"/>
      <c r="AR807" s="29"/>
      <c r="AS807" s="29"/>
      <c r="AT807" s="29"/>
      <c r="AU807" s="29"/>
      <c r="AV807" s="29"/>
      <c r="AW807" s="29"/>
      <c r="AX807" s="29"/>
      <c r="AY807" s="29"/>
      <c r="AZ807" s="29"/>
      <c r="BA807" s="29"/>
      <c r="BB807" s="29"/>
      <c r="BC807" s="29"/>
      <c r="BD807" s="29"/>
      <c r="BE807" s="29"/>
      <c r="BF807" s="29"/>
      <c r="BG807" s="29"/>
      <c r="BH807" s="29"/>
      <c r="BI807" s="29"/>
      <c r="BJ807" s="29"/>
      <c r="BK807" s="29"/>
      <c r="BL807" s="29"/>
      <c r="BM807" s="29"/>
      <c r="CH807" s="29"/>
      <c r="CX807" s="29"/>
      <c r="CY807" s="29"/>
      <c r="CZ807" s="31"/>
      <c r="DA807" s="31"/>
      <c r="DB807" s="31"/>
      <c r="DC807" s="31"/>
      <c r="DD807" s="31"/>
      <c r="DE807" s="31"/>
      <c r="DF807" s="31"/>
      <c r="DL807" s="29"/>
      <c r="DM807" s="29"/>
      <c r="DN807" s="29"/>
      <c r="DO807" s="29"/>
      <c r="DP807" s="29"/>
      <c r="DQ807" s="29"/>
      <c r="DR807" s="29"/>
      <c r="DS807" s="29"/>
      <c r="DT807" s="29"/>
      <c r="DU807" s="29"/>
      <c r="DV807" s="29"/>
      <c r="DW807" s="29"/>
      <c r="DX807" s="29"/>
      <c r="DY807" s="29"/>
      <c r="DZ807" s="29"/>
      <c r="EA807" s="29"/>
      <c r="EB807" s="29"/>
      <c r="EC807" s="29"/>
      <c r="ED807" s="29"/>
      <c r="EE807" s="29"/>
      <c r="EF807" s="29"/>
      <c r="EG807" s="29"/>
      <c r="EH807" s="29"/>
      <c r="EI807" s="29"/>
      <c r="EJ807" s="29"/>
      <c r="EK807" s="29"/>
      <c r="EL807" s="29"/>
      <c r="EM807" s="29"/>
      <c r="EN807" s="29"/>
      <c r="EO807" s="29"/>
      <c r="EP807" s="29"/>
      <c r="EQ807" s="29"/>
      <c r="ER807" s="29"/>
      <c r="ES807" s="29"/>
      <c r="ET807" s="29"/>
      <c r="EU807" s="29"/>
      <c r="EV807" s="29"/>
      <c r="EW807" s="29"/>
      <c r="EX807" s="29"/>
      <c r="EY807" s="29"/>
      <c r="EZ807" s="29"/>
      <c r="FA807" s="29"/>
      <c r="FB807" s="29"/>
      <c r="FC807" s="29"/>
      <c r="FD807" s="29"/>
      <c r="FE807" s="29"/>
      <c r="FF807" s="29"/>
      <c r="FG807" s="29"/>
      <c r="FH807" s="29"/>
      <c r="FI807" s="29"/>
      <c r="FJ807" s="29"/>
      <c r="FK807" s="29"/>
      <c r="FV807" s="29"/>
      <c r="FZ807" s="29"/>
      <c r="GA807" s="29"/>
    </row>
    <row r="808" spans="7:183" x14ac:dyDescent="0.25">
      <c r="G808" s="112"/>
      <c r="Z808" s="113"/>
      <c r="AQ808" s="29"/>
      <c r="AR808" s="29"/>
      <c r="AS808" s="29"/>
      <c r="AT808" s="29"/>
      <c r="AU808" s="29"/>
      <c r="AV808" s="29"/>
      <c r="AW808" s="29"/>
      <c r="AX808" s="29"/>
      <c r="AY808" s="29"/>
      <c r="AZ808" s="29"/>
      <c r="BA808" s="29"/>
      <c r="BB808" s="29"/>
      <c r="BC808" s="29"/>
      <c r="BD808" s="29"/>
      <c r="BE808" s="29"/>
      <c r="BF808" s="29"/>
      <c r="BG808" s="29"/>
      <c r="BH808" s="29"/>
      <c r="BI808" s="29"/>
      <c r="BJ808" s="29"/>
      <c r="BK808" s="29"/>
      <c r="BL808" s="29"/>
      <c r="BM808" s="29"/>
      <c r="CH808" s="29"/>
      <c r="CX808" s="29"/>
      <c r="CY808" s="29"/>
      <c r="CZ808" s="31"/>
      <c r="DA808" s="31"/>
      <c r="DB808" s="31"/>
      <c r="DC808" s="31"/>
      <c r="DD808" s="31"/>
      <c r="DE808" s="31"/>
      <c r="DF808" s="31"/>
      <c r="DL808" s="29"/>
      <c r="DM808" s="29"/>
      <c r="DN808" s="29"/>
      <c r="DO808" s="29"/>
      <c r="DP808" s="29"/>
      <c r="DQ808" s="29"/>
      <c r="DR808" s="29"/>
      <c r="DS808" s="29"/>
      <c r="DT808" s="29"/>
      <c r="DU808" s="29"/>
      <c r="DV808" s="29"/>
      <c r="DW808" s="29"/>
      <c r="DX808" s="29"/>
      <c r="DY808" s="29"/>
      <c r="DZ808" s="29"/>
      <c r="EA808" s="29"/>
      <c r="EB808" s="29"/>
      <c r="EC808" s="29"/>
      <c r="ED808" s="29"/>
      <c r="EE808" s="29"/>
      <c r="EF808" s="29"/>
      <c r="EG808" s="29"/>
      <c r="EH808" s="29"/>
      <c r="EI808" s="29"/>
      <c r="EJ808" s="29"/>
      <c r="EK808" s="29"/>
      <c r="EL808" s="29"/>
      <c r="EM808" s="29"/>
      <c r="EN808" s="29"/>
      <c r="EO808" s="29"/>
      <c r="EP808" s="29"/>
      <c r="EQ808" s="29"/>
      <c r="ER808" s="29"/>
      <c r="ES808" s="29"/>
      <c r="ET808" s="29"/>
      <c r="EU808" s="29"/>
      <c r="EV808" s="29"/>
      <c r="EW808" s="29"/>
      <c r="EX808" s="29"/>
      <c r="EY808" s="29"/>
      <c r="EZ808" s="29"/>
      <c r="FA808" s="29"/>
      <c r="FB808" s="29"/>
      <c r="FC808" s="29"/>
      <c r="FD808" s="29"/>
      <c r="FE808" s="29"/>
      <c r="FF808" s="29"/>
      <c r="FG808" s="29"/>
      <c r="FH808" s="29"/>
      <c r="FI808" s="29"/>
      <c r="FJ808" s="29"/>
      <c r="FK808" s="29"/>
      <c r="FV808" s="29"/>
      <c r="FZ808" s="29"/>
      <c r="GA808" s="29"/>
    </row>
    <row r="809" spans="7:183" x14ac:dyDescent="0.25">
      <c r="G809" s="112"/>
      <c r="Z809" s="113"/>
      <c r="AQ809" s="29"/>
      <c r="AR809" s="29"/>
      <c r="AS809" s="29"/>
      <c r="AT809" s="29"/>
      <c r="AU809" s="29"/>
      <c r="AV809" s="29"/>
      <c r="AW809" s="29"/>
      <c r="AX809" s="29"/>
      <c r="AY809" s="29"/>
      <c r="AZ809" s="29"/>
      <c r="BA809" s="29"/>
      <c r="BB809" s="29"/>
      <c r="BC809" s="29"/>
      <c r="BD809" s="29"/>
      <c r="BE809" s="29"/>
      <c r="BF809" s="29"/>
      <c r="BG809" s="29"/>
      <c r="BH809" s="29"/>
      <c r="BI809" s="29"/>
      <c r="BJ809" s="29"/>
      <c r="BK809" s="29"/>
      <c r="BL809" s="29"/>
      <c r="BM809" s="29"/>
      <c r="CH809" s="29"/>
      <c r="CX809" s="29"/>
      <c r="CY809" s="29"/>
      <c r="CZ809" s="31"/>
      <c r="DA809" s="31"/>
      <c r="DB809" s="31"/>
      <c r="DC809" s="31"/>
      <c r="DD809" s="31"/>
      <c r="DE809" s="31"/>
      <c r="DF809" s="31"/>
      <c r="DL809" s="29"/>
      <c r="DM809" s="29"/>
      <c r="DN809" s="29"/>
      <c r="DO809" s="29"/>
      <c r="DP809" s="29"/>
      <c r="DQ809" s="29"/>
      <c r="DR809" s="29"/>
      <c r="DS809" s="29"/>
      <c r="DT809" s="29"/>
      <c r="DU809" s="29"/>
      <c r="DV809" s="29"/>
      <c r="DW809" s="29"/>
      <c r="DX809" s="29"/>
      <c r="DY809" s="29"/>
      <c r="DZ809" s="29"/>
      <c r="EA809" s="29"/>
      <c r="EB809" s="29"/>
      <c r="EC809" s="29"/>
      <c r="ED809" s="29"/>
      <c r="EE809" s="29"/>
      <c r="EF809" s="29"/>
      <c r="EG809" s="29"/>
      <c r="EH809" s="29"/>
      <c r="EI809" s="29"/>
      <c r="EJ809" s="29"/>
      <c r="EK809" s="29"/>
      <c r="EL809" s="29"/>
      <c r="EM809" s="29"/>
      <c r="EN809" s="29"/>
      <c r="EO809" s="29"/>
      <c r="EP809" s="29"/>
      <c r="EQ809" s="29"/>
      <c r="ER809" s="29"/>
      <c r="ES809" s="29"/>
      <c r="ET809" s="29"/>
      <c r="EU809" s="29"/>
      <c r="EV809" s="29"/>
      <c r="EW809" s="29"/>
      <c r="EX809" s="29"/>
      <c r="EY809" s="29"/>
      <c r="EZ809" s="29"/>
      <c r="FA809" s="29"/>
      <c r="FB809" s="29"/>
      <c r="FC809" s="29"/>
      <c r="FD809" s="29"/>
      <c r="FE809" s="29"/>
      <c r="FF809" s="29"/>
      <c r="FG809" s="29"/>
      <c r="FH809" s="29"/>
      <c r="FI809" s="29"/>
      <c r="FJ809" s="29"/>
      <c r="FK809" s="29"/>
      <c r="FV809" s="29"/>
      <c r="FZ809" s="29"/>
      <c r="GA809" s="29"/>
    </row>
    <row r="810" spans="7:183" x14ac:dyDescent="0.25">
      <c r="G810" s="112"/>
      <c r="Z810" s="113"/>
      <c r="AQ810" s="29"/>
      <c r="AR810" s="29"/>
      <c r="AS810" s="29"/>
      <c r="AT810" s="29"/>
      <c r="AU810" s="29"/>
      <c r="AV810" s="29"/>
      <c r="AW810" s="29"/>
      <c r="AX810" s="29"/>
      <c r="AY810" s="29"/>
      <c r="AZ810" s="29"/>
      <c r="BA810" s="29"/>
      <c r="BB810" s="29"/>
      <c r="BC810" s="29"/>
      <c r="BD810" s="29"/>
      <c r="BE810" s="29"/>
      <c r="BF810" s="29"/>
      <c r="BG810" s="29"/>
      <c r="BH810" s="29"/>
      <c r="BI810" s="29"/>
      <c r="BJ810" s="29"/>
      <c r="BK810" s="29"/>
      <c r="BL810" s="29"/>
      <c r="BM810" s="29"/>
      <c r="CH810" s="29"/>
      <c r="CX810" s="29"/>
      <c r="CY810" s="29"/>
      <c r="CZ810" s="31"/>
      <c r="DA810" s="31"/>
      <c r="DB810" s="31"/>
      <c r="DC810" s="31"/>
      <c r="DD810" s="31"/>
      <c r="DE810" s="31"/>
      <c r="DF810" s="31"/>
      <c r="DL810" s="29"/>
      <c r="DM810" s="29"/>
      <c r="DN810" s="29"/>
      <c r="DO810" s="29"/>
      <c r="DP810" s="29"/>
      <c r="DQ810" s="29"/>
      <c r="DR810" s="29"/>
      <c r="DS810" s="29"/>
      <c r="DT810" s="29"/>
      <c r="DU810" s="29"/>
      <c r="DV810" s="29"/>
      <c r="DW810" s="29"/>
      <c r="DX810" s="29"/>
      <c r="DY810" s="29"/>
      <c r="DZ810" s="29"/>
      <c r="EA810" s="29"/>
      <c r="EB810" s="29"/>
      <c r="EC810" s="29"/>
      <c r="ED810" s="29"/>
      <c r="EE810" s="29"/>
      <c r="EF810" s="29"/>
      <c r="EG810" s="29"/>
      <c r="EH810" s="29"/>
      <c r="EI810" s="29"/>
      <c r="EJ810" s="29"/>
      <c r="EK810" s="29"/>
      <c r="EL810" s="29"/>
      <c r="EM810" s="29"/>
      <c r="EN810" s="29"/>
      <c r="EO810" s="29"/>
      <c r="EP810" s="29"/>
      <c r="EQ810" s="29"/>
      <c r="ER810" s="29"/>
      <c r="ES810" s="29"/>
      <c r="ET810" s="29"/>
      <c r="EU810" s="29"/>
      <c r="EV810" s="29"/>
      <c r="EW810" s="29"/>
      <c r="EX810" s="29"/>
      <c r="EY810" s="29"/>
      <c r="EZ810" s="29"/>
      <c r="FA810" s="29"/>
      <c r="FB810" s="29"/>
      <c r="FC810" s="29"/>
      <c r="FD810" s="29"/>
      <c r="FE810" s="29"/>
      <c r="FF810" s="29"/>
      <c r="FG810" s="29"/>
      <c r="FH810" s="29"/>
      <c r="FI810" s="29"/>
      <c r="FJ810" s="29"/>
      <c r="FK810" s="29"/>
      <c r="FV810" s="29"/>
      <c r="FZ810" s="29"/>
      <c r="GA810" s="29"/>
    </row>
    <row r="811" spans="7:183" x14ac:dyDescent="0.25">
      <c r="G811" s="112"/>
      <c r="Z811" s="113"/>
      <c r="AQ811" s="29"/>
      <c r="AR811" s="29"/>
      <c r="AS811" s="29"/>
      <c r="AT811" s="29"/>
      <c r="AU811" s="29"/>
      <c r="AV811" s="29"/>
      <c r="AW811" s="29"/>
      <c r="AX811" s="29"/>
      <c r="AY811" s="29"/>
      <c r="AZ811" s="29"/>
      <c r="BA811" s="29"/>
      <c r="BB811" s="29"/>
      <c r="BC811" s="29"/>
      <c r="BD811" s="29"/>
      <c r="BE811" s="29"/>
      <c r="BF811" s="29"/>
      <c r="BG811" s="29"/>
      <c r="BH811" s="29"/>
      <c r="BI811" s="29"/>
      <c r="BJ811" s="29"/>
      <c r="BK811" s="29"/>
      <c r="BL811" s="29"/>
      <c r="BM811" s="29"/>
      <c r="CH811" s="29"/>
      <c r="CX811" s="29"/>
      <c r="CY811" s="29"/>
      <c r="CZ811" s="31"/>
      <c r="DA811" s="31"/>
      <c r="DB811" s="31"/>
      <c r="DC811" s="31"/>
      <c r="DD811" s="31"/>
      <c r="DE811" s="31"/>
      <c r="DF811" s="31"/>
      <c r="DL811" s="29"/>
      <c r="DM811" s="29"/>
      <c r="DN811" s="29"/>
      <c r="DO811" s="29"/>
      <c r="DP811" s="29"/>
      <c r="DQ811" s="29"/>
      <c r="DR811" s="29"/>
      <c r="DS811" s="29"/>
      <c r="DT811" s="29"/>
      <c r="DU811" s="29"/>
      <c r="DV811" s="29"/>
      <c r="DW811" s="29"/>
      <c r="DX811" s="29"/>
      <c r="DY811" s="29"/>
      <c r="DZ811" s="29"/>
      <c r="EA811" s="29"/>
      <c r="EB811" s="29"/>
      <c r="EC811" s="29"/>
      <c r="ED811" s="29"/>
      <c r="EE811" s="29"/>
      <c r="EF811" s="29"/>
      <c r="EG811" s="29"/>
      <c r="EH811" s="29"/>
      <c r="EI811" s="29"/>
      <c r="EJ811" s="29"/>
      <c r="EK811" s="29"/>
      <c r="EL811" s="29"/>
      <c r="EM811" s="29"/>
      <c r="EN811" s="29"/>
      <c r="EO811" s="29"/>
      <c r="EP811" s="29"/>
      <c r="EQ811" s="29"/>
      <c r="ER811" s="29"/>
      <c r="ES811" s="29"/>
      <c r="ET811" s="29"/>
      <c r="EU811" s="29"/>
      <c r="EV811" s="29"/>
      <c r="EW811" s="29"/>
      <c r="EX811" s="29"/>
      <c r="EY811" s="29"/>
      <c r="EZ811" s="29"/>
      <c r="FA811" s="29"/>
      <c r="FB811" s="29"/>
      <c r="FC811" s="29"/>
      <c r="FD811" s="29"/>
      <c r="FE811" s="29"/>
      <c r="FF811" s="29"/>
      <c r="FG811" s="29"/>
      <c r="FH811" s="29"/>
      <c r="FI811" s="29"/>
      <c r="FJ811" s="29"/>
      <c r="FK811" s="29"/>
      <c r="FV811" s="29"/>
      <c r="FZ811" s="29"/>
      <c r="GA811" s="29"/>
    </row>
    <row r="812" spans="7:183" x14ac:dyDescent="0.25">
      <c r="G812" s="112"/>
      <c r="Z812" s="113"/>
      <c r="AQ812" s="29"/>
      <c r="AR812" s="29"/>
      <c r="AS812" s="29"/>
      <c r="AT812" s="29"/>
      <c r="AU812" s="29"/>
      <c r="AV812" s="29"/>
      <c r="AW812" s="29"/>
      <c r="AX812" s="29"/>
      <c r="AY812" s="29"/>
      <c r="AZ812" s="29"/>
      <c r="BA812" s="29"/>
      <c r="BB812" s="29"/>
      <c r="BC812" s="29"/>
      <c r="BD812" s="29"/>
      <c r="BE812" s="29"/>
      <c r="BF812" s="29"/>
      <c r="BG812" s="29"/>
      <c r="BH812" s="29"/>
      <c r="BI812" s="29"/>
      <c r="BJ812" s="29"/>
      <c r="BK812" s="29"/>
      <c r="BL812" s="29"/>
      <c r="BM812" s="29"/>
      <c r="CH812" s="29"/>
      <c r="CX812" s="29"/>
      <c r="CY812" s="29"/>
      <c r="CZ812" s="31"/>
      <c r="DA812" s="31"/>
      <c r="DB812" s="31"/>
      <c r="DC812" s="31"/>
      <c r="DD812" s="31"/>
      <c r="DE812" s="31"/>
      <c r="DF812" s="31"/>
      <c r="DL812" s="29"/>
      <c r="DM812" s="29"/>
      <c r="DN812" s="29"/>
      <c r="DO812" s="29"/>
      <c r="DP812" s="29"/>
      <c r="DQ812" s="29"/>
      <c r="DR812" s="29"/>
      <c r="DS812" s="29"/>
      <c r="DT812" s="29"/>
      <c r="DU812" s="29"/>
      <c r="DV812" s="29"/>
      <c r="DW812" s="29"/>
      <c r="DX812" s="29"/>
      <c r="DY812" s="29"/>
      <c r="DZ812" s="29"/>
      <c r="EA812" s="29"/>
      <c r="EB812" s="29"/>
      <c r="EC812" s="29"/>
      <c r="ED812" s="29"/>
      <c r="EE812" s="29"/>
      <c r="EF812" s="29"/>
      <c r="EG812" s="29"/>
      <c r="EH812" s="29"/>
      <c r="EI812" s="29"/>
      <c r="EJ812" s="29"/>
      <c r="EK812" s="29"/>
      <c r="EL812" s="29"/>
      <c r="EM812" s="29"/>
      <c r="EN812" s="29"/>
      <c r="EO812" s="29"/>
      <c r="EP812" s="29"/>
      <c r="EQ812" s="29"/>
      <c r="ER812" s="29"/>
      <c r="ES812" s="29"/>
      <c r="ET812" s="29"/>
      <c r="EU812" s="29"/>
      <c r="EV812" s="29"/>
      <c r="EW812" s="29"/>
      <c r="EX812" s="29"/>
      <c r="EY812" s="29"/>
      <c r="EZ812" s="29"/>
      <c r="FA812" s="29"/>
      <c r="FB812" s="29"/>
      <c r="FC812" s="29"/>
      <c r="FD812" s="29"/>
      <c r="FE812" s="29"/>
      <c r="FF812" s="29"/>
      <c r="FG812" s="29"/>
      <c r="FH812" s="29"/>
      <c r="FI812" s="29"/>
      <c r="FJ812" s="29"/>
      <c r="FK812" s="29"/>
      <c r="FV812" s="29"/>
      <c r="FZ812" s="29"/>
      <c r="GA812" s="29"/>
    </row>
    <row r="813" spans="7:183" x14ac:dyDescent="0.25">
      <c r="G813" s="112"/>
      <c r="Z813" s="113"/>
      <c r="AQ813" s="29"/>
      <c r="AR813" s="29"/>
      <c r="AS813" s="29"/>
      <c r="AT813" s="29"/>
      <c r="AU813" s="29"/>
      <c r="AV813" s="29"/>
      <c r="AW813" s="29"/>
      <c r="AX813" s="29"/>
      <c r="AY813" s="29"/>
      <c r="AZ813" s="29"/>
      <c r="BA813" s="29"/>
      <c r="BB813" s="29"/>
      <c r="BC813" s="29"/>
      <c r="BD813" s="29"/>
      <c r="BE813" s="29"/>
      <c r="BF813" s="29"/>
      <c r="BG813" s="29"/>
      <c r="BH813" s="29"/>
      <c r="BI813" s="29"/>
      <c r="BJ813" s="29"/>
      <c r="BK813" s="29"/>
      <c r="BL813" s="29"/>
      <c r="BM813" s="29"/>
      <c r="CH813" s="29"/>
      <c r="CX813" s="29"/>
      <c r="CY813" s="29"/>
      <c r="CZ813" s="31"/>
      <c r="DA813" s="31"/>
      <c r="DB813" s="31"/>
      <c r="DC813" s="31"/>
      <c r="DD813" s="31"/>
      <c r="DE813" s="31"/>
      <c r="DF813" s="31"/>
      <c r="DL813" s="29"/>
      <c r="DM813" s="29"/>
      <c r="DN813" s="29"/>
      <c r="DO813" s="29"/>
      <c r="DP813" s="29"/>
      <c r="DQ813" s="29"/>
      <c r="DR813" s="29"/>
      <c r="DS813" s="29"/>
      <c r="DT813" s="29"/>
      <c r="DU813" s="29"/>
      <c r="DV813" s="29"/>
      <c r="DW813" s="29"/>
      <c r="DX813" s="29"/>
      <c r="DY813" s="29"/>
      <c r="DZ813" s="29"/>
      <c r="EA813" s="29"/>
      <c r="EB813" s="29"/>
      <c r="EC813" s="29"/>
      <c r="ED813" s="29"/>
      <c r="EE813" s="29"/>
      <c r="EF813" s="29"/>
      <c r="EG813" s="29"/>
      <c r="EH813" s="29"/>
      <c r="EI813" s="29"/>
      <c r="EJ813" s="29"/>
      <c r="EK813" s="29"/>
      <c r="EL813" s="29"/>
      <c r="EM813" s="29"/>
      <c r="EN813" s="29"/>
      <c r="EO813" s="29"/>
      <c r="EP813" s="29"/>
      <c r="EQ813" s="29"/>
      <c r="ER813" s="29"/>
      <c r="ES813" s="29"/>
      <c r="ET813" s="29"/>
      <c r="EU813" s="29"/>
      <c r="EV813" s="29"/>
      <c r="EW813" s="29"/>
      <c r="EX813" s="29"/>
      <c r="EY813" s="29"/>
      <c r="EZ813" s="29"/>
      <c r="FA813" s="29"/>
      <c r="FB813" s="29"/>
      <c r="FC813" s="29"/>
      <c r="FD813" s="29"/>
      <c r="FE813" s="29"/>
      <c r="FF813" s="29"/>
      <c r="FG813" s="29"/>
      <c r="FH813" s="29"/>
      <c r="FI813" s="29"/>
      <c r="FJ813" s="29"/>
      <c r="FK813" s="29"/>
      <c r="FV813" s="29"/>
      <c r="FZ813" s="29"/>
      <c r="GA813" s="29"/>
    </row>
    <row r="814" spans="7:183" x14ac:dyDescent="0.25">
      <c r="G814" s="112"/>
      <c r="Z814" s="113"/>
      <c r="AQ814" s="29"/>
      <c r="AR814" s="29"/>
      <c r="AS814" s="29"/>
      <c r="AT814" s="29"/>
      <c r="AU814" s="29"/>
      <c r="AV814" s="29"/>
      <c r="AW814" s="29"/>
      <c r="AX814" s="29"/>
      <c r="AY814" s="29"/>
      <c r="AZ814" s="29"/>
      <c r="BA814" s="29"/>
      <c r="BB814" s="29"/>
      <c r="BC814" s="29"/>
      <c r="BD814" s="29"/>
      <c r="BE814" s="29"/>
      <c r="BF814" s="29"/>
      <c r="BG814" s="29"/>
      <c r="BH814" s="29"/>
      <c r="BI814" s="29"/>
      <c r="BJ814" s="29"/>
      <c r="BK814" s="29"/>
      <c r="BL814" s="29"/>
      <c r="BM814" s="29"/>
      <c r="CH814" s="29"/>
      <c r="CX814" s="29"/>
      <c r="CY814" s="29"/>
      <c r="CZ814" s="31"/>
      <c r="DA814" s="31"/>
      <c r="DB814" s="31"/>
      <c r="DC814" s="31"/>
      <c r="DD814" s="31"/>
      <c r="DE814" s="31"/>
      <c r="DF814" s="31"/>
      <c r="DL814" s="29"/>
      <c r="DM814" s="29"/>
      <c r="DN814" s="29"/>
      <c r="DO814" s="29"/>
      <c r="DP814" s="29"/>
      <c r="DQ814" s="29"/>
      <c r="DR814" s="29"/>
      <c r="DS814" s="29"/>
      <c r="DT814" s="29"/>
      <c r="DU814" s="29"/>
      <c r="DV814" s="29"/>
      <c r="DW814" s="29"/>
      <c r="DX814" s="29"/>
      <c r="DY814" s="29"/>
      <c r="DZ814" s="29"/>
      <c r="EA814" s="29"/>
      <c r="EB814" s="29"/>
      <c r="EC814" s="29"/>
      <c r="ED814" s="29"/>
      <c r="EE814" s="29"/>
      <c r="EF814" s="29"/>
      <c r="EG814" s="29"/>
      <c r="EH814" s="29"/>
      <c r="EI814" s="29"/>
      <c r="EJ814" s="29"/>
      <c r="EK814" s="29"/>
      <c r="EL814" s="29"/>
      <c r="EM814" s="29"/>
      <c r="EN814" s="29"/>
      <c r="EO814" s="29"/>
      <c r="EP814" s="29"/>
      <c r="EQ814" s="29"/>
      <c r="ER814" s="29"/>
      <c r="ES814" s="29"/>
      <c r="ET814" s="29"/>
      <c r="EU814" s="29"/>
      <c r="EV814" s="29"/>
      <c r="EW814" s="29"/>
      <c r="EX814" s="29"/>
      <c r="EY814" s="29"/>
      <c r="EZ814" s="29"/>
      <c r="FA814" s="29"/>
      <c r="FB814" s="29"/>
      <c r="FC814" s="29"/>
      <c r="FD814" s="29"/>
      <c r="FE814" s="29"/>
      <c r="FF814" s="29"/>
      <c r="FG814" s="29"/>
      <c r="FH814" s="29"/>
      <c r="FI814" s="29"/>
      <c r="FJ814" s="29"/>
      <c r="FK814" s="29"/>
      <c r="FV814" s="29"/>
      <c r="FZ814" s="29"/>
      <c r="GA814" s="29"/>
    </row>
    <row r="815" spans="7:183" x14ac:dyDescent="0.25">
      <c r="G815" s="112"/>
      <c r="Z815" s="113"/>
      <c r="AQ815" s="29"/>
      <c r="AR815" s="29"/>
      <c r="AS815" s="29"/>
      <c r="AT815" s="29"/>
      <c r="AU815" s="29"/>
      <c r="AV815" s="29"/>
      <c r="AW815" s="29"/>
      <c r="AX815" s="29"/>
      <c r="AY815" s="29"/>
      <c r="AZ815" s="29"/>
      <c r="BA815" s="29"/>
      <c r="BB815" s="29"/>
      <c r="BC815" s="29"/>
      <c r="BD815" s="29"/>
      <c r="BE815" s="29"/>
      <c r="BF815" s="29"/>
      <c r="BG815" s="29"/>
      <c r="BH815" s="29"/>
      <c r="BI815" s="29"/>
      <c r="BJ815" s="29"/>
      <c r="BK815" s="29"/>
      <c r="BL815" s="29"/>
      <c r="BM815" s="29"/>
      <c r="CH815" s="29"/>
      <c r="CX815" s="29"/>
      <c r="CY815" s="29"/>
      <c r="CZ815" s="31"/>
      <c r="DA815" s="31"/>
      <c r="DB815" s="31"/>
      <c r="DC815" s="31"/>
      <c r="DD815" s="31"/>
      <c r="DE815" s="31"/>
      <c r="DF815" s="31"/>
      <c r="DL815" s="29"/>
      <c r="DM815" s="29"/>
      <c r="DN815" s="29"/>
      <c r="DO815" s="29"/>
      <c r="DP815" s="29"/>
      <c r="DQ815" s="29"/>
      <c r="DR815" s="29"/>
      <c r="DS815" s="29"/>
      <c r="DT815" s="29"/>
      <c r="DU815" s="29"/>
      <c r="DV815" s="29"/>
      <c r="DW815" s="29"/>
      <c r="DX815" s="29"/>
      <c r="DY815" s="29"/>
      <c r="DZ815" s="29"/>
      <c r="EA815" s="29"/>
      <c r="EB815" s="29"/>
      <c r="EC815" s="29"/>
      <c r="ED815" s="29"/>
      <c r="EE815" s="29"/>
      <c r="EF815" s="29"/>
      <c r="EG815" s="29"/>
      <c r="EH815" s="29"/>
      <c r="EI815" s="29"/>
      <c r="EJ815" s="29"/>
      <c r="EK815" s="29"/>
      <c r="EL815" s="29"/>
      <c r="EM815" s="29"/>
      <c r="EN815" s="29"/>
      <c r="EO815" s="29"/>
      <c r="EP815" s="29"/>
      <c r="EQ815" s="29"/>
      <c r="ER815" s="29"/>
      <c r="ES815" s="29"/>
      <c r="ET815" s="29"/>
      <c r="EU815" s="29"/>
      <c r="EV815" s="29"/>
      <c r="EW815" s="29"/>
      <c r="EX815" s="29"/>
      <c r="EY815" s="29"/>
      <c r="EZ815" s="29"/>
      <c r="FA815" s="29"/>
      <c r="FB815" s="29"/>
      <c r="FC815" s="29"/>
      <c r="FD815" s="29"/>
      <c r="FE815" s="29"/>
      <c r="FF815" s="29"/>
      <c r="FG815" s="29"/>
      <c r="FH815" s="29"/>
      <c r="FI815" s="29"/>
      <c r="FJ815" s="29"/>
      <c r="FK815" s="29"/>
      <c r="FV815" s="29"/>
      <c r="FZ815" s="29"/>
      <c r="GA815" s="29"/>
    </row>
    <row r="816" spans="7:183" x14ac:dyDescent="0.25">
      <c r="G816" s="112"/>
      <c r="Z816" s="113"/>
      <c r="AQ816" s="29"/>
      <c r="AR816" s="29"/>
      <c r="AS816" s="29"/>
      <c r="AT816" s="29"/>
      <c r="AU816" s="29"/>
      <c r="AV816" s="29"/>
      <c r="AW816" s="29"/>
      <c r="AX816" s="29"/>
      <c r="AY816" s="29"/>
      <c r="AZ816" s="29"/>
      <c r="BA816" s="29"/>
      <c r="BB816" s="29"/>
      <c r="BC816" s="29"/>
      <c r="BD816" s="29"/>
      <c r="BE816" s="29"/>
      <c r="BF816" s="29"/>
      <c r="BG816" s="29"/>
      <c r="BH816" s="29"/>
      <c r="BI816" s="29"/>
      <c r="BJ816" s="29"/>
      <c r="BK816" s="29"/>
      <c r="BL816" s="29"/>
      <c r="BM816" s="29"/>
      <c r="CH816" s="29"/>
      <c r="CX816" s="29"/>
      <c r="CY816" s="29"/>
      <c r="CZ816" s="31"/>
      <c r="DA816" s="31"/>
      <c r="DB816" s="31"/>
      <c r="DC816" s="31"/>
      <c r="DD816" s="31"/>
      <c r="DE816" s="31"/>
      <c r="DF816" s="31"/>
      <c r="DL816" s="29"/>
      <c r="DM816" s="29"/>
      <c r="DN816" s="29"/>
      <c r="DO816" s="29"/>
      <c r="DP816" s="29"/>
      <c r="DQ816" s="29"/>
      <c r="DR816" s="29"/>
      <c r="DS816" s="29"/>
      <c r="DT816" s="29"/>
      <c r="DU816" s="29"/>
      <c r="DV816" s="29"/>
      <c r="DW816" s="29"/>
      <c r="DX816" s="29"/>
      <c r="DY816" s="29"/>
      <c r="DZ816" s="29"/>
      <c r="EA816" s="29"/>
      <c r="EB816" s="29"/>
      <c r="EC816" s="29"/>
      <c r="ED816" s="29"/>
      <c r="EE816" s="29"/>
      <c r="EF816" s="29"/>
      <c r="EG816" s="29"/>
      <c r="EH816" s="29"/>
      <c r="EI816" s="29"/>
      <c r="EJ816" s="29"/>
      <c r="EK816" s="29"/>
      <c r="EL816" s="29"/>
      <c r="EM816" s="29"/>
      <c r="EN816" s="29"/>
      <c r="EO816" s="29"/>
      <c r="EP816" s="29"/>
      <c r="EQ816" s="29"/>
      <c r="ER816" s="29"/>
      <c r="ES816" s="29"/>
      <c r="ET816" s="29"/>
      <c r="EU816" s="29"/>
      <c r="EV816" s="29"/>
      <c r="EW816" s="29"/>
      <c r="EX816" s="29"/>
      <c r="EY816" s="29"/>
      <c r="EZ816" s="29"/>
      <c r="FA816" s="29"/>
      <c r="FB816" s="29"/>
      <c r="FC816" s="29"/>
      <c r="FD816" s="29"/>
      <c r="FE816" s="29"/>
      <c r="FF816" s="29"/>
      <c r="FG816" s="29"/>
      <c r="FH816" s="29"/>
      <c r="FI816" s="29"/>
      <c r="FJ816" s="29"/>
      <c r="FK816" s="29"/>
      <c r="FV816" s="29"/>
      <c r="FZ816" s="29"/>
      <c r="GA816" s="29"/>
    </row>
    <row r="817" spans="7:183" x14ac:dyDescent="0.25">
      <c r="G817" s="112"/>
      <c r="Z817" s="113"/>
      <c r="AQ817" s="29"/>
      <c r="AR817" s="29"/>
      <c r="AS817" s="29"/>
      <c r="AT817" s="29"/>
      <c r="AU817" s="29"/>
      <c r="AV817" s="29"/>
      <c r="AW817" s="29"/>
      <c r="AX817" s="29"/>
      <c r="AY817" s="29"/>
      <c r="AZ817" s="29"/>
      <c r="BA817" s="29"/>
      <c r="BB817" s="29"/>
      <c r="BC817" s="29"/>
      <c r="BD817" s="29"/>
      <c r="BE817" s="29"/>
      <c r="BF817" s="29"/>
      <c r="BG817" s="29"/>
      <c r="BH817" s="29"/>
      <c r="BI817" s="29"/>
      <c r="BJ817" s="29"/>
      <c r="BK817" s="29"/>
      <c r="BL817" s="29"/>
      <c r="BM817" s="29"/>
      <c r="CH817" s="29"/>
      <c r="CX817" s="29"/>
      <c r="CY817" s="29"/>
      <c r="CZ817" s="31"/>
      <c r="DA817" s="31"/>
      <c r="DB817" s="31"/>
      <c r="DC817" s="31"/>
      <c r="DD817" s="31"/>
      <c r="DE817" s="31"/>
      <c r="DF817" s="31"/>
      <c r="DL817" s="29"/>
      <c r="DM817" s="29"/>
      <c r="DN817" s="29"/>
      <c r="DO817" s="29"/>
      <c r="DP817" s="29"/>
      <c r="DQ817" s="29"/>
      <c r="DR817" s="29"/>
      <c r="DS817" s="29"/>
      <c r="DT817" s="29"/>
      <c r="DU817" s="29"/>
      <c r="DV817" s="29"/>
      <c r="DW817" s="29"/>
      <c r="DX817" s="29"/>
      <c r="DY817" s="29"/>
      <c r="DZ817" s="29"/>
      <c r="EA817" s="29"/>
      <c r="EB817" s="29"/>
      <c r="EC817" s="29"/>
      <c r="ED817" s="29"/>
      <c r="EE817" s="29"/>
      <c r="EF817" s="29"/>
      <c r="EG817" s="29"/>
      <c r="EH817" s="29"/>
      <c r="EI817" s="29"/>
      <c r="EJ817" s="29"/>
      <c r="EK817" s="29"/>
      <c r="EL817" s="29"/>
      <c r="EM817" s="29"/>
      <c r="EN817" s="29"/>
      <c r="EO817" s="29"/>
      <c r="EP817" s="29"/>
      <c r="EQ817" s="29"/>
      <c r="ER817" s="29"/>
      <c r="ES817" s="29"/>
      <c r="ET817" s="29"/>
      <c r="EU817" s="29"/>
      <c r="EV817" s="29"/>
      <c r="EW817" s="29"/>
      <c r="EX817" s="29"/>
      <c r="EY817" s="29"/>
      <c r="EZ817" s="29"/>
      <c r="FA817" s="29"/>
      <c r="FB817" s="29"/>
      <c r="FC817" s="29"/>
      <c r="FD817" s="29"/>
      <c r="FE817" s="29"/>
      <c r="FF817" s="29"/>
      <c r="FG817" s="29"/>
      <c r="FH817" s="29"/>
      <c r="FI817" s="29"/>
      <c r="FJ817" s="29"/>
      <c r="FK817" s="29"/>
      <c r="FV817" s="29"/>
      <c r="FZ817" s="29"/>
      <c r="GA817" s="29"/>
    </row>
    <row r="818" spans="7:183" x14ac:dyDescent="0.25">
      <c r="G818" s="112"/>
      <c r="Z818" s="113"/>
      <c r="AQ818" s="29"/>
      <c r="AR818" s="29"/>
      <c r="AS818" s="29"/>
      <c r="AT818" s="29"/>
      <c r="AU818" s="29"/>
      <c r="AV818" s="29"/>
      <c r="AW818" s="29"/>
      <c r="AX818" s="29"/>
      <c r="AY818" s="29"/>
      <c r="AZ818" s="29"/>
      <c r="BA818" s="29"/>
      <c r="BB818" s="29"/>
      <c r="BC818" s="29"/>
      <c r="BD818" s="29"/>
      <c r="BE818" s="29"/>
      <c r="BF818" s="29"/>
      <c r="BG818" s="29"/>
      <c r="BH818" s="29"/>
      <c r="BI818" s="29"/>
      <c r="BJ818" s="29"/>
      <c r="BK818" s="29"/>
      <c r="BL818" s="29"/>
      <c r="BM818" s="29"/>
      <c r="CH818" s="29"/>
      <c r="CX818" s="29"/>
      <c r="CY818" s="29"/>
      <c r="CZ818" s="31"/>
      <c r="DA818" s="31"/>
      <c r="DB818" s="31"/>
      <c r="DC818" s="31"/>
      <c r="DD818" s="31"/>
      <c r="DE818" s="31"/>
      <c r="DF818" s="31"/>
      <c r="DL818" s="29"/>
      <c r="DM818" s="29"/>
      <c r="DN818" s="29"/>
      <c r="DO818" s="29"/>
      <c r="DP818" s="29"/>
      <c r="DQ818" s="29"/>
      <c r="DR818" s="29"/>
      <c r="DS818" s="29"/>
      <c r="DT818" s="29"/>
      <c r="DU818" s="29"/>
      <c r="DV818" s="29"/>
      <c r="DW818" s="29"/>
      <c r="DX818" s="29"/>
      <c r="DY818" s="29"/>
      <c r="DZ818" s="29"/>
      <c r="EA818" s="29"/>
      <c r="EB818" s="29"/>
      <c r="EC818" s="29"/>
      <c r="ED818" s="29"/>
      <c r="EE818" s="29"/>
      <c r="EF818" s="29"/>
      <c r="EG818" s="29"/>
      <c r="EH818" s="29"/>
      <c r="EI818" s="29"/>
      <c r="EJ818" s="29"/>
      <c r="EK818" s="29"/>
      <c r="EL818" s="29"/>
      <c r="EM818" s="29"/>
      <c r="EN818" s="29"/>
      <c r="EO818" s="29"/>
      <c r="EP818" s="29"/>
      <c r="EQ818" s="29"/>
      <c r="ER818" s="29"/>
      <c r="ES818" s="29"/>
      <c r="ET818" s="29"/>
      <c r="EU818" s="29"/>
      <c r="EV818" s="29"/>
      <c r="EW818" s="29"/>
      <c r="EX818" s="29"/>
      <c r="EY818" s="29"/>
      <c r="EZ818" s="29"/>
      <c r="FA818" s="29"/>
      <c r="FB818" s="29"/>
      <c r="FC818" s="29"/>
      <c r="FD818" s="29"/>
      <c r="FE818" s="29"/>
      <c r="FF818" s="29"/>
      <c r="FG818" s="29"/>
      <c r="FH818" s="29"/>
      <c r="FI818" s="29"/>
      <c r="FJ818" s="29"/>
      <c r="FK818" s="29"/>
      <c r="FV818" s="29"/>
      <c r="FZ818" s="29"/>
      <c r="GA818" s="29"/>
    </row>
    <row r="819" spans="7:183" x14ac:dyDescent="0.25">
      <c r="G819" s="112"/>
      <c r="Z819" s="113"/>
      <c r="AQ819" s="29"/>
      <c r="AR819" s="29"/>
      <c r="AS819" s="29"/>
      <c r="AT819" s="29"/>
      <c r="AU819" s="29"/>
      <c r="AV819" s="29"/>
      <c r="AW819" s="29"/>
      <c r="AX819" s="29"/>
      <c r="AY819" s="29"/>
      <c r="AZ819" s="29"/>
      <c r="BA819" s="29"/>
      <c r="BB819" s="29"/>
      <c r="BC819" s="29"/>
      <c r="BD819" s="29"/>
      <c r="BE819" s="29"/>
      <c r="BF819" s="29"/>
      <c r="BG819" s="29"/>
      <c r="BH819" s="29"/>
      <c r="BI819" s="29"/>
      <c r="BJ819" s="29"/>
      <c r="BK819" s="29"/>
      <c r="BL819" s="29"/>
      <c r="BM819" s="29"/>
      <c r="CH819" s="29"/>
      <c r="CX819" s="29"/>
      <c r="CY819" s="29"/>
      <c r="CZ819" s="31"/>
      <c r="DA819" s="31"/>
      <c r="DB819" s="31"/>
      <c r="DC819" s="31"/>
      <c r="DD819" s="31"/>
      <c r="DE819" s="31"/>
      <c r="DF819" s="31"/>
      <c r="DL819" s="29"/>
      <c r="DM819" s="29"/>
      <c r="DN819" s="29"/>
      <c r="DO819" s="29"/>
      <c r="DP819" s="29"/>
      <c r="DQ819" s="29"/>
      <c r="DR819" s="29"/>
      <c r="DS819" s="29"/>
      <c r="DT819" s="29"/>
      <c r="DU819" s="29"/>
      <c r="DV819" s="29"/>
      <c r="DW819" s="29"/>
      <c r="DX819" s="29"/>
      <c r="DY819" s="29"/>
      <c r="DZ819" s="29"/>
      <c r="EA819" s="29"/>
      <c r="EB819" s="29"/>
      <c r="EC819" s="29"/>
      <c r="ED819" s="29"/>
      <c r="EE819" s="29"/>
      <c r="EF819" s="29"/>
      <c r="EG819" s="29"/>
      <c r="EH819" s="29"/>
      <c r="EI819" s="29"/>
      <c r="EJ819" s="29"/>
      <c r="EK819" s="29"/>
      <c r="EL819" s="29"/>
      <c r="EM819" s="29"/>
      <c r="EN819" s="29"/>
      <c r="EO819" s="29"/>
      <c r="EP819" s="29"/>
      <c r="EQ819" s="29"/>
      <c r="ER819" s="29"/>
      <c r="ES819" s="29"/>
      <c r="ET819" s="29"/>
      <c r="EU819" s="29"/>
      <c r="EV819" s="29"/>
      <c r="EW819" s="29"/>
      <c r="EX819" s="29"/>
      <c r="EY819" s="29"/>
      <c r="EZ819" s="29"/>
      <c r="FA819" s="29"/>
      <c r="FB819" s="29"/>
      <c r="FC819" s="29"/>
      <c r="FD819" s="29"/>
      <c r="FE819" s="29"/>
      <c r="FF819" s="29"/>
      <c r="FG819" s="29"/>
      <c r="FH819" s="29"/>
      <c r="FI819" s="29"/>
      <c r="FJ819" s="29"/>
      <c r="FK819" s="29"/>
      <c r="FV819" s="29"/>
      <c r="FZ819" s="29"/>
      <c r="GA819" s="29"/>
    </row>
    <row r="820" spans="7:183" x14ac:dyDescent="0.25">
      <c r="G820" s="112"/>
      <c r="Z820" s="113"/>
      <c r="AQ820" s="29"/>
      <c r="AR820" s="29"/>
      <c r="AS820" s="29"/>
      <c r="AT820" s="29"/>
      <c r="AU820" s="29"/>
      <c r="AV820" s="29"/>
      <c r="AW820" s="29"/>
      <c r="AX820" s="29"/>
      <c r="AY820" s="29"/>
      <c r="AZ820" s="29"/>
      <c r="BA820" s="29"/>
      <c r="BB820" s="29"/>
      <c r="BC820" s="29"/>
      <c r="BD820" s="29"/>
      <c r="BE820" s="29"/>
      <c r="BF820" s="29"/>
      <c r="BG820" s="29"/>
      <c r="BH820" s="29"/>
      <c r="BI820" s="29"/>
      <c r="BJ820" s="29"/>
      <c r="BK820" s="29"/>
      <c r="BL820" s="29"/>
      <c r="BM820" s="29"/>
      <c r="CH820" s="29"/>
      <c r="CX820" s="29"/>
      <c r="CY820" s="29"/>
      <c r="CZ820" s="31"/>
      <c r="DA820" s="31"/>
      <c r="DB820" s="31"/>
      <c r="DC820" s="31"/>
      <c r="DD820" s="31"/>
      <c r="DE820" s="31"/>
      <c r="DF820" s="31"/>
      <c r="DL820" s="29"/>
      <c r="DM820" s="29"/>
      <c r="DN820" s="29"/>
      <c r="DO820" s="29"/>
      <c r="DP820" s="29"/>
      <c r="DQ820" s="29"/>
      <c r="DR820" s="29"/>
      <c r="DS820" s="29"/>
      <c r="DT820" s="29"/>
      <c r="DU820" s="29"/>
      <c r="DV820" s="29"/>
      <c r="DW820" s="29"/>
      <c r="DX820" s="29"/>
      <c r="DY820" s="29"/>
      <c r="DZ820" s="29"/>
      <c r="EA820" s="29"/>
      <c r="EB820" s="29"/>
      <c r="EC820" s="29"/>
      <c r="ED820" s="29"/>
      <c r="EE820" s="29"/>
      <c r="EF820" s="29"/>
      <c r="EG820" s="29"/>
      <c r="EH820" s="29"/>
      <c r="EI820" s="29"/>
      <c r="EJ820" s="29"/>
      <c r="EK820" s="29"/>
      <c r="EL820" s="29"/>
      <c r="EM820" s="29"/>
      <c r="EN820" s="29"/>
      <c r="EO820" s="29"/>
      <c r="EP820" s="29"/>
      <c r="EQ820" s="29"/>
      <c r="ER820" s="29"/>
      <c r="ES820" s="29"/>
      <c r="ET820" s="29"/>
      <c r="EU820" s="29"/>
      <c r="EV820" s="29"/>
      <c r="EW820" s="29"/>
      <c r="EX820" s="29"/>
      <c r="EY820" s="29"/>
      <c r="EZ820" s="29"/>
      <c r="FA820" s="29"/>
      <c r="FB820" s="29"/>
      <c r="FC820" s="29"/>
      <c r="FD820" s="29"/>
      <c r="FE820" s="29"/>
      <c r="FF820" s="29"/>
      <c r="FG820" s="29"/>
      <c r="FH820" s="29"/>
      <c r="FI820" s="29"/>
      <c r="FJ820" s="29"/>
      <c r="FK820" s="29"/>
      <c r="FV820" s="29"/>
      <c r="FZ820" s="29"/>
      <c r="GA820" s="29"/>
    </row>
    <row r="821" spans="7:183" x14ac:dyDescent="0.25">
      <c r="G821" s="112"/>
      <c r="Z821" s="113"/>
      <c r="AQ821" s="29"/>
      <c r="AR821" s="29"/>
      <c r="AS821" s="29"/>
      <c r="AT821" s="29"/>
      <c r="AU821" s="29"/>
      <c r="AV821" s="29"/>
      <c r="AW821" s="29"/>
      <c r="AX821" s="29"/>
      <c r="AY821" s="29"/>
      <c r="AZ821" s="29"/>
      <c r="BA821" s="29"/>
      <c r="BB821" s="29"/>
      <c r="BC821" s="29"/>
      <c r="BD821" s="29"/>
      <c r="BE821" s="29"/>
      <c r="BF821" s="29"/>
      <c r="BG821" s="29"/>
      <c r="BH821" s="29"/>
      <c r="BI821" s="29"/>
      <c r="BJ821" s="29"/>
      <c r="BK821" s="29"/>
      <c r="BL821" s="29"/>
      <c r="BM821" s="29"/>
      <c r="CH821" s="29"/>
      <c r="CX821" s="29"/>
      <c r="CY821" s="29"/>
      <c r="CZ821" s="31"/>
      <c r="DA821" s="31"/>
      <c r="DB821" s="31"/>
      <c r="DC821" s="31"/>
      <c r="DD821" s="31"/>
      <c r="DE821" s="31"/>
      <c r="DF821" s="31"/>
      <c r="DL821" s="29"/>
      <c r="DM821" s="29"/>
      <c r="DN821" s="29"/>
      <c r="DO821" s="29"/>
      <c r="DP821" s="29"/>
      <c r="DQ821" s="29"/>
      <c r="DR821" s="29"/>
      <c r="DS821" s="29"/>
      <c r="DT821" s="29"/>
      <c r="DU821" s="29"/>
      <c r="DV821" s="29"/>
      <c r="DW821" s="29"/>
      <c r="DX821" s="29"/>
      <c r="DY821" s="29"/>
      <c r="DZ821" s="29"/>
      <c r="EA821" s="29"/>
      <c r="EB821" s="29"/>
      <c r="EC821" s="29"/>
      <c r="ED821" s="29"/>
      <c r="EE821" s="29"/>
      <c r="EF821" s="29"/>
      <c r="EG821" s="29"/>
      <c r="EH821" s="29"/>
      <c r="EI821" s="29"/>
      <c r="EJ821" s="29"/>
      <c r="EK821" s="29"/>
      <c r="EL821" s="29"/>
      <c r="EM821" s="29"/>
      <c r="EN821" s="29"/>
      <c r="EO821" s="29"/>
      <c r="EP821" s="29"/>
      <c r="EQ821" s="29"/>
      <c r="ER821" s="29"/>
      <c r="ES821" s="29"/>
      <c r="ET821" s="29"/>
      <c r="EU821" s="29"/>
      <c r="EV821" s="29"/>
      <c r="EW821" s="29"/>
      <c r="EX821" s="29"/>
      <c r="EY821" s="29"/>
      <c r="EZ821" s="29"/>
      <c r="FA821" s="29"/>
      <c r="FB821" s="29"/>
      <c r="FC821" s="29"/>
      <c r="FD821" s="29"/>
      <c r="FE821" s="29"/>
      <c r="FF821" s="29"/>
      <c r="FG821" s="29"/>
      <c r="FH821" s="29"/>
      <c r="FI821" s="29"/>
      <c r="FJ821" s="29"/>
      <c r="FK821" s="29"/>
      <c r="FV821" s="29"/>
      <c r="FZ821" s="29"/>
      <c r="GA821" s="29"/>
    </row>
    <row r="822" spans="7:183" x14ac:dyDescent="0.25">
      <c r="G822" s="112"/>
      <c r="Z822" s="113"/>
      <c r="AQ822" s="29"/>
      <c r="AR822" s="29"/>
      <c r="AS822" s="29"/>
      <c r="AT822" s="29"/>
      <c r="AU822" s="29"/>
      <c r="AV822" s="29"/>
      <c r="AW822" s="29"/>
      <c r="AX822" s="29"/>
      <c r="AY822" s="29"/>
      <c r="AZ822" s="29"/>
      <c r="BA822" s="29"/>
      <c r="BB822" s="29"/>
      <c r="BC822" s="29"/>
      <c r="BD822" s="29"/>
      <c r="BE822" s="29"/>
      <c r="BF822" s="29"/>
      <c r="BG822" s="29"/>
      <c r="BH822" s="29"/>
      <c r="BI822" s="29"/>
      <c r="BJ822" s="29"/>
      <c r="BK822" s="29"/>
      <c r="BL822" s="29"/>
      <c r="BM822" s="29"/>
      <c r="CH822" s="29"/>
      <c r="CX822" s="29"/>
      <c r="CY822" s="29"/>
      <c r="CZ822" s="31"/>
      <c r="DA822" s="31"/>
      <c r="DB822" s="31"/>
      <c r="DC822" s="31"/>
      <c r="DD822" s="31"/>
      <c r="DE822" s="31"/>
      <c r="DF822" s="31"/>
      <c r="DL822" s="29"/>
      <c r="DM822" s="29"/>
      <c r="DN822" s="29"/>
      <c r="DO822" s="29"/>
      <c r="DP822" s="29"/>
      <c r="DQ822" s="29"/>
      <c r="DR822" s="29"/>
      <c r="DS822" s="29"/>
      <c r="DT822" s="29"/>
      <c r="DU822" s="29"/>
      <c r="DV822" s="29"/>
      <c r="DW822" s="29"/>
      <c r="DX822" s="29"/>
      <c r="DY822" s="29"/>
      <c r="DZ822" s="29"/>
      <c r="EA822" s="29"/>
      <c r="EB822" s="29"/>
      <c r="EC822" s="29"/>
      <c r="ED822" s="29"/>
      <c r="EE822" s="29"/>
      <c r="EF822" s="29"/>
      <c r="EG822" s="29"/>
      <c r="EH822" s="29"/>
      <c r="EI822" s="29"/>
      <c r="EJ822" s="29"/>
      <c r="EK822" s="29"/>
      <c r="EL822" s="29"/>
      <c r="EM822" s="29"/>
      <c r="EN822" s="29"/>
      <c r="EO822" s="29"/>
      <c r="EP822" s="29"/>
      <c r="EQ822" s="29"/>
      <c r="ER822" s="29"/>
      <c r="ES822" s="29"/>
      <c r="ET822" s="29"/>
      <c r="EU822" s="29"/>
      <c r="EV822" s="29"/>
      <c r="EW822" s="29"/>
      <c r="EX822" s="29"/>
      <c r="EY822" s="29"/>
      <c r="EZ822" s="29"/>
      <c r="FA822" s="29"/>
      <c r="FB822" s="29"/>
      <c r="FC822" s="29"/>
      <c r="FD822" s="29"/>
      <c r="FE822" s="29"/>
      <c r="FF822" s="29"/>
      <c r="FG822" s="29"/>
      <c r="FH822" s="29"/>
      <c r="FI822" s="29"/>
      <c r="FJ822" s="29"/>
      <c r="FK822" s="29"/>
      <c r="FV822" s="29"/>
      <c r="FZ822" s="29"/>
      <c r="GA822" s="29"/>
    </row>
    <row r="823" spans="7:183" x14ac:dyDescent="0.25">
      <c r="G823" s="112"/>
      <c r="Z823" s="113"/>
      <c r="AQ823" s="29"/>
      <c r="AR823" s="29"/>
      <c r="AS823" s="29"/>
      <c r="AT823" s="29"/>
      <c r="AU823" s="29"/>
      <c r="AV823" s="29"/>
      <c r="AW823" s="29"/>
      <c r="AX823" s="29"/>
      <c r="AY823" s="29"/>
      <c r="AZ823" s="29"/>
      <c r="BA823" s="29"/>
      <c r="BB823" s="29"/>
      <c r="BC823" s="29"/>
      <c r="BD823" s="29"/>
      <c r="BE823" s="29"/>
      <c r="BF823" s="29"/>
      <c r="BG823" s="29"/>
      <c r="BH823" s="29"/>
      <c r="BI823" s="29"/>
      <c r="BJ823" s="29"/>
      <c r="BK823" s="29"/>
      <c r="BL823" s="29"/>
      <c r="BM823" s="29"/>
      <c r="CH823" s="29"/>
      <c r="CX823" s="29"/>
      <c r="CY823" s="29"/>
      <c r="CZ823" s="31"/>
      <c r="DA823" s="31"/>
      <c r="DB823" s="31"/>
      <c r="DC823" s="31"/>
      <c r="DD823" s="31"/>
      <c r="DE823" s="31"/>
      <c r="DF823" s="31"/>
      <c r="DL823" s="29"/>
      <c r="DM823" s="29"/>
      <c r="DN823" s="29"/>
      <c r="DO823" s="29"/>
      <c r="DP823" s="29"/>
      <c r="DQ823" s="29"/>
      <c r="DR823" s="29"/>
      <c r="DS823" s="29"/>
      <c r="DT823" s="29"/>
      <c r="DU823" s="29"/>
      <c r="DV823" s="29"/>
      <c r="DW823" s="29"/>
      <c r="DX823" s="29"/>
      <c r="DY823" s="29"/>
      <c r="DZ823" s="29"/>
      <c r="EA823" s="29"/>
      <c r="EB823" s="29"/>
      <c r="EC823" s="29"/>
      <c r="ED823" s="29"/>
      <c r="EE823" s="29"/>
      <c r="EF823" s="29"/>
      <c r="EG823" s="29"/>
      <c r="EH823" s="29"/>
      <c r="EI823" s="29"/>
      <c r="EJ823" s="29"/>
      <c r="EK823" s="29"/>
      <c r="EL823" s="29"/>
      <c r="EM823" s="29"/>
      <c r="EN823" s="29"/>
      <c r="EO823" s="29"/>
      <c r="EP823" s="29"/>
      <c r="EQ823" s="29"/>
      <c r="ER823" s="29"/>
      <c r="ES823" s="29"/>
      <c r="ET823" s="29"/>
      <c r="EU823" s="29"/>
      <c r="EV823" s="29"/>
      <c r="EW823" s="29"/>
      <c r="EX823" s="29"/>
      <c r="EY823" s="29"/>
      <c r="EZ823" s="29"/>
      <c r="FA823" s="29"/>
      <c r="FB823" s="29"/>
      <c r="FC823" s="29"/>
      <c r="FD823" s="29"/>
      <c r="FE823" s="29"/>
      <c r="FF823" s="29"/>
      <c r="FG823" s="29"/>
      <c r="FH823" s="29"/>
      <c r="FI823" s="29"/>
      <c r="FJ823" s="29"/>
      <c r="FK823" s="29"/>
      <c r="FV823" s="29"/>
      <c r="FZ823" s="29"/>
      <c r="GA823" s="29"/>
    </row>
    <row r="824" spans="7:183" x14ac:dyDescent="0.25">
      <c r="G824" s="112"/>
      <c r="Z824" s="113"/>
      <c r="AQ824" s="29"/>
      <c r="AR824" s="29"/>
      <c r="AS824" s="29"/>
      <c r="AT824" s="29"/>
      <c r="AU824" s="29"/>
      <c r="AV824" s="29"/>
      <c r="AW824" s="29"/>
      <c r="AX824" s="29"/>
      <c r="AY824" s="29"/>
      <c r="AZ824" s="29"/>
      <c r="BA824" s="29"/>
      <c r="BB824" s="29"/>
      <c r="BC824" s="29"/>
      <c r="BD824" s="29"/>
      <c r="BE824" s="29"/>
      <c r="BF824" s="29"/>
      <c r="BG824" s="29"/>
      <c r="BH824" s="29"/>
      <c r="BI824" s="29"/>
      <c r="BJ824" s="29"/>
      <c r="BK824" s="29"/>
      <c r="BL824" s="29"/>
      <c r="BM824" s="29"/>
      <c r="CH824" s="29"/>
      <c r="CX824" s="29"/>
      <c r="CY824" s="29"/>
      <c r="CZ824" s="31"/>
      <c r="DA824" s="31"/>
      <c r="DB824" s="31"/>
      <c r="DC824" s="31"/>
      <c r="DD824" s="31"/>
      <c r="DE824" s="31"/>
      <c r="DF824" s="31"/>
      <c r="DL824" s="29"/>
      <c r="DM824" s="29"/>
      <c r="DN824" s="29"/>
      <c r="DO824" s="29"/>
      <c r="DP824" s="29"/>
      <c r="DQ824" s="29"/>
      <c r="DR824" s="29"/>
      <c r="DS824" s="29"/>
      <c r="DT824" s="29"/>
      <c r="DU824" s="29"/>
      <c r="DV824" s="29"/>
      <c r="DW824" s="29"/>
      <c r="DX824" s="29"/>
      <c r="DY824" s="29"/>
      <c r="DZ824" s="29"/>
      <c r="EA824" s="29"/>
      <c r="EB824" s="29"/>
      <c r="EC824" s="29"/>
      <c r="ED824" s="29"/>
      <c r="EE824" s="29"/>
      <c r="EF824" s="29"/>
      <c r="EG824" s="29"/>
      <c r="EH824" s="29"/>
      <c r="EI824" s="29"/>
      <c r="EJ824" s="29"/>
      <c r="EK824" s="29"/>
      <c r="EL824" s="29"/>
      <c r="EM824" s="29"/>
      <c r="EN824" s="29"/>
      <c r="EO824" s="29"/>
      <c r="EP824" s="29"/>
      <c r="EQ824" s="29"/>
      <c r="ER824" s="29"/>
      <c r="ES824" s="29"/>
      <c r="ET824" s="29"/>
      <c r="EU824" s="29"/>
      <c r="EV824" s="29"/>
      <c r="EW824" s="29"/>
      <c r="EX824" s="29"/>
      <c r="EY824" s="29"/>
      <c r="EZ824" s="29"/>
      <c r="FA824" s="29"/>
      <c r="FB824" s="29"/>
      <c r="FC824" s="29"/>
      <c r="FD824" s="29"/>
      <c r="FE824" s="29"/>
      <c r="FF824" s="29"/>
      <c r="FG824" s="29"/>
      <c r="FH824" s="29"/>
      <c r="FI824" s="29"/>
      <c r="FJ824" s="29"/>
      <c r="FK824" s="29"/>
      <c r="FV824" s="29"/>
      <c r="FZ824" s="29"/>
      <c r="GA824" s="29"/>
    </row>
    <row r="825" spans="7:183" x14ac:dyDescent="0.25">
      <c r="G825" s="112"/>
      <c r="Z825" s="113"/>
      <c r="AQ825" s="29"/>
      <c r="AR825" s="29"/>
      <c r="AS825" s="29"/>
      <c r="AT825" s="29"/>
      <c r="AU825" s="29"/>
      <c r="AV825" s="29"/>
      <c r="AW825" s="29"/>
      <c r="AX825" s="29"/>
      <c r="AY825" s="29"/>
      <c r="AZ825" s="29"/>
      <c r="BA825" s="29"/>
      <c r="BB825" s="29"/>
      <c r="BC825" s="29"/>
      <c r="BD825" s="29"/>
      <c r="BE825" s="29"/>
      <c r="BF825" s="29"/>
      <c r="BG825" s="29"/>
      <c r="BH825" s="29"/>
      <c r="BI825" s="29"/>
      <c r="BJ825" s="29"/>
      <c r="BK825" s="29"/>
      <c r="BL825" s="29"/>
      <c r="BM825" s="29"/>
      <c r="CH825" s="29"/>
      <c r="CX825" s="29"/>
      <c r="CY825" s="29"/>
      <c r="CZ825" s="31"/>
      <c r="DA825" s="31"/>
      <c r="DB825" s="31"/>
      <c r="DC825" s="31"/>
      <c r="DD825" s="31"/>
      <c r="DE825" s="31"/>
      <c r="DF825" s="31"/>
      <c r="DL825" s="29"/>
      <c r="DM825" s="29"/>
      <c r="DN825" s="29"/>
      <c r="DO825" s="29"/>
      <c r="DP825" s="29"/>
      <c r="DQ825" s="29"/>
      <c r="DR825" s="29"/>
      <c r="DS825" s="29"/>
      <c r="DT825" s="29"/>
      <c r="DU825" s="29"/>
      <c r="DV825" s="29"/>
      <c r="DW825" s="29"/>
      <c r="DX825" s="29"/>
      <c r="DY825" s="29"/>
      <c r="DZ825" s="29"/>
      <c r="EA825" s="29"/>
      <c r="EB825" s="29"/>
      <c r="EC825" s="29"/>
      <c r="ED825" s="29"/>
      <c r="EE825" s="29"/>
      <c r="EF825" s="29"/>
      <c r="EG825" s="29"/>
      <c r="EH825" s="29"/>
      <c r="EI825" s="29"/>
      <c r="EJ825" s="29"/>
      <c r="EK825" s="29"/>
      <c r="EL825" s="29"/>
      <c r="EM825" s="29"/>
      <c r="EN825" s="29"/>
      <c r="EO825" s="29"/>
      <c r="EP825" s="29"/>
      <c r="EQ825" s="29"/>
      <c r="ER825" s="29"/>
      <c r="ES825" s="29"/>
      <c r="ET825" s="29"/>
      <c r="EU825" s="29"/>
      <c r="EV825" s="29"/>
      <c r="EW825" s="29"/>
      <c r="EX825" s="29"/>
      <c r="EY825" s="29"/>
      <c r="EZ825" s="29"/>
      <c r="FA825" s="29"/>
      <c r="FB825" s="29"/>
      <c r="FC825" s="29"/>
      <c r="FD825" s="29"/>
      <c r="FE825" s="29"/>
      <c r="FF825" s="29"/>
      <c r="FG825" s="29"/>
      <c r="FH825" s="29"/>
      <c r="FI825" s="29"/>
      <c r="FJ825" s="29"/>
      <c r="FK825" s="29"/>
      <c r="FV825" s="29"/>
      <c r="FZ825" s="29"/>
      <c r="GA825" s="29"/>
    </row>
    <row r="826" spans="7:183" x14ac:dyDescent="0.25">
      <c r="G826" s="112"/>
      <c r="Z826" s="113"/>
      <c r="AQ826" s="29"/>
      <c r="AR826" s="29"/>
      <c r="AS826" s="29"/>
      <c r="AT826" s="29"/>
      <c r="AU826" s="29"/>
      <c r="AV826" s="29"/>
      <c r="AW826" s="29"/>
      <c r="AX826" s="29"/>
      <c r="AY826" s="29"/>
      <c r="AZ826" s="29"/>
      <c r="BA826" s="29"/>
      <c r="BB826" s="29"/>
      <c r="BC826" s="29"/>
      <c r="BD826" s="29"/>
      <c r="BE826" s="29"/>
      <c r="BF826" s="29"/>
      <c r="BG826" s="29"/>
      <c r="BH826" s="29"/>
      <c r="BI826" s="29"/>
      <c r="BJ826" s="29"/>
      <c r="BK826" s="29"/>
      <c r="BL826" s="29"/>
      <c r="BM826" s="29"/>
      <c r="CH826" s="29"/>
      <c r="CX826" s="29"/>
      <c r="CY826" s="29"/>
      <c r="CZ826" s="31"/>
      <c r="DA826" s="31"/>
      <c r="DB826" s="31"/>
      <c r="DC826" s="31"/>
      <c r="DD826" s="31"/>
      <c r="DE826" s="31"/>
      <c r="DF826" s="31"/>
      <c r="DL826" s="29"/>
      <c r="DM826" s="29"/>
      <c r="DN826" s="29"/>
      <c r="DO826" s="29"/>
      <c r="DP826" s="29"/>
      <c r="DQ826" s="29"/>
      <c r="DR826" s="29"/>
      <c r="DS826" s="29"/>
      <c r="DT826" s="29"/>
      <c r="DU826" s="29"/>
      <c r="DV826" s="29"/>
      <c r="DW826" s="29"/>
      <c r="DX826" s="29"/>
      <c r="DY826" s="29"/>
      <c r="DZ826" s="29"/>
      <c r="EA826" s="29"/>
      <c r="EB826" s="29"/>
      <c r="EC826" s="29"/>
      <c r="ED826" s="29"/>
      <c r="EE826" s="29"/>
      <c r="EF826" s="29"/>
      <c r="EG826" s="29"/>
      <c r="EH826" s="29"/>
      <c r="EI826" s="29"/>
      <c r="EJ826" s="29"/>
      <c r="EK826" s="29"/>
      <c r="EL826" s="29"/>
      <c r="EM826" s="29"/>
      <c r="EN826" s="29"/>
      <c r="EO826" s="29"/>
      <c r="EP826" s="29"/>
      <c r="EQ826" s="29"/>
      <c r="ER826" s="29"/>
      <c r="ES826" s="29"/>
      <c r="ET826" s="29"/>
      <c r="EU826" s="29"/>
      <c r="EV826" s="29"/>
      <c r="EW826" s="29"/>
      <c r="EX826" s="29"/>
      <c r="EY826" s="29"/>
      <c r="EZ826" s="29"/>
      <c r="FA826" s="29"/>
      <c r="FB826" s="29"/>
      <c r="FC826" s="29"/>
      <c r="FD826" s="29"/>
      <c r="FE826" s="29"/>
      <c r="FF826" s="29"/>
      <c r="FG826" s="29"/>
      <c r="FH826" s="29"/>
      <c r="FI826" s="29"/>
      <c r="FJ826" s="29"/>
      <c r="FK826" s="29"/>
      <c r="FV826" s="29"/>
      <c r="FZ826" s="29"/>
      <c r="GA826" s="29"/>
    </row>
    <row r="827" spans="7:183" x14ac:dyDescent="0.25">
      <c r="G827" s="112"/>
      <c r="Z827" s="113"/>
      <c r="AQ827" s="29"/>
      <c r="AR827" s="29"/>
      <c r="AS827" s="29"/>
      <c r="AT827" s="29"/>
      <c r="AU827" s="29"/>
      <c r="AV827" s="29"/>
      <c r="AW827" s="29"/>
      <c r="AX827" s="29"/>
      <c r="AY827" s="29"/>
      <c r="AZ827" s="29"/>
      <c r="BA827" s="29"/>
      <c r="BB827" s="29"/>
      <c r="BC827" s="29"/>
      <c r="BD827" s="29"/>
      <c r="BE827" s="29"/>
      <c r="BF827" s="29"/>
      <c r="BG827" s="29"/>
      <c r="BH827" s="29"/>
      <c r="BI827" s="29"/>
      <c r="BJ827" s="29"/>
      <c r="BK827" s="29"/>
      <c r="BL827" s="29"/>
      <c r="BM827" s="29"/>
      <c r="CH827" s="29"/>
      <c r="CX827" s="29"/>
      <c r="CY827" s="29"/>
      <c r="CZ827" s="31"/>
      <c r="DA827" s="31"/>
      <c r="DB827" s="31"/>
      <c r="DC827" s="31"/>
      <c r="DD827" s="31"/>
      <c r="DE827" s="31"/>
      <c r="DF827" s="31"/>
      <c r="DL827" s="29"/>
      <c r="DM827" s="29"/>
      <c r="DN827" s="29"/>
      <c r="DO827" s="29"/>
      <c r="DP827" s="29"/>
      <c r="DQ827" s="29"/>
      <c r="DR827" s="29"/>
      <c r="DS827" s="29"/>
      <c r="DT827" s="29"/>
      <c r="DU827" s="29"/>
      <c r="DV827" s="29"/>
      <c r="DW827" s="29"/>
      <c r="DX827" s="29"/>
      <c r="DY827" s="29"/>
      <c r="DZ827" s="29"/>
      <c r="EA827" s="29"/>
      <c r="EB827" s="29"/>
      <c r="EC827" s="29"/>
      <c r="ED827" s="29"/>
      <c r="EE827" s="29"/>
      <c r="EF827" s="29"/>
      <c r="EG827" s="29"/>
      <c r="EH827" s="29"/>
      <c r="EI827" s="29"/>
      <c r="EJ827" s="29"/>
      <c r="EK827" s="29"/>
      <c r="EL827" s="29"/>
      <c r="EM827" s="29"/>
      <c r="EN827" s="29"/>
      <c r="EO827" s="29"/>
      <c r="EP827" s="29"/>
      <c r="EQ827" s="29"/>
      <c r="ER827" s="29"/>
      <c r="ES827" s="29"/>
      <c r="ET827" s="29"/>
      <c r="EU827" s="29"/>
      <c r="EV827" s="29"/>
      <c r="EW827" s="29"/>
      <c r="EX827" s="29"/>
      <c r="EY827" s="29"/>
      <c r="EZ827" s="29"/>
      <c r="FA827" s="29"/>
      <c r="FB827" s="29"/>
      <c r="FC827" s="29"/>
      <c r="FD827" s="29"/>
      <c r="FE827" s="29"/>
      <c r="FF827" s="29"/>
      <c r="FG827" s="29"/>
      <c r="FH827" s="29"/>
      <c r="FI827" s="29"/>
      <c r="FJ827" s="29"/>
      <c r="FK827" s="29"/>
      <c r="FV827" s="29"/>
      <c r="FZ827" s="29"/>
      <c r="GA827" s="29"/>
    </row>
    <row r="828" spans="7:183" x14ac:dyDescent="0.25">
      <c r="G828" s="112"/>
      <c r="Z828" s="113"/>
      <c r="AQ828" s="29"/>
      <c r="AR828" s="29"/>
      <c r="AS828" s="29"/>
      <c r="AT828" s="29"/>
      <c r="AU828" s="29"/>
      <c r="AV828" s="29"/>
      <c r="AW828" s="29"/>
      <c r="AX828" s="29"/>
      <c r="AY828" s="29"/>
      <c r="AZ828" s="29"/>
      <c r="BA828" s="29"/>
      <c r="BB828" s="29"/>
      <c r="BC828" s="29"/>
      <c r="BD828" s="29"/>
      <c r="BE828" s="29"/>
      <c r="BF828" s="29"/>
      <c r="BG828" s="29"/>
      <c r="BH828" s="29"/>
      <c r="BI828" s="29"/>
      <c r="BJ828" s="29"/>
      <c r="BK828" s="29"/>
      <c r="BL828" s="29"/>
      <c r="BM828" s="29"/>
      <c r="CH828" s="29"/>
      <c r="CX828" s="29"/>
      <c r="CY828" s="29"/>
      <c r="CZ828" s="31"/>
      <c r="DA828" s="31"/>
      <c r="DB828" s="31"/>
      <c r="DC828" s="31"/>
      <c r="DD828" s="31"/>
      <c r="DE828" s="31"/>
      <c r="DF828" s="31"/>
      <c r="DL828" s="29"/>
      <c r="DM828" s="29"/>
      <c r="DN828" s="29"/>
      <c r="DO828" s="29"/>
      <c r="DP828" s="29"/>
      <c r="DQ828" s="29"/>
      <c r="DR828" s="29"/>
      <c r="DS828" s="29"/>
      <c r="DT828" s="29"/>
      <c r="DU828" s="29"/>
      <c r="DV828" s="29"/>
      <c r="DW828" s="29"/>
      <c r="DX828" s="29"/>
      <c r="DY828" s="29"/>
      <c r="DZ828" s="29"/>
      <c r="EA828" s="29"/>
      <c r="EB828" s="29"/>
      <c r="EC828" s="29"/>
      <c r="ED828" s="29"/>
      <c r="EE828" s="29"/>
      <c r="EF828" s="29"/>
      <c r="EG828" s="29"/>
      <c r="EH828" s="29"/>
      <c r="EI828" s="29"/>
      <c r="EJ828" s="29"/>
      <c r="EK828" s="29"/>
      <c r="EL828" s="29"/>
      <c r="EM828" s="29"/>
      <c r="EN828" s="29"/>
      <c r="EO828" s="29"/>
      <c r="EP828" s="29"/>
      <c r="EQ828" s="29"/>
      <c r="ER828" s="29"/>
      <c r="ES828" s="29"/>
      <c r="ET828" s="29"/>
      <c r="EU828" s="29"/>
      <c r="EV828" s="29"/>
      <c r="EW828" s="29"/>
      <c r="EX828" s="29"/>
      <c r="EY828" s="29"/>
      <c r="EZ828" s="29"/>
      <c r="FA828" s="29"/>
      <c r="FB828" s="29"/>
      <c r="FC828" s="29"/>
      <c r="FD828" s="29"/>
      <c r="FE828" s="29"/>
      <c r="FF828" s="29"/>
      <c r="FG828" s="29"/>
      <c r="FH828" s="29"/>
      <c r="FI828" s="29"/>
      <c r="FJ828" s="29"/>
      <c r="FK828" s="29"/>
      <c r="FV828" s="29"/>
      <c r="FZ828" s="29"/>
      <c r="GA828" s="29"/>
    </row>
    <row r="829" spans="7:183" x14ac:dyDescent="0.25">
      <c r="G829" s="112"/>
      <c r="Z829" s="113"/>
      <c r="AQ829" s="29"/>
      <c r="AR829" s="29"/>
      <c r="AS829" s="29"/>
      <c r="AT829" s="29"/>
      <c r="AU829" s="29"/>
      <c r="AV829" s="29"/>
      <c r="AW829" s="29"/>
      <c r="AX829" s="29"/>
      <c r="AY829" s="29"/>
      <c r="AZ829" s="29"/>
      <c r="BA829" s="29"/>
      <c r="BB829" s="29"/>
      <c r="BC829" s="29"/>
      <c r="BD829" s="29"/>
      <c r="BE829" s="29"/>
      <c r="BF829" s="29"/>
      <c r="BG829" s="29"/>
      <c r="BH829" s="29"/>
      <c r="BI829" s="29"/>
      <c r="BJ829" s="29"/>
      <c r="BK829" s="29"/>
      <c r="BL829" s="29"/>
      <c r="BM829" s="29"/>
      <c r="CH829" s="29"/>
      <c r="CX829" s="29"/>
      <c r="CY829" s="29"/>
      <c r="CZ829" s="31"/>
      <c r="DA829" s="31"/>
      <c r="DB829" s="31"/>
      <c r="DC829" s="31"/>
      <c r="DD829" s="31"/>
      <c r="DE829" s="31"/>
      <c r="DF829" s="31"/>
      <c r="DL829" s="29"/>
      <c r="DM829" s="29"/>
      <c r="DN829" s="29"/>
      <c r="DO829" s="29"/>
      <c r="DP829" s="29"/>
      <c r="DQ829" s="29"/>
      <c r="DR829" s="29"/>
      <c r="DS829" s="29"/>
      <c r="DT829" s="29"/>
      <c r="DU829" s="29"/>
      <c r="DV829" s="29"/>
      <c r="DW829" s="29"/>
      <c r="DX829" s="29"/>
      <c r="DY829" s="29"/>
      <c r="DZ829" s="29"/>
      <c r="EA829" s="29"/>
      <c r="EB829" s="29"/>
      <c r="EC829" s="29"/>
      <c r="ED829" s="29"/>
      <c r="EE829" s="29"/>
      <c r="EF829" s="29"/>
      <c r="EG829" s="29"/>
      <c r="EH829" s="29"/>
      <c r="EI829" s="29"/>
      <c r="EJ829" s="29"/>
      <c r="EK829" s="29"/>
      <c r="EL829" s="29"/>
      <c r="EM829" s="29"/>
      <c r="EN829" s="29"/>
      <c r="EO829" s="29"/>
      <c r="EP829" s="29"/>
      <c r="EQ829" s="29"/>
      <c r="ER829" s="29"/>
      <c r="ES829" s="29"/>
      <c r="ET829" s="29"/>
      <c r="EU829" s="29"/>
      <c r="EV829" s="29"/>
      <c r="EW829" s="29"/>
      <c r="EX829" s="29"/>
      <c r="EY829" s="29"/>
      <c r="EZ829" s="29"/>
      <c r="FA829" s="29"/>
      <c r="FB829" s="29"/>
      <c r="FC829" s="29"/>
      <c r="FD829" s="29"/>
      <c r="FE829" s="29"/>
      <c r="FF829" s="29"/>
      <c r="FG829" s="29"/>
      <c r="FH829" s="29"/>
      <c r="FI829" s="29"/>
      <c r="FJ829" s="29"/>
      <c r="FK829" s="29"/>
      <c r="FV829" s="29"/>
      <c r="FZ829" s="29"/>
      <c r="GA829" s="29"/>
    </row>
    <row r="830" spans="7:183" x14ac:dyDescent="0.25">
      <c r="G830" s="112"/>
      <c r="Z830" s="113"/>
      <c r="AQ830" s="29"/>
      <c r="AR830" s="29"/>
      <c r="AS830" s="29"/>
      <c r="AT830" s="29"/>
      <c r="AU830" s="29"/>
      <c r="AV830" s="29"/>
      <c r="AW830" s="29"/>
      <c r="AX830" s="29"/>
      <c r="AY830" s="29"/>
      <c r="AZ830" s="29"/>
      <c r="BA830" s="29"/>
      <c r="BB830" s="29"/>
      <c r="BC830" s="29"/>
      <c r="BD830" s="29"/>
      <c r="BE830" s="29"/>
      <c r="BF830" s="29"/>
      <c r="BG830" s="29"/>
      <c r="BH830" s="29"/>
      <c r="BI830" s="29"/>
      <c r="BJ830" s="29"/>
      <c r="BK830" s="29"/>
      <c r="BL830" s="29"/>
      <c r="BM830" s="29"/>
      <c r="CH830" s="29"/>
      <c r="CX830" s="29"/>
      <c r="CY830" s="29"/>
      <c r="CZ830" s="31"/>
      <c r="DA830" s="31"/>
      <c r="DB830" s="31"/>
      <c r="DC830" s="31"/>
      <c r="DD830" s="31"/>
      <c r="DE830" s="31"/>
      <c r="DF830" s="31"/>
      <c r="DL830" s="29"/>
      <c r="DM830" s="29"/>
      <c r="DN830" s="29"/>
      <c r="DO830" s="29"/>
      <c r="DP830" s="29"/>
      <c r="DQ830" s="29"/>
      <c r="DR830" s="29"/>
      <c r="DS830" s="29"/>
      <c r="DT830" s="29"/>
      <c r="DU830" s="29"/>
      <c r="DV830" s="29"/>
      <c r="DW830" s="29"/>
      <c r="DX830" s="29"/>
      <c r="DY830" s="29"/>
      <c r="DZ830" s="29"/>
      <c r="EA830" s="29"/>
      <c r="EB830" s="29"/>
      <c r="EC830" s="29"/>
      <c r="ED830" s="29"/>
      <c r="EE830" s="29"/>
      <c r="EF830" s="29"/>
      <c r="EG830" s="29"/>
      <c r="EH830" s="29"/>
      <c r="EI830" s="29"/>
      <c r="EJ830" s="29"/>
      <c r="EK830" s="29"/>
      <c r="EL830" s="29"/>
      <c r="EM830" s="29"/>
      <c r="EN830" s="29"/>
      <c r="EO830" s="29"/>
      <c r="EP830" s="29"/>
      <c r="EQ830" s="29"/>
      <c r="ER830" s="29"/>
      <c r="ES830" s="29"/>
      <c r="ET830" s="29"/>
      <c r="EU830" s="29"/>
      <c r="EV830" s="29"/>
      <c r="EW830" s="29"/>
      <c r="EX830" s="29"/>
      <c r="EY830" s="29"/>
      <c r="EZ830" s="29"/>
      <c r="FA830" s="29"/>
      <c r="FB830" s="29"/>
      <c r="FC830" s="29"/>
      <c r="FD830" s="29"/>
      <c r="FE830" s="29"/>
      <c r="FF830" s="29"/>
      <c r="FG830" s="29"/>
      <c r="FH830" s="29"/>
      <c r="FI830" s="29"/>
      <c r="FJ830" s="29"/>
      <c r="FK830" s="29"/>
      <c r="FV830" s="29"/>
      <c r="FZ830" s="29"/>
      <c r="GA830" s="29"/>
    </row>
    <row r="831" spans="7:183" x14ac:dyDescent="0.25">
      <c r="G831" s="112"/>
      <c r="Z831" s="113"/>
      <c r="AQ831" s="29"/>
      <c r="AR831" s="29"/>
      <c r="AS831" s="29"/>
      <c r="AT831" s="29"/>
      <c r="AU831" s="29"/>
      <c r="AV831" s="29"/>
      <c r="AW831" s="29"/>
      <c r="AX831" s="29"/>
      <c r="AY831" s="29"/>
      <c r="AZ831" s="29"/>
      <c r="BA831" s="29"/>
      <c r="BB831" s="29"/>
      <c r="BC831" s="29"/>
      <c r="BD831" s="29"/>
      <c r="BE831" s="29"/>
      <c r="BF831" s="29"/>
      <c r="BG831" s="29"/>
      <c r="BH831" s="29"/>
      <c r="BI831" s="29"/>
      <c r="BJ831" s="29"/>
      <c r="BK831" s="29"/>
      <c r="BL831" s="29"/>
      <c r="BM831" s="29"/>
      <c r="CH831" s="29"/>
      <c r="CX831" s="29"/>
      <c r="CY831" s="29"/>
      <c r="CZ831" s="31"/>
      <c r="DA831" s="31"/>
      <c r="DB831" s="31"/>
      <c r="DC831" s="31"/>
      <c r="DD831" s="31"/>
      <c r="DE831" s="31"/>
      <c r="DF831" s="31"/>
      <c r="DL831" s="29"/>
      <c r="DM831" s="29"/>
      <c r="DN831" s="29"/>
      <c r="DO831" s="29"/>
      <c r="DP831" s="29"/>
      <c r="DQ831" s="29"/>
      <c r="DR831" s="29"/>
      <c r="DS831" s="29"/>
      <c r="DT831" s="29"/>
      <c r="DU831" s="29"/>
      <c r="DV831" s="29"/>
      <c r="DW831" s="29"/>
      <c r="DX831" s="29"/>
      <c r="DY831" s="29"/>
      <c r="DZ831" s="29"/>
      <c r="EA831" s="29"/>
      <c r="EB831" s="29"/>
      <c r="EC831" s="29"/>
      <c r="ED831" s="29"/>
      <c r="EE831" s="29"/>
      <c r="EF831" s="29"/>
      <c r="EG831" s="29"/>
      <c r="EH831" s="29"/>
      <c r="EI831" s="29"/>
      <c r="EJ831" s="29"/>
      <c r="EK831" s="29"/>
      <c r="EL831" s="29"/>
      <c r="EM831" s="29"/>
      <c r="EN831" s="29"/>
      <c r="EO831" s="29"/>
      <c r="EP831" s="29"/>
      <c r="EQ831" s="29"/>
      <c r="ER831" s="29"/>
      <c r="ES831" s="29"/>
      <c r="ET831" s="29"/>
      <c r="EU831" s="29"/>
      <c r="EV831" s="29"/>
      <c r="EW831" s="29"/>
      <c r="EX831" s="29"/>
      <c r="EY831" s="29"/>
      <c r="EZ831" s="29"/>
      <c r="FA831" s="29"/>
      <c r="FB831" s="29"/>
      <c r="FC831" s="29"/>
      <c r="FD831" s="29"/>
      <c r="FE831" s="29"/>
      <c r="FF831" s="29"/>
      <c r="FG831" s="29"/>
      <c r="FH831" s="29"/>
      <c r="FI831" s="29"/>
      <c r="FJ831" s="29"/>
      <c r="FK831" s="29"/>
      <c r="FV831" s="29"/>
      <c r="FZ831" s="29"/>
      <c r="GA831" s="29"/>
    </row>
    <row r="832" spans="7:183" x14ac:dyDescent="0.25">
      <c r="G832" s="112"/>
      <c r="Z832" s="113"/>
      <c r="AQ832" s="29"/>
      <c r="AR832" s="29"/>
      <c r="AS832" s="29"/>
      <c r="AT832" s="29"/>
      <c r="AU832" s="29"/>
      <c r="AV832" s="29"/>
      <c r="AW832" s="29"/>
      <c r="AX832" s="29"/>
      <c r="AY832" s="29"/>
      <c r="AZ832" s="29"/>
      <c r="BA832" s="29"/>
      <c r="BB832" s="29"/>
      <c r="BC832" s="29"/>
      <c r="BD832" s="29"/>
      <c r="BE832" s="29"/>
      <c r="BF832" s="29"/>
      <c r="BG832" s="29"/>
      <c r="BH832" s="29"/>
      <c r="BI832" s="29"/>
      <c r="BJ832" s="29"/>
      <c r="BK832" s="29"/>
      <c r="BL832" s="29"/>
      <c r="BM832" s="29"/>
      <c r="CH832" s="29"/>
      <c r="CX832" s="29"/>
      <c r="CY832" s="29"/>
      <c r="CZ832" s="31"/>
      <c r="DA832" s="31"/>
      <c r="DB832" s="31"/>
      <c r="DC832" s="31"/>
      <c r="DD832" s="31"/>
      <c r="DE832" s="31"/>
      <c r="DF832" s="31"/>
      <c r="DL832" s="29"/>
      <c r="DM832" s="29"/>
      <c r="DN832" s="29"/>
      <c r="DO832" s="29"/>
      <c r="DP832" s="29"/>
      <c r="DQ832" s="29"/>
      <c r="DR832" s="29"/>
      <c r="DS832" s="29"/>
      <c r="DT832" s="29"/>
      <c r="DU832" s="29"/>
      <c r="DV832" s="29"/>
      <c r="DW832" s="29"/>
      <c r="DX832" s="29"/>
      <c r="DY832" s="29"/>
      <c r="DZ832" s="29"/>
      <c r="EA832" s="29"/>
      <c r="EB832" s="29"/>
      <c r="EC832" s="29"/>
      <c r="ED832" s="29"/>
      <c r="EE832" s="29"/>
      <c r="EF832" s="29"/>
      <c r="EG832" s="29"/>
      <c r="EH832" s="29"/>
      <c r="EI832" s="29"/>
      <c r="EJ832" s="29"/>
      <c r="EK832" s="29"/>
      <c r="EL832" s="29"/>
      <c r="EM832" s="29"/>
      <c r="EN832" s="29"/>
      <c r="EO832" s="29"/>
      <c r="EP832" s="29"/>
      <c r="EQ832" s="29"/>
      <c r="ER832" s="29"/>
      <c r="ES832" s="29"/>
      <c r="ET832" s="29"/>
      <c r="EU832" s="29"/>
      <c r="EV832" s="29"/>
      <c r="EW832" s="29"/>
      <c r="EX832" s="29"/>
      <c r="EY832" s="29"/>
      <c r="EZ832" s="29"/>
      <c r="FA832" s="29"/>
      <c r="FB832" s="29"/>
      <c r="FC832" s="29"/>
      <c r="FD832" s="29"/>
      <c r="FE832" s="29"/>
      <c r="FF832" s="29"/>
      <c r="FG832" s="29"/>
      <c r="FH832" s="29"/>
      <c r="FI832" s="29"/>
      <c r="FJ832" s="29"/>
      <c r="FK832" s="29"/>
      <c r="FV832" s="29"/>
      <c r="FZ832" s="29"/>
      <c r="GA832" s="29"/>
    </row>
    <row r="833" spans="7:183" x14ac:dyDescent="0.25">
      <c r="G833" s="112"/>
      <c r="Z833" s="113"/>
      <c r="AQ833" s="29"/>
      <c r="AR833" s="29"/>
      <c r="AS833" s="29"/>
      <c r="AT833" s="29"/>
      <c r="AU833" s="29"/>
      <c r="AV833" s="29"/>
      <c r="AW833" s="29"/>
      <c r="AX833" s="29"/>
      <c r="AY833" s="29"/>
      <c r="AZ833" s="29"/>
      <c r="BA833" s="29"/>
      <c r="BB833" s="29"/>
      <c r="BC833" s="29"/>
      <c r="BD833" s="29"/>
      <c r="BE833" s="29"/>
      <c r="BF833" s="29"/>
      <c r="BG833" s="29"/>
      <c r="BH833" s="29"/>
      <c r="BI833" s="29"/>
      <c r="BJ833" s="29"/>
      <c r="BK833" s="29"/>
      <c r="BL833" s="29"/>
      <c r="BM833" s="29"/>
      <c r="CH833" s="29"/>
      <c r="CX833" s="29"/>
      <c r="CY833" s="29"/>
      <c r="CZ833" s="31"/>
      <c r="DA833" s="31"/>
      <c r="DB833" s="31"/>
      <c r="DC833" s="31"/>
      <c r="DD833" s="31"/>
      <c r="DE833" s="31"/>
      <c r="DF833" s="31"/>
      <c r="DL833" s="29"/>
      <c r="DM833" s="29"/>
      <c r="DN833" s="29"/>
      <c r="DO833" s="29"/>
      <c r="DP833" s="29"/>
      <c r="DQ833" s="29"/>
      <c r="DR833" s="29"/>
      <c r="DS833" s="29"/>
      <c r="DT833" s="29"/>
      <c r="DU833" s="29"/>
      <c r="DV833" s="29"/>
      <c r="DW833" s="29"/>
      <c r="DX833" s="29"/>
      <c r="DY833" s="29"/>
      <c r="DZ833" s="29"/>
      <c r="EA833" s="29"/>
      <c r="EB833" s="29"/>
      <c r="EC833" s="29"/>
      <c r="ED833" s="29"/>
      <c r="EE833" s="29"/>
      <c r="EF833" s="29"/>
      <c r="EG833" s="29"/>
      <c r="EH833" s="29"/>
      <c r="EI833" s="29"/>
      <c r="EJ833" s="29"/>
      <c r="EK833" s="29"/>
      <c r="EL833" s="29"/>
      <c r="EM833" s="29"/>
      <c r="EN833" s="29"/>
      <c r="EO833" s="29"/>
      <c r="EP833" s="29"/>
      <c r="EQ833" s="29"/>
      <c r="ER833" s="29"/>
      <c r="ES833" s="29"/>
      <c r="ET833" s="29"/>
      <c r="EU833" s="29"/>
      <c r="EV833" s="29"/>
      <c r="EW833" s="29"/>
      <c r="EX833" s="29"/>
      <c r="EY833" s="29"/>
      <c r="EZ833" s="29"/>
      <c r="FA833" s="29"/>
      <c r="FB833" s="29"/>
      <c r="FC833" s="29"/>
      <c r="FD833" s="29"/>
      <c r="FE833" s="29"/>
      <c r="FF833" s="29"/>
      <c r="FG833" s="29"/>
      <c r="FH833" s="29"/>
      <c r="FI833" s="29"/>
      <c r="FJ833" s="29"/>
      <c r="FK833" s="29"/>
      <c r="FV833" s="29"/>
      <c r="FZ833" s="29"/>
      <c r="GA833" s="29"/>
    </row>
    <row r="834" spans="7:183" x14ac:dyDescent="0.25">
      <c r="G834" s="112"/>
      <c r="Z834" s="113"/>
      <c r="AQ834" s="29"/>
      <c r="AR834" s="29"/>
      <c r="AS834" s="29"/>
      <c r="AT834" s="29"/>
      <c r="AU834" s="29"/>
      <c r="AV834" s="29"/>
      <c r="AW834" s="29"/>
      <c r="AX834" s="29"/>
      <c r="AY834" s="29"/>
      <c r="AZ834" s="29"/>
      <c r="BA834" s="29"/>
      <c r="BB834" s="29"/>
      <c r="BC834" s="29"/>
      <c r="BD834" s="29"/>
      <c r="BE834" s="29"/>
      <c r="BF834" s="29"/>
      <c r="BG834" s="29"/>
      <c r="BH834" s="29"/>
      <c r="BI834" s="29"/>
      <c r="BJ834" s="29"/>
      <c r="BK834" s="29"/>
      <c r="BL834" s="29"/>
      <c r="BM834" s="29"/>
      <c r="CH834" s="29"/>
      <c r="CX834" s="29"/>
      <c r="CY834" s="29"/>
      <c r="CZ834" s="31"/>
      <c r="DA834" s="31"/>
      <c r="DB834" s="31"/>
      <c r="DC834" s="31"/>
      <c r="DD834" s="31"/>
      <c r="DE834" s="31"/>
      <c r="DF834" s="31"/>
      <c r="DL834" s="29"/>
      <c r="DM834" s="29"/>
      <c r="DN834" s="29"/>
      <c r="DO834" s="29"/>
      <c r="DP834" s="29"/>
      <c r="DQ834" s="29"/>
      <c r="DR834" s="29"/>
      <c r="DS834" s="29"/>
      <c r="DT834" s="29"/>
      <c r="DU834" s="29"/>
      <c r="DV834" s="29"/>
      <c r="DW834" s="29"/>
      <c r="DX834" s="29"/>
      <c r="DY834" s="29"/>
      <c r="DZ834" s="29"/>
      <c r="EA834" s="29"/>
      <c r="EB834" s="29"/>
      <c r="EC834" s="29"/>
      <c r="ED834" s="29"/>
      <c r="EE834" s="29"/>
      <c r="EF834" s="29"/>
      <c r="EG834" s="29"/>
      <c r="EH834" s="29"/>
      <c r="EI834" s="29"/>
      <c r="EJ834" s="29"/>
      <c r="EK834" s="29"/>
      <c r="EL834" s="29"/>
      <c r="EM834" s="29"/>
      <c r="EN834" s="29"/>
      <c r="EO834" s="29"/>
      <c r="EP834" s="29"/>
      <c r="EQ834" s="29"/>
      <c r="ER834" s="29"/>
      <c r="ES834" s="29"/>
      <c r="ET834" s="29"/>
      <c r="EU834" s="29"/>
      <c r="EV834" s="29"/>
      <c r="EW834" s="29"/>
      <c r="EX834" s="29"/>
      <c r="EY834" s="29"/>
      <c r="EZ834" s="29"/>
      <c r="FA834" s="29"/>
      <c r="FB834" s="29"/>
      <c r="FC834" s="29"/>
      <c r="FD834" s="29"/>
      <c r="FE834" s="29"/>
      <c r="FF834" s="29"/>
      <c r="FG834" s="29"/>
      <c r="FH834" s="29"/>
      <c r="FI834" s="29"/>
      <c r="FJ834" s="29"/>
      <c r="FK834" s="29"/>
      <c r="FV834" s="29"/>
      <c r="FZ834" s="29"/>
      <c r="GA834" s="29"/>
    </row>
    <row r="835" spans="7:183" x14ac:dyDescent="0.25">
      <c r="G835" s="112"/>
      <c r="Z835" s="113"/>
      <c r="AQ835" s="29"/>
      <c r="AR835" s="29"/>
      <c r="AS835" s="29"/>
      <c r="AT835" s="29"/>
      <c r="AU835" s="29"/>
      <c r="AV835" s="29"/>
      <c r="AW835" s="29"/>
      <c r="AX835" s="29"/>
      <c r="AY835" s="29"/>
      <c r="AZ835" s="29"/>
      <c r="BA835" s="29"/>
      <c r="BB835" s="29"/>
      <c r="BC835" s="29"/>
      <c r="BD835" s="29"/>
      <c r="BE835" s="29"/>
      <c r="BF835" s="29"/>
      <c r="BG835" s="29"/>
      <c r="BH835" s="29"/>
      <c r="BI835" s="29"/>
      <c r="BJ835" s="29"/>
      <c r="BK835" s="29"/>
      <c r="BL835" s="29"/>
      <c r="BM835" s="29"/>
      <c r="CH835" s="29"/>
      <c r="CX835" s="29"/>
      <c r="CY835" s="29"/>
      <c r="CZ835" s="31"/>
      <c r="DA835" s="31"/>
      <c r="DB835" s="31"/>
      <c r="DC835" s="31"/>
      <c r="DD835" s="31"/>
      <c r="DE835" s="31"/>
      <c r="DF835" s="31"/>
      <c r="DL835" s="29"/>
      <c r="DM835" s="29"/>
      <c r="DN835" s="29"/>
      <c r="DO835" s="29"/>
      <c r="DP835" s="29"/>
      <c r="DQ835" s="29"/>
      <c r="DR835" s="29"/>
      <c r="DS835" s="29"/>
      <c r="DT835" s="29"/>
      <c r="DU835" s="29"/>
      <c r="DV835" s="29"/>
      <c r="DW835" s="29"/>
      <c r="DX835" s="29"/>
      <c r="DY835" s="29"/>
      <c r="DZ835" s="29"/>
      <c r="EA835" s="29"/>
      <c r="EB835" s="29"/>
      <c r="EC835" s="29"/>
      <c r="ED835" s="29"/>
      <c r="EE835" s="29"/>
      <c r="EF835" s="29"/>
      <c r="EG835" s="29"/>
      <c r="EH835" s="29"/>
      <c r="EI835" s="29"/>
      <c r="EJ835" s="29"/>
      <c r="EK835" s="29"/>
      <c r="EL835" s="29"/>
      <c r="EM835" s="29"/>
      <c r="EN835" s="29"/>
      <c r="EO835" s="29"/>
      <c r="EP835" s="29"/>
      <c r="EQ835" s="29"/>
      <c r="ER835" s="29"/>
      <c r="ES835" s="29"/>
      <c r="ET835" s="29"/>
      <c r="EU835" s="29"/>
      <c r="EV835" s="29"/>
      <c r="EW835" s="29"/>
      <c r="EX835" s="29"/>
      <c r="EY835" s="29"/>
      <c r="EZ835" s="29"/>
      <c r="FA835" s="29"/>
      <c r="FB835" s="29"/>
      <c r="FC835" s="29"/>
      <c r="FD835" s="29"/>
      <c r="FE835" s="29"/>
      <c r="FF835" s="29"/>
      <c r="FG835" s="29"/>
      <c r="FH835" s="29"/>
      <c r="FI835" s="29"/>
      <c r="FJ835" s="29"/>
      <c r="FK835" s="29"/>
      <c r="FV835" s="29"/>
      <c r="FZ835" s="29"/>
      <c r="GA835" s="29"/>
    </row>
    <row r="836" spans="7:183" x14ac:dyDescent="0.25">
      <c r="G836" s="112"/>
      <c r="Z836" s="113"/>
      <c r="AQ836" s="29"/>
      <c r="AR836" s="29"/>
      <c r="AS836" s="29"/>
      <c r="AT836" s="29"/>
      <c r="AU836" s="29"/>
      <c r="AV836" s="29"/>
      <c r="AW836" s="29"/>
      <c r="AX836" s="29"/>
      <c r="AY836" s="29"/>
      <c r="AZ836" s="29"/>
      <c r="BA836" s="29"/>
      <c r="BB836" s="29"/>
      <c r="BC836" s="29"/>
      <c r="BD836" s="29"/>
      <c r="BE836" s="29"/>
      <c r="BF836" s="29"/>
      <c r="BG836" s="29"/>
      <c r="BH836" s="29"/>
      <c r="BI836" s="29"/>
      <c r="BJ836" s="29"/>
      <c r="BK836" s="29"/>
      <c r="BL836" s="29"/>
      <c r="BM836" s="29"/>
      <c r="CH836" s="29"/>
      <c r="CX836" s="29"/>
      <c r="CY836" s="29"/>
      <c r="CZ836" s="31"/>
      <c r="DA836" s="31"/>
      <c r="DB836" s="31"/>
      <c r="DC836" s="31"/>
      <c r="DD836" s="31"/>
      <c r="DE836" s="31"/>
      <c r="DF836" s="31"/>
      <c r="DL836" s="29"/>
      <c r="DM836" s="29"/>
      <c r="DN836" s="29"/>
      <c r="DO836" s="29"/>
      <c r="DP836" s="29"/>
      <c r="DQ836" s="29"/>
      <c r="DR836" s="29"/>
      <c r="DS836" s="29"/>
      <c r="DT836" s="29"/>
      <c r="DU836" s="29"/>
      <c r="DV836" s="29"/>
      <c r="DW836" s="29"/>
      <c r="DX836" s="29"/>
      <c r="DY836" s="29"/>
      <c r="DZ836" s="29"/>
      <c r="EA836" s="29"/>
      <c r="EB836" s="29"/>
      <c r="EC836" s="29"/>
      <c r="ED836" s="29"/>
      <c r="EE836" s="29"/>
      <c r="EF836" s="29"/>
      <c r="EG836" s="29"/>
      <c r="EH836" s="29"/>
      <c r="EI836" s="29"/>
      <c r="EJ836" s="29"/>
      <c r="EK836" s="29"/>
      <c r="EL836" s="29"/>
      <c r="EM836" s="29"/>
      <c r="EN836" s="29"/>
      <c r="EO836" s="29"/>
      <c r="EP836" s="29"/>
      <c r="EQ836" s="29"/>
      <c r="ER836" s="29"/>
      <c r="ES836" s="29"/>
      <c r="ET836" s="29"/>
      <c r="EU836" s="29"/>
      <c r="EV836" s="29"/>
      <c r="EW836" s="29"/>
      <c r="EX836" s="29"/>
      <c r="EY836" s="29"/>
      <c r="EZ836" s="29"/>
      <c r="FA836" s="29"/>
      <c r="FB836" s="29"/>
      <c r="FC836" s="29"/>
      <c r="FD836" s="29"/>
      <c r="FE836" s="29"/>
      <c r="FF836" s="29"/>
      <c r="FG836" s="29"/>
      <c r="FH836" s="29"/>
      <c r="FI836" s="29"/>
      <c r="FJ836" s="29"/>
      <c r="FK836" s="29"/>
      <c r="FV836" s="29"/>
      <c r="FZ836" s="29"/>
      <c r="GA836" s="29"/>
    </row>
    <row r="837" spans="7:183" x14ac:dyDescent="0.25">
      <c r="G837" s="112"/>
      <c r="Z837" s="113"/>
      <c r="AQ837" s="29"/>
      <c r="AR837" s="29"/>
      <c r="AS837" s="29"/>
      <c r="AT837" s="29"/>
      <c r="AU837" s="29"/>
      <c r="AV837" s="29"/>
      <c r="AW837" s="29"/>
      <c r="AX837" s="29"/>
      <c r="AY837" s="29"/>
      <c r="AZ837" s="29"/>
      <c r="BA837" s="29"/>
      <c r="BB837" s="29"/>
      <c r="BC837" s="29"/>
      <c r="BD837" s="29"/>
      <c r="BE837" s="29"/>
      <c r="BF837" s="29"/>
      <c r="BG837" s="29"/>
      <c r="BH837" s="29"/>
      <c r="BI837" s="29"/>
      <c r="BJ837" s="29"/>
      <c r="BK837" s="29"/>
      <c r="BL837" s="29"/>
      <c r="BM837" s="29"/>
      <c r="CH837" s="29"/>
      <c r="CX837" s="29"/>
      <c r="CY837" s="29"/>
      <c r="CZ837" s="31"/>
      <c r="DA837" s="31"/>
      <c r="DB837" s="31"/>
      <c r="DC837" s="31"/>
      <c r="DD837" s="31"/>
      <c r="DE837" s="31"/>
      <c r="DF837" s="31"/>
      <c r="DL837" s="29"/>
      <c r="DM837" s="29"/>
      <c r="DN837" s="29"/>
      <c r="DO837" s="29"/>
      <c r="DP837" s="29"/>
      <c r="DQ837" s="29"/>
      <c r="DR837" s="29"/>
      <c r="DS837" s="29"/>
      <c r="DT837" s="29"/>
      <c r="DU837" s="29"/>
      <c r="DV837" s="29"/>
      <c r="DW837" s="29"/>
      <c r="DX837" s="29"/>
      <c r="DY837" s="29"/>
      <c r="DZ837" s="29"/>
      <c r="EA837" s="29"/>
      <c r="EB837" s="29"/>
      <c r="EC837" s="29"/>
      <c r="ED837" s="29"/>
      <c r="EE837" s="29"/>
      <c r="EF837" s="29"/>
      <c r="EG837" s="29"/>
      <c r="EH837" s="29"/>
      <c r="EI837" s="29"/>
      <c r="EJ837" s="29"/>
      <c r="EK837" s="29"/>
      <c r="EL837" s="29"/>
      <c r="EM837" s="29"/>
      <c r="EN837" s="29"/>
      <c r="EO837" s="29"/>
      <c r="EP837" s="29"/>
      <c r="EQ837" s="29"/>
      <c r="ER837" s="29"/>
      <c r="ES837" s="29"/>
      <c r="ET837" s="29"/>
      <c r="EU837" s="29"/>
      <c r="EV837" s="29"/>
      <c r="EW837" s="29"/>
      <c r="EX837" s="29"/>
      <c r="EY837" s="29"/>
      <c r="EZ837" s="29"/>
      <c r="FA837" s="29"/>
      <c r="FB837" s="29"/>
      <c r="FC837" s="29"/>
      <c r="FD837" s="29"/>
      <c r="FE837" s="29"/>
      <c r="FF837" s="29"/>
      <c r="FG837" s="29"/>
      <c r="FH837" s="29"/>
      <c r="FI837" s="29"/>
      <c r="FJ837" s="29"/>
      <c r="FK837" s="29"/>
      <c r="FV837" s="29"/>
      <c r="FZ837" s="29"/>
      <c r="GA837" s="29"/>
    </row>
    <row r="838" spans="7:183" x14ac:dyDescent="0.25">
      <c r="G838" s="112"/>
      <c r="Z838" s="113"/>
      <c r="AQ838" s="29"/>
      <c r="AR838" s="29"/>
      <c r="AS838" s="29"/>
      <c r="AT838" s="29"/>
      <c r="AU838" s="29"/>
      <c r="AV838" s="29"/>
      <c r="AW838" s="29"/>
      <c r="AX838" s="29"/>
      <c r="AY838" s="29"/>
      <c r="AZ838" s="29"/>
      <c r="BA838" s="29"/>
      <c r="BB838" s="29"/>
      <c r="BC838" s="29"/>
      <c r="BD838" s="29"/>
      <c r="BE838" s="29"/>
      <c r="BF838" s="29"/>
      <c r="BG838" s="29"/>
      <c r="BH838" s="29"/>
      <c r="BI838" s="29"/>
      <c r="BJ838" s="29"/>
      <c r="BK838" s="29"/>
      <c r="BL838" s="29"/>
      <c r="BM838" s="29"/>
      <c r="CH838" s="29"/>
      <c r="CX838" s="29"/>
      <c r="CY838" s="29"/>
      <c r="CZ838" s="31"/>
      <c r="DA838" s="31"/>
      <c r="DB838" s="31"/>
      <c r="DC838" s="31"/>
      <c r="DD838" s="31"/>
      <c r="DE838" s="31"/>
      <c r="DF838" s="31"/>
      <c r="DL838" s="29"/>
      <c r="DM838" s="29"/>
      <c r="DN838" s="29"/>
      <c r="DO838" s="29"/>
      <c r="DP838" s="29"/>
      <c r="DQ838" s="29"/>
      <c r="DR838" s="29"/>
      <c r="DS838" s="29"/>
      <c r="DT838" s="29"/>
      <c r="DU838" s="29"/>
      <c r="DV838" s="29"/>
      <c r="DW838" s="29"/>
      <c r="DX838" s="29"/>
      <c r="DY838" s="29"/>
      <c r="DZ838" s="29"/>
      <c r="EA838" s="29"/>
      <c r="EB838" s="29"/>
      <c r="EC838" s="29"/>
      <c r="ED838" s="29"/>
      <c r="EE838" s="29"/>
      <c r="EF838" s="29"/>
      <c r="EG838" s="29"/>
      <c r="EH838" s="29"/>
      <c r="EI838" s="29"/>
      <c r="EJ838" s="29"/>
      <c r="EK838" s="29"/>
      <c r="EL838" s="29"/>
      <c r="EM838" s="29"/>
      <c r="EN838" s="29"/>
      <c r="EO838" s="29"/>
      <c r="EP838" s="29"/>
      <c r="EQ838" s="29"/>
      <c r="ER838" s="29"/>
      <c r="ES838" s="29"/>
      <c r="ET838" s="29"/>
      <c r="EU838" s="29"/>
      <c r="EV838" s="29"/>
      <c r="EW838" s="29"/>
      <c r="EX838" s="29"/>
      <c r="EY838" s="29"/>
      <c r="EZ838" s="29"/>
      <c r="FA838" s="29"/>
      <c r="FB838" s="29"/>
      <c r="FC838" s="29"/>
      <c r="FD838" s="29"/>
      <c r="FE838" s="29"/>
      <c r="FF838" s="29"/>
      <c r="FG838" s="29"/>
      <c r="FH838" s="29"/>
      <c r="FI838" s="29"/>
      <c r="FJ838" s="29"/>
      <c r="FK838" s="29"/>
      <c r="FV838" s="29"/>
      <c r="FZ838" s="29"/>
      <c r="GA838" s="29"/>
    </row>
    <row r="839" spans="7:183" x14ac:dyDescent="0.25">
      <c r="G839" s="112"/>
      <c r="Z839" s="113"/>
      <c r="AQ839" s="29"/>
      <c r="AR839" s="29"/>
      <c r="AS839" s="29"/>
      <c r="AT839" s="29"/>
      <c r="AU839" s="29"/>
      <c r="AV839" s="29"/>
      <c r="AW839" s="29"/>
      <c r="AX839" s="29"/>
      <c r="AY839" s="29"/>
      <c r="AZ839" s="29"/>
      <c r="BA839" s="29"/>
      <c r="BB839" s="29"/>
      <c r="BC839" s="29"/>
      <c r="BD839" s="29"/>
      <c r="BE839" s="29"/>
      <c r="BF839" s="29"/>
      <c r="BG839" s="29"/>
      <c r="BH839" s="29"/>
      <c r="BI839" s="29"/>
      <c r="BJ839" s="29"/>
      <c r="BK839" s="29"/>
      <c r="BL839" s="29"/>
      <c r="BM839" s="29"/>
      <c r="CH839" s="29"/>
      <c r="CX839" s="29"/>
      <c r="CY839" s="29"/>
      <c r="CZ839" s="31"/>
      <c r="DA839" s="31"/>
      <c r="DB839" s="31"/>
      <c r="DC839" s="31"/>
      <c r="DD839" s="31"/>
      <c r="DE839" s="31"/>
      <c r="DF839" s="31"/>
      <c r="DL839" s="29"/>
      <c r="DM839" s="29"/>
      <c r="DN839" s="29"/>
      <c r="DO839" s="29"/>
      <c r="DP839" s="29"/>
      <c r="DQ839" s="29"/>
      <c r="DR839" s="29"/>
      <c r="DS839" s="29"/>
      <c r="DT839" s="29"/>
      <c r="DU839" s="29"/>
      <c r="DV839" s="29"/>
      <c r="DW839" s="29"/>
      <c r="DX839" s="29"/>
      <c r="DY839" s="29"/>
      <c r="DZ839" s="29"/>
      <c r="EA839" s="29"/>
      <c r="EB839" s="29"/>
      <c r="EC839" s="29"/>
      <c r="ED839" s="29"/>
      <c r="EE839" s="29"/>
      <c r="EF839" s="29"/>
      <c r="EG839" s="29"/>
      <c r="EH839" s="29"/>
      <c r="EI839" s="29"/>
      <c r="EJ839" s="29"/>
      <c r="EK839" s="29"/>
      <c r="EL839" s="29"/>
      <c r="EM839" s="29"/>
      <c r="EN839" s="29"/>
      <c r="EO839" s="29"/>
      <c r="EP839" s="29"/>
      <c r="EQ839" s="29"/>
      <c r="ER839" s="29"/>
      <c r="ES839" s="29"/>
      <c r="ET839" s="29"/>
      <c r="EU839" s="29"/>
      <c r="EV839" s="29"/>
      <c r="EW839" s="29"/>
      <c r="EX839" s="29"/>
      <c r="EY839" s="29"/>
      <c r="EZ839" s="29"/>
      <c r="FA839" s="29"/>
      <c r="FB839" s="29"/>
      <c r="FC839" s="29"/>
      <c r="FD839" s="29"/>
      <c r="FE839" s="29"/>
      <c r="FF839" s="29"/>
      <c r="FG839" s="29"/>
      <c r="FH839" s="29"/>
      <c r="FI839" s="29"/>
      <c r="FJ839" s="29"/>
      <c r="FK839" s="29"/>
      <c r="FV839" s="29"/>
      <c r="FZ839" s="29"/>
      <c r="GA839" s="29"/>
    </row>
    <row r="840" spans="7:183" x14ac:dyDescent="0.25">
      <c r="G840" s="112"/>
      <c r="Z840" s="113"/>
      <c r="AQ840" s="29"/>
      <c r="AR840" s="29"/>
      <c r="AS840" s="29"/>
      <c r="AT840" s="29"/>
      <c r="AU840" s="29"/>
      <c r="AV840" s="29"/>
      <c r="AW840" s="29"/>
      <c r="AX840" s="29"/>
      <c r="AY840" s="29"/>
      <c r="AZ840" s="29"/>
      <c r="BA840" s="29"/>
      <c r="BB840" s="29"/>
      <c r="BC840" s="29"/>
      <c r="BD840" s="29"/>
      <c r="BE840" s="29"/>
      <c r="BF840" s="29"/>
      <c r="BG840" s="29"/>
      <c r="BH840" s="29"/>
      <c r="BI840" s="29"/>
      <c r="BJ840" s="29"/>
      <c r="BK840" s="29"/>
      <c r="BL840" s="29"/>
      <c r="BM840" s="29"/>
      <c r="CH840" s="29"/>
      <c r="CX840" s="29"/>
      <c r="CY840" s="29"/>
      <c r="CZ840" s="31"/>
      <c r="DA840" s="31"/>
      <c r="DB840" s="31"/>
      <c r="DC840" s="31"/>
      <c r="DD840" s="31"/>
      <c r="DE840" s="31"/>
      <c r="DF840" s="31"/>
      <c r="DL840" s="29"/>
      <c r="DM840" s="29"/>
      <c r="DN840" s="29"/>
      <c r="DO840" s="29"/>
      <c r="DP840" s="29"/>
      <c r="DQ840" s="29"/>
      <c r="DR840" s="29"/>
      <c r="DS840" s="29"/>
      <c r="DT840" s="29"/>
      <c r="DU840" s="29"/>
      <c r="DV840" s="29"/>
      <c r="DW840" s="29"/>
      <c r="DX840" s="29"/>
      <c r="DY840" s="29"/>
      <c r="DZ840" s="29"/>
      <c r="EA840" s="29"/>
      <c r="EB840" s="29"/>
      <c r="EC840" s="29"/>
      <c r="ED840" s="29"/>
      <c r="EE840" s="29"/>
      <c r="EF840" s="29"/>
      <c r="EG840" s="29"/>
      <c r="EH840" s="29"/>
      <c r="EI840" s="29"/>
      <c r="EJ840" s="29"/>
      <c r="EK840" s="29"/>
      <c r="EL840" s="29"/>
      <c r="EM840" s="29"/>
      <c r="EN840" s="29"/>
      <c r="EO840" s="29"/>
      <c r="EP840" s="29"/>
      <c r="EQ840" s="29"/>
      <c r="ER840" s="29"/>
      <c r="ES840" s="29"/>
      <c r="ET840" s="29"/>
      <c r="EU840" s="29"/>
      <c r="EV840" s="29"/>
      <c r="EW840" s="29"/>
      <c r="EX840" s="29"/>
      <c r="EY840" s="29"/>
      <c r="EZ840" s="29"/>
      <c r="FA840" s="29"/>
      <c r="FB840" s="29"/>
      <c r="FC840" s="29"/>
      <c r="FD840" s="29"/>
      <c r="FE840" s="29"/>
      <c r="FF840" s="29"/>
      <c r="FG840" s="29"/>
      <c r="FH840" s="29"/>
      <c r="FI840" s="29"/>
      <c r="FJ840" s="29"/>
      <c r="FK840" s="29"/>
      <c r="FV840" s="29"/>
      <c r="FZ840" s="29"/>
      <c r="GA840" s="29"/>
    </row>
    <row r="841" spans="7:183" x14ac:dyDescent="0.25">
      <c r="G841" s="112"/>
      <c r="Z841" s="113"/>
      <c r="AQ841" s="29"/>
      <c r="AR841" s="29"/>
      <c r="AS841" s="29"/>
      <c r="AT841" s="29"/>
      <c r="AU841" s="29"/>
      <c r="AV841" s="29"/>
      <c r="AW841" s="29"/>
      <c r="AX841" s="29"/>
      <c r="AY841" s="29"/>
      <c r="AZ841" s="29"/>
      <c r="BA841" s="29"/>
      <c r="BB841" s="29"/>
      <c r="BC841" s="29"/>
      <c r="BD841" s="29"/>
      <c r="BE841" s="29"/>
      <c r="BF841" s="29"/>
      <c r="BG841" s="29"/>
      <c r="BH841" s="29"/>
      <c r="BI841" s="29"/>
      <c r="BJ841" s="29"/>
      <c r="BK841" s="29"/>
      <c r="BL841" s="29"/>
      <c r="BM841" s="29"/>
      <c r="CH841" s="29"/>
      <c r="CX841" s="29"/>
      <c r="CY841" s="29"/>
      <c r="CZ841" s="31"/>
      <c r="DA841" s="31"/>
      <c r="DB841" s="31"/>
      <c r="DC841" s="31"/>
      <c r="DD841" s="31"/>
      <c r="DE841" s="31"/>
      <c r="DF841" s="31"/>
      <c r="DL841" s="29"/>
      <c r="DM841" s="29"/>
      <c r="DN841" s="29"/>
      <c r="DO841" s="29"/>
      <c r="DP841" s="29"/>
      <c r="DQ841" s="29"/>
      <c r="DR841" s="29"/>
      <c r="DS841" s="29"/>
      <c r="DT841" s="29"/>
      <c r="DU841" s="29"/>
      <c r="DV841" s="29"/>
      <c r="DW841" s="29"/>
      <c r="DX841" s="29"/>
      <c r="DY841" s="29"/>
      <c r="DZ841" s="29"/>
      <c r="EA841" s="29"/>
      <c r="EB841" s="29"/>
      <c r="EC841" s="29"/>
      <c r="ED841" s="29"/>
      <c r="EE841" s="29"/>
      <c r="EF841" s="29"/>
      <c r="EG841" s="29"/>
      <c r="EH841" s="29"/>
      <c r="EI841" s="29"/>
      <c r="EJ841" s="29"/>
      <c r="EK841" s="29"/>
      <c r="EL841" s="29"/>
      <c r="EM841" s="29"/>
      <c r="EN841" s="29"/>
      <c r="EO841" s="29"/>
      <c r="EP841" s="29"/>
      <c r="EQ841" s="29"/>
      <c r="ER841" s="29"/>
      <c r="ES841" s="29"/>
      <c r="ET841" s="29"/>
      <c r="EU841" s="29"/>
      <c r="EV841" s="29"/>
      <c r="EW841" s="29"/>
      <c r="EX841" s="29"/>
      <c r="EY841" s="29"/>
      <c r="EZ841" s="29"/>
      <c r="FA841" s="29"/>
      <c r="FB841" s="29"/>
      <c r="FC841" s="29"/>
      <c r="FD841" s="29"/>
      <c r="FE841" s="29"/>
      <c r="FF841" s="29"/>
      <c r="FG841" s="29"/>
      <c r="FH841" s="29"/>
      <c r="FI841" s="29"/>
      <c r="FJ841" s="29"/>
      <c r="FK841" s="29"/>
      <c r="FV841" s="29"/>
      <c r="FZ841" s="29"/>
      <c r="GA841" s="29"/>
    </row>
    <row r="842" spans="7:183" x14ac:dyDescent="0.25">
      <c r="G842" s="112"/>
      <c r="Z842" s="113"/>
      <c r="AQ842" s="29"/>
      <c r="AR842" s="29"/>
      <c r="AS842" s="29"/>
      <c r="AT842" s="29"/>
      <c r="AU842" s="29"/>
      <c r="AV842" s="29"/>
      <c r="AW842" s="29"/>
      <c r="AX842" s="29"/>
      <c r="AY842" s="29"/>
      <c r="AZ842" s="29"/>
      <c r="BA842" s="29"/>
      <c r="BB842" s="29"/>
      <c r="BC842" s="29"/>
      <c r="BD842" s="29"/>
      <c r="BE842" s="29"/>
      <c r="BF842" s="29"/>
      <c r="BG842" s="29"/>
      <c r="BH842" s="29"/>
      <c r="BI842" s="29"/>
      <c r="BJ842" s="29"/>
      <c r="BK842" s="29"/>
      <c r="BL842" s="29"/>
      <c r="BM842" s="29"/>
      <c r="CH842" s="29"/>
      <c r="CX842" s="29"/>
      <c r="CY842" s="29"/>
      <c r="CZ842" s="31"/>
      <c r="DA842" s="31"/>
      <c r="DB842" s="31"/>
      <c r="DC842" s="31"/>
      <c r="DD842" s="31"/>
      <c r="DE842" s="31"/>
      <c r="DF842" s="31"/>
      <c r="DL842" s="29"/>
      <c r="DM842" s="29"/>
      <c r="DN842" s="29"/>
      <c r="DO842" s="29"/>
      <c r="DP842" s="29"/>
      <c r="DQ842" s="29"/>
      <c r="DR842" s="29"/>
      <c r="DS842" s="29"/>
      <c r="DT842" s="29"/>
      <c r="DU842" s="29"/>
      <c r="DV842" s="29"/>
      <c r="DW842" s="29"/>
      <c r="DX842" s="29"/>
      <c r="DY842" s="29"/>
      <c r="DZ842" s="29"/>
      <c r="EA842" s="29"/>
      <c r="EB842" s="29"/>
      <c r="EC842" s="29"/>
      <c r="ED842" s="29"/>
      <c r="EE842" s="29"/>
      <c r="EF842" s="29"/>
      <c r="EG842" s="29"/>
      <c r="EH842" s="29"/>
      <c r="EI842" s="29"/>
      <c r="EJ842" s="29"/>
      <c r="EK842" s="29"/>
      <c r="EL842" s="29"/>
      <c r="EM842" s="29"/>
      <c r="EN842" s="29"/>
      <c r="EO842" s="29"/>
      <c r="EP842" s="29"/>
      <c r="EQ842" s="29"/>
      <c r="ER842" s="29"/>
      <c r="ES842" s="29"/>
      <c r="ET842" s="29"/>
      <c r="EU842" s="29"/>
      <c r="EV842" s="29"/>
      <c r="EW842" s="29"/>
      <c r="EX842" s="29"/>
      <c r="EY842" s="29"/>
      <c r="EZ842" s="29"/>
      <c r="FA842" s="29"/>
      <c r="FB842" s="29"/>
      <c r="FC842" s="29"/>
      <c r="FD842" s="29"/>
      <c r="FE842" s="29"/>
      <c r="FF842" s="29"/>
      <c r="FG842" s="29"/>
      <c r="FH842" s="29"/>
      <c r="FI842" s="29"/>
      <c r="FJ842" s="29"/>
      <c r="FK842" s="29"/>
      <c r="FV842" s="29"/>
      <c r="FZ842" s="29"/>
      <c r="GA842" s="29"/>
    </row>
    <row r="843" spans="7:183" x14ac:dyDescent="0.25">
      <c r="G843" s="112"/>
      <c r="Z843" s="113"/>
      <c r="AQ843" s="29"/>
      <c r="AR843" s="29"/>
      <c r="AS843" s="29"/>
      <c r="AT843" s="29"/>
      <c r="AU843" s="29"/>
      <c r="AV843" s="29"/>
      <c r="AW843" s="29"/>
      <c r="AX843" s="29"/>
      <c r="AY843" s="29"/>
      <c r="AZ843" s="29"/>
      <c r="BA843" s="29"/>
      <c r="BB843" s="29"/>
      <c r="BC843" s="29"/>
      <c r="BD843" s="29"/>
      <c r="BE843" s="29"/>
      <c r="BF843" s="29"/>
      <c r="BG843" s="29"/>
      <c r="BH843" s="29"/>
      <c r="BI843" s="29"/>
      <c r="BJ843" s="29"/>
      <c r="BK843" s="29"/>
      <c r="BL843" s="29"/>
      <c r="BM843" s="29"/>
      <c r="CH843" s="29"/>
      <c r="CX843" s="29"/>
      <c r="CY843" s="29"/>
      <c r="CZ843" s="31"/>
      <c r="DA843" s="31"/>
      <c r="DB843" s="31"/>
      <c r="DC843" s="31"/>
      <c r="DD843" s="31"/>
      <c r="DE843" s="31"/>
      <c r="DF843" s="31"/>
      <c r="DL843" s="29"/>
      <c r="DM843" s="29"/>
      <c r="DN843" s="29"/>
      <c r="DO843" s="29"/>
      <c r="DP843" s="29"/>
      <c r="DQ843" s="29"/>
      <c r="DR843" s="29"/>
      <c r="DS843" s="29"/>
      <c r="DT843" s="29"/>
      <c r="DU843" s="29"/>
      <c r="DV843" s="29"/>
      <c r="DW843" s="29"/>
      <c r="DX843" s="29"/>
      <c r="DY843" s="29"/>
      <c r="DZ843" s="29"/>
      <c r="EA843" s="29"/>
      <c r="EB843" s="29"/>
      <c r="EC843" s="29"/>
      <c r="ED843" s="29"/>
      <c r="EE843" s="29"/>
      <c r="EF843" s="29"/>
      <c r="EG843" s="29"/>
      <c r="EH843" s="29"/>
      <c r="EI843" s="29"/>
      <c r="EJ843" s="29"/>
      <c r="EK843" s="29"/>
      <c r="EL843" s="29"/>
      <c r="EM843" s="29"/>
      <c r="EN843" s="29"/>
      <c r="EO843" s="29"/>
      <c r="EP843" s="29"/>
      <c r="EQ843" s="29"/>
      <c r="ER843" s="29"/>
      <c r="ES843" s="29"/>
      <c r="ET843" s="29"/>
      <c r="EU843" s="29"/>
      <c r="EV843" s="29"/>
      <c r="EW843" s="29"/>
      <c r="EX843" s="29"/>
      <c r="EY843" s="29"/>
      <c r="EZ843" s="29"/>
      <c r="FA843" s="29"/>
      <c r="FB843" s="29"/>
      <c r="FC843" s="29"/>
      <c r="FD843" s="29"/>
      <c r="FE843" s="29"/>
      <c r="FF843" s="29"/>
      <c r="FG843" s="29"/>
      <c r="FH843" s="29"/>
      <c r="FI843" s="29"/>
      <c r="FJ843" s="29"/>
      <c r="FK843" s="29"/>
      <c r="FV843" s="29"/>
      <c r="FZ843" s="29"/>
      <c r="GA843" s="29"/>
    </row>
    <row r="844" spans="7:183" x14ac:dyDescent="0.25">
      <c r="G844" s="112"/>
      <c r="Z844" s="113"/>
      <c r="AQ844" s="29"/>
      <c r="AR844" s="29"/>
      <c r="AS844" s="29"/>
      <c r="AT844" s="29"/>
      <c r="AU844" s="29"/>
      <c r="AV844" s="29"/>
      <c r="AW844" s="29"/>
      <c r="AX844" s="29"/>
      <c r="AY844" s="29"/>
      <c r="AZ844" s="29"/>
      <c r="BA844" s="29"/>
      <c r="BB844" s="29"/>
      <c r="BC844" s="29"/>
      <c r="BD844" s="29"/>
      <c r="BE844" s="29"/>
      <c r="BF844" s="29"/>
      <c r="BG844" s="29"/>
      <c r="BH844" s="29"/>
      <c r="BI844" s="29"/>
      <c r="BJ844" s="29"/>
      <c r="BK844" s="29"/>
      <c r="BL844" s="29"/>
      <c r="BM844" s="29"/>
      <c r="CH844" s="29"/>
      <c r="CX844" s="29"/>
      <c r="CY844" s="29"/>
      <c r="CZ844" s="31"/>
      <c r="DA844" s="31"/>
      <c r="DB844" s="31"/>
      <c r="DC844" s="31"/>
      <c r="DD844" s="31"/>
      <c r="DE844" s="31"/>
      <c r="DF844" s="31"/>
      <c r="DL844" s="29"/>
      <c r="DM844" s="29"/>
      <c r="DN844" s="29"/>
      <c r="DO844" s="29"/>
      <c r="DP844" s="29"/>
      <c r="DQ844" s="29"/>
      <c r="DR844" s="29"/>
      <c r="DS844" s="29"/>
      <c r="DT844" s="29"/>
      <c r="DU844" s="29"/>
      <c r="DV844" s="29"/>
      <c r="DW844" s="29"/>
      <c r="DX844" s="29"/>
      <c r="DY844" s="29"/>
      <c r="DZ844" s="29"/>
      <c r="EA844" s="29"/>
      <c r="EB844" s="29"/>
      <c r="EC844" s="29"/>
      <c r="ED844" s="29"/>
      <c r="EE844" s="29"/>
      <c r="EF844" s="29"/>
      <c r="EG844" s="29"/>
      <c r="EH844" s="29"/>
      <c r="EI844" s="29"/>
      <c r="EJ844" s="29"/>
      <c r="EK844" s="29"/>
      <c r="EL844" s="29"/>
      <c r="EM844" s="29"/>
      <c r="EN844" s="29"/>
      <c r="EO844" s="29"/>
      <c r="EP844" s="29"/>
      <c r="EQ844" s="29"/>
      <c r="ER844" s="29"/>
      <c r="ES844" s="29"/>
      <c r="ET844" s="29"/>
      <c r="EU844" s="29"/>
      <c r="EV844" s="29"/>
      <c r="EW844" s="29"/>
      <c r="EX844" s="29"/>
      <c r="EY844" s="29"/>
      <c r="EZ844" s="29"/>
      <c r="FA844" s="29"/>
      <c r="FB844" s="29"/>
      <c r="FC844" s="29"/>
      <c r="FD844" s="29"/>
      <c r="FE844" s="29"/>
      <c r="FF844" s="29"/>
      <c r="FG844" s="29"/>
      <c r="FH844" s="29"/>
      <c r="FI844" s="29"/>
      <c r="FJ844" s="29"/>
      <c r="FK844" s="29"/>
      <c r="FV844" s="29"/>
      <c r="FZ844" s="29"/>
      <c r="GA844" s="29"/>
    </row>
    <row r="845" spans="7:183" x14ac:dyDescent="0.25">
      <c r="G845" s="112"/>
      <c r="Z845" s="113"/>
      <c r="AQ845" s="29"/>
      <c r="AR845" s="29"/>
      <c r="AS845" s="29"/>
      <c r="AT845" s="29"/>
      <c r="AU845" s="29"/>
      <c r="AV845" s="29"/>
      <c r="AW845" s="29"/>
      <c r="AX845" s="29"/>
      <c r="AY845" s="29"/>
      <c r="AZ845" s="29"/>
      <c r="BA845" s="29"/>
      <c r="BB845" s="29"/>
      <c r="BC845" s="29"/>
      <c r="BD845" s="29"/>
      <c r="BE845" s="29"/>
      <c r="BF845" s="29"/>
      <c r="BG845" s="29"/>
      <c r="BH845" s="29"/>
      <c r="BI845" s="29"/>
      <c r="BJ845" s="29"/>
      <c r="BK845" s="29"/>
      <c r="BL845" s="29"/>
      <c r="BM845" s="29"/>
      <c r="CH845" s="29"/>
      <c r="CX845" s="29"/>
      <c r="CY845" s="29"/>
      <c r="CZ845" s="31"/>
      <c r="DA845" s="31"/>
      <c r="DB845" s="31"/>
      <c r="DC845" s="31"/>
      <c r="DD845" s="31"/>
      <c r="DE845" s="31"/>
      <c r="DF845" s="31"/>
      <c r="DL845" s="29"/>
      <c r="DM845" s="29"/>
      <c r="DN845" s="29"/>
      <c r="DO845" s="29"/>
      <c r="DP845" s="29"/>
      <c r="DQ845" s="29"/>
      <c r="DR845" s="29"/>
      <c r="DS845" s="29"/>
      <c r="DT845" s="29"/>
      <c r="DU845" s="29"/>
      <c r="DV845" s="29"/>
      <c r="DW845" s="29"/>
      <c r="DX845" s="29"/>
      <c r="DY845" s="29"/>
      <c r="DZ845" s="29"/>
      <c r="EA845" s="29"/>
      <c r="EB845" s="29"/>
      <c r="EC845" s="29"/>
      <c r="ED845" s="29"/>
      <c r="EE845" s="29"/>
      <c r="EF845" s="29"/>
      <c r="EG845" s="29"/>
      <c r="EH845" s="29"/>
      <c r="EI845" s="29"/>
      <c r="EJ845" s="29"/>
      <c r="EK845" s="29"/>
      <c r="EL845" s="29"/>
      <c r="EM845" s="29"/>
      <c r="EN845" s="29"/>
      <c r="EO845" s="29"/>
      <c r="EP845" s="29"/>
      <c r="EQ845" s="29"/>
      <c r="ER845" s="29"/>
      <c r="ES845" s="29"/>
      <c r="ET845" s="29"/>
      <c r="EU845" s="29"/>
      <c r="EV845" s="29"/>
      <c r="EW845" s="29"/>
      <c r="EX845" s="29"/>
      <c r="EY845" s="29"/>
      <c r="EZ845" s="29"/>
      <c r="FA845" s="29"/>
      <c r="FB845" s="29"/>
      <c r="FC845" s="29"/>
      <c r="FD845" s="29"/>
      <c r="FE845" s="29"/>
      <c r="FF845" s="29"/>
      <c r="FG845" s="29"/>
      <c r="FH845" s="29"/>
      <c r="FI845" s="29"/>
      <c r="FJ845" s="29"/>
      <c r="FK845" s="29"/>
      <c r="FV845" s="29"/>
      <c r="FZ845" s="29"/>
      <c r="GA845" s="29"/>
    </row>
    <row r="846" spans="7:183" x14ac:dyDescent="0.25">
      <c r="G846" s="112"/>
      <c r="Z846" s="113"/>
      <c r="AQ846" s="29"/>
      <c r="AR846" s="29"/>
      <c r="AS846" s="29"/>
      <c r="AT846" s="29"/>
      <c r="AU846" s="29"/>
      <c r="AV846" s="29"/>
      <c r="AW846" s="29"/>
      <c r="AX846" s="29"/>
      <c r="AY846" s="29"/>
      <c r="AZ846" s="29"/>
      <c r="BA846" s="29"/>
      <c r="BB846" s="29"/>
      <c r="BC846" s="29"/>
      <c r="BD846" s="29"/>
      <c r="BE846" s="29"/>
      <c r="BF846" s="29"/>
      <c r="BG846" s="29"/>
      <c r="BH846" s="29"/>
      <c r="BI846" s="29"/>
      <c r="BJ846" s="29"/>
      <c r="BK846" s="29"/>
      <c r="BL846" s="29"/>
      <c r="BM846" s="29"/>
      <c r="CH846" s="29"/>
      <c r="CX846" s="29"/>
      <c r="CY846" s="29"/>
      <c r="CZ846" s="31"/>
      <c r="DA846" s="31"/>
      <c r="DB846" s="31"/>
      <c r="DC846" s="31"/>
      <c r="DD846" s="31"/>
      <c r="DE846" s="31"/>
      <c r="DF846" s="31"/>
      <c r="DL846" s="29"/>
      <c r="DM846" s="29"/>
      <c r="DN846" s="29"/>
      <c r="DO846" s="29"/>
      <c r="DP846" s="29"/>
      <c r="DQ846" s="29"/>
      <c r="DR846" s="29"/>
      <c r="DS846" s="29"/>
      <c r="DT846" s="29"/>
      <c r="DU846" s="29"/>
      <c r="DV846" s="29"/>
      <c r="DW846" s="29"/>
      <c r="DX846" s="29"/>
      <c r="DY846" s="29"/>
      <c r="DZ846" s="29"/>
      <c r="EA846" s="29"/>
      <c r="EB846" s="29"/>
      <c r="EC846" s="29"/>
      <c r="ED846" s="29"/>
      <c r="EE846" s="29"/>
      <c r="EF846" s="29"/>
      <c r="EG846" s="29"/>
      <c r="EH846" s="29"/>
      <c r="EI846" s="29"/>
      <c r="EJ846" s="29"/>
      <c r="EK846" s="29"/>
      <c r="EL846" s="29"/>
      <c r="EM846" s="29"/>
      <c r="EN846" s="29"/>
      <c r="EO846" s="29"/>
      <c r="EP846" s="29"/>
      <c r="EQ846" s="29"/>
      <c r="ER846" s="29"/>
      <c r="ES846" s="29"/>
      <c r="ET846" s="29"/>
      <c r="EU846" s="29"/>
      <c r="EV846" s="29"/>
      <c r="EW846" s="29"/>
      <c r="EX846" s="29"/>
      <c r="EY846" s="29"/>
      <c r="EZ846" s="29"/>
      <c r="FA846" s="29"/>
      <c r="FB846" s="29"/>
      <c r="FC846" s="29"/>
      <c r="FD846" s="29"/>
      <c r="FE846" s="29"/>
      <c r="FF846" s="29"/>
      <c r="FG846" s="29"/>
      <c r="FH846" s="29"/>
      <c r="FI846" s="29"/>
      <c r="FJ846" s="29"/>
      <c r="FK846" s="29"/>
      <c r="FV846" s="29"/>
      <c r="FZ846" s="29"/>
      <c r="GA846" s="29"/>
    </row>
    <row r="847" spans="7:183" x14ac:dyDescent="0.25">
      <c r="G847" s="112"/>
      <c r="Z847" s="113"/>
      <c r="AQ847" s="29"/>
      <c r="AR847" s="29"/>
      <c r="AS847" s="29"/>
      <c r="AT847" s="29"/>
      <c r="AU847" s="29"/>
      <c r="AV847" s="29"/>
      <c r="AW847" s="29"/>
      <c r="AX847" s="29"/>
      <c r="AY847" s="29"/>
      <c r="AZ847" s="29"/>
      <c r="BA847" s="29"/>
      <c r="BB847" s="29"/>
      <c r="BC847" s="29"/>
      <c r="BD847" s="29"/>
      <c r="BE847" s="29"/>
      <c r="BF847" s="29"/>
      <c r="BG847" s="29"/>
      <c r="BH847" s="29"/>
      <c r="BI847" s="29"/>
      <c r="BJ847" s="29"/>
      <c r="BK847" s="29"/>
      <c r="BL847" s="29"/>
      <c r="BM847" s="29"/>
      <c r="CH847" s="29"/>
      <c r="CX847" s="29"/>
      <c r="CY847" s="29"/>
      <c r="CZ847" s="31"/>
      <c r="DA847" s="31"/>
      <c r="DB847" s="31"/>
      <c r="DC847" s="31"/>
      <c r="DD847" s="31"/>
      <c r="DE847" s="31"/>
      <c r="DF847" s="31"/>
      <c r="DL847" s="29"/>
      <c r="DM847" s="29"/>
      <c r="DN847" s="29"/>
      <c r="DO847" s="29"/>
      <c r="DP847" s="29"/>
      <c r="DQ847" s="29"/>
      <c r="DR847" s="29"/>
      <c r="DS847" s="29"/>
      <c r="DT847" s="29"/>
      <c r="DU847" s="29"/>
      <c r="DV847" s="29"/>
      <c r="DW847" s="29"/>
      <c r="DX847" s="29"/>
      <c r="DY847" s="29"/>
      <c r="DZ847" s="29"/>
      <c r="EA847" s="29"/>
      <c r="EB847" s="29"/>
      <c r="EC847" s="29"/>
      <c r="ED847" s="29"/>
      <c r="EE847" s="29"/>
      <c r="EF847" s="29"/>
      <c r="EG847" s="29"/>
      <c r="EH847" s="29"/>
      <c r="EI847" s="29"/>
      <c r="EJ847" s="29"/>
      <c r="EK847" s="29"/>
      <c r="EL847" s="29"/>
      <c r="EM847" s="29"/>
      <c r="EN847" s="29"/>
      <c r="EO847" s="29"/>
      <c r="EP847" s="29"/>
      <c r="EQ847" s="29"/>
      <c r="ER847" s="29"/>
      <c r="ES847" s="29"/>
      <c r="ET847" s="29"/>
      <c r="EU847" s="29"/>
      <c r="EV847" s="29"/>
      <c r="EW847" s="29"/>
      <c r="EX847" s="29"/>
      <c r="EY847" s="29"/>
      <c r="EZ847" s="29"/>
      <c r="FA847" s="29"/>
      <c r="FB847" s="29"/>
      <c r="FC847" s="29"/>
      <c r="FD847" s="29"/>
      <c r="FE847" s="29"/>
      <c r="FF847" s="29"/>
      <c r="FG847" s="29"/>
      <c r="FH847" s="29"/>
      <c r="FI847" s="29"/>
      <c r="FJ847" s="29"/>
      <c r="FK847" s="29"/>
      <c r="FV847" s="29"/>
      <c r="FZ847" s="29"/>
      <c r="GA847" s="29"/>
    </row>
    <row r="848" spans="7:183" x14ac:dyDescent="0.25">
      <c r="G848" s="112"/>
      <c r="Z848" s="113"/>
      <c r="AQ848" s="29"/>
      <c r="AR848" s="29"/>
      <c r="AS848" s="29"/>
      <c r="AT848" s="29"/>
      <c r="AU848" s="29"/>
      <c r="AV848" s="29"/>
      <c r="AW848" s="29"/>
      <c r="AX848" s="29"/>
      <c r="AY848" s="29"/>
      <c r="AZ848" s="29"/>
      <c r="BA848" s="29"/>
      <c r="BB848" s="29"/>
      <c r="BC848" s="29"/>
      <c r="BD848" s="29"/>
      <c r="BE848" s="29"/>
      <c r="BF848" s="29"/>
      <c r="BG848" s="29"/>
      <c r="BH848" s="29"/>
      <c r="BI848" s="29"/>
      <c r="BJ848" s="29"/>
      <c r="BK848" s="29"/>
      <c r="BL848" s="29"/>
      <c r="BM848" s="29"/>
      <c r="CH848" s="29"/>
      <c r="CX848" s="29"/>
      <c r="CY848" s="29"/>
      <c r="CZ848" s="31"/>
      <c r="DA848" s="31"/>
      <c r="DB848" s="31"/>
      <c r="DC848" s="31"/>
      <c r="DD848" s="31"/>
      <c r="DE848" s="31"/>
      <c r="DF848" s="31"/>
      <c r="DL848" s="29"/>
      <c r="DM848" s="29"/>
      <c r="DN848" s="29"/>
      <c r="DO848" s="29"/>
      <c r="DP848" s="29"/>
      <c r="DQ848" s="29"/>
      <c r="DR848" s="29"/>
      <c r="DS848" s="29"/>
      <c r="DT848" s="29"/>
      <c r="DU848" s="29"/>
      <c r="DV848" s="29"/>
      <c r="DW848" s="29"/>
      <c r="DX848" s="29"/>
      <c r="DY848" s="29"/>
      <c r="DZ848" s="29"/>
      <c r="EA848" s="29"/>
      <c r="EB848" s="29"/>
      <c r="EC848" s="29"/>
      <c r="ED848" s="29"/>
      <c r="EE848" s="29"/>
      <c r="EF848" s="29"/>
      <c r="EG848" s="29"/>
      <c r="EH848" s="29"/>
      <c r="EI848" s="29"/>
      <c r="EJ848" s="29"/>
      <c r="EK848" s="29"/>
      <c r="EL848" s="29"/>
      <c r="EM848" s="29"/>
      <c r="EN848" s="29"/>
      <c r="EO848" s="29"/>
      <c r="EP848" s="29"/>
      <c r="EQ848" s="29"/>
      <c r="ER848" s="29"/>
      <c r="ES848" s="29"/>
      <c r="ET848" s="29"/>
      <c r="EU848" s="29"/>
      <c r="EV848" s="29"/>
      <c r="EW848" s="29"/>
      <c r="EX848" s="29"/>
      <c r="EY848" s="29"/>
      <c r="EZ848" s="29"/>
      <c r="FA848" s="29"/>
      <c r="FB848" s="29"/>
      <c r="FC848" s="29"/>
      <c r="FD848" s="29"/>
      <c r="FE848" s="29"/>
      <c r="FF848" s="29"/>
      <c r="FG848" s="29"/>
      <c r="FH848" s="29"/>
      <c r="FI848" s="29"/>
      <c r="FJ848" s="29"/>
      <c r="FK848" s="29"/>
      <c r="FV848" s="29"/>
      <c r="FZ848" s="29"/>
      <c r="GA848" s="29"/>
    </row>
    <row r="849" spans="7:183" x14ac:dyDescent="0.25">
      <c r="G849" s="112"/>
      <c r="Z849" s="113"/>
      <c r="AQ849" s="29"/>
      <c r="AR849" s="29"/>
      <c r="AS849" s="29"/>
      <c r="AT849" s="29"/>
      <c r="AU849" s="29"/>
      <c r="AV849" s="29"/>
      <c r="AW849" s="29"/>
      <c r="AX849" s="29"/>
      <c r="AY849" s="29"/>
      <c r="AZ849" s="29"/>
      <c r="BA849" s="29"/>
      <c r="BB849" s="29"/>
      <c r="BC849" s="29"/>
      <c r="BD849" s="29"/>
      <c r="BE849" s="29"/>
      <c r="BF849" s="29"/>
      <c r="BG849" s="29"/>
      <c r="BH849" s="29"/>
      <c r="BI849" s="29"/>
      <c r="BJ849" s="29"/>
      <c r="BK849" s="29"/>
      <c r="BL849" s="29"/>
      <c r="BM849" s="29"/>
      <c r="CH849" s="29"/>
      <c r="CX849" s="29"/>
      <c r="CY849" s="29"/>
      <c r="CZ849" s="31"/>
      <c r="DA849" s="31"/>
      <c r="DB849" s="31"/>
      <c r="DC849" s="31"/>
      <c r="DD849" s="31"/>
      <c r="DE849" s="31"/>
      <c r="DF849" s="31"/>
      <c r="DL849" s="29"/>
      <c r="DM849" s="29"/>
      <c r="DN849" s="29"/>
      <c r="DO849" s="29"/>
      <c r="DP849" s="29"/>
      <c r="DQ849" s="29"/>
      <c r="DR849" s="29"/>
      <c r="DS849" s="29"/>
      <c r="DT849" s="29"/>
      <c r="DU849" s="29"/>
      <c r="DV849" s="29"/>
      <c r="DW849" s="29"/>
      <c r="DX849" s="29"/>
      <c r="DY849" s="29"/>
      <c r="DZ849" s="29"/>
      <c r="EA849" s="29"/>
      <c r="EB849" s="29"/>
      <c r="EC849" s="29"/>
      <c r="ED849" s="29"/>
      <c r="EE849" s="29"/>
      <c r="EF849" s="29"/>
      <c r="EG849" s="29"/>
      <c r="EH849" s="29"/>
      <c r="EI849" s="29"/>
      <c r="EJ849" s="29"/>
      <c r="EK849" s="29"/>
      <c r="EL849" s="29"/>
      <c r="EM849" s="29"/>
      <c r="EN849" s="29"/>
      <c r="EO849" s="29"/>
      <c r="EP849" s="29"/>
      <c r="EQ849" s="29"/>
      <c r="ER849" s="29"/>
      <c r="ES849" s="29"/>
      <c r="ET849" s="29"/>
      <c r="EU849" s="29"/>
      <c r="EV849" s="29"/>
      <c r="EW849" s="29"/>
      <c r="EX849" s="29"/>
      <c r="EY849" s="29"/>
      <c r="EZ849" s="29"/>
      <c r="FA849" s="29"/>
      <c r="FB849" s="29"/>
      <c r="FC849" s="29"/>
      <c r="FD849" s="29"/>
      <c r="FE849" s="29"/>
      <c r="FF849" s="29"/>
      <c r="FG849" s="29"/>
      <c r="FH849" s="29"/>
      <c r="FI849" s="29"/>
      <c r="FJ849" s="29"/>
      <c r="FK849" s="29"/>
      <c r="FV849" s="29"/>
      <c r="FZ849" s="29"/>
      <c r="GA849" s="29"/>
    </row>
    <row r="850" spans="7:183" x14ac:dyDescent="0.25">
      <c r="G850" s="112"/>
      <c r="Z850" s="113"/>
      <c r="AQ850" s="29"/>
      <c r="AR850" s="29"/>
      <c r="AS850" s="29"/>
      <c r="AT850" s="29"/>
      <c r="AU850" s="29"/>
      <c r="AV850" s="29"/>
      <c r="AW850" s="29"/>
      <c r="AX850" s="29"/>
      <c r="AY850" s="29"/>
      <c r="AZ850" s="29"/>
      <c r="BA850" s="29"/>
      <c r="BB850" s="29"/>
      <c r="BC850" s="29"/>
      <c r="BD850" s="29"/>
      <c r="BE850" s="29"/>
      <c r="BF850" s="29"/>
      <c r="BG850" s="29"/>
      <c r="BH850" s="29"/>
      <c r="BI850" s="29"/>
      <c r="BJ850" s="29"/>
      <c r="BK850" s="29"/>
      <c r="BL850" s="29"/>
      <c r="BM850" s="29"/>
      <c r="CH850" s="29"/>
      <c r="CX850" s="29"/>
      <c r="CY850" s="29"/>
      <c r="CZ850" s="31"/>
      <c r="DA850" s="31"/>
      <c r="DB850" s="31"/>
      <c r="DC850" s="31"/>
      <c r="DD850" s="31"/>
      <c r="DE850" s="31"/>
      <c r="DF850" s="31"/>
      <c r="DL850" s="29"/>
      <c r="DM850" s="29"/>
      <c r="DN850" s="29"/>
      <c r="DO850" s="29"/>
      <c r="DP850" s="29"/>
      <c r="DQ850" s="29"/>
      <c r="DR850" s="29"/>
      <c r="DS850" s="29"/>
      <c r="DT850" s="29"/>
      <c r="DU850" s="29"/>
      <c r="DV850" s="29"/>
      <c r="DW850" s="29"/>
      <c r="DX850" s="29"/>
      <c r="DY850" s="29"/>
      <c r="DZ850" s="29"/>
      <c r="EA850" s="29"/>
      <c r="EB850" s="29"/>
      <c r="EC850" s="29"/>
      <c r="ED850" s="29"/>
      <c r="EE850" s="29"/>
      <c r="EF850" s="29"/>
      <c r="EG850" s="29"/>
      <c r="EH850" s="29"/>
      <c r="EI850" s="29"/>
      <c r="EJ850" s="29"/>
      <c r="EK850" s="29"/>
      <c r="EL850" s="29"/>
      <c r="EM850" s="29"/>
      <c r="EN850" s="29"/>
      <c r="EO850" s="29"/>
      <c r="EP850" s="29"/>
      <c r="EQ850" s="29"/>
      <c r="ER850" s="29"/>
      <c r="ES850" s="29"/>
      <c r="ET850" s="29"/>
      <c r="EU850" s="29"/>
      <c r="EV850" s="29"/>
      <c r="EW850" s="29"/>
      <c r="EX850" s="29"/>
      <c r="EY850" s="29"/>
      <c r="EZ850" s="29"/>
      <c r="FA850" s="29"/>
      <c r="FB850" s="29"/>
      <c r="FC850" s="29"/>
      <c r="FD850" s="29"/>
      <c r="FE850" s="29"/>
      <c r="FF850" s="29"/>
      <c r="FG850" s="29"/>
      <c r="FH850" s="29"/>
      <c r="FI850" s="29"/>
      <c r="FJ850" s="29"/>
      <c r="FK850" s="29"/>
      <c r="FV850" s="29"/>
      <c r="FZ850" s="29"/>
      <c r="GA850" s="29"/>
    </row>
    <row r="851" spans="7:183" x14ac:dyDescent="0.25">
      <c r="G851" s="112"/>
      <c r="Z851" s="113"/>
      <c r="AQ851" s="29"/>
      <c r="AR851" s="29"/>
      <c r="AS851" s="29"/>
      <c r="AT851" s="29"/>
      <c r="AU851" s="29"/>
      <c r="AV851" s="29"/>
      <c r="AW851" s="29"/>
      <c r="AX851" s="29"/>
      <c r="AY851" s="29"/>
      <c r="AZ851" s="29"/>
      <c r="BA851" s="29"/>
      <c r="BB851" s="29"/>
      <c r="BC851" s="29"/>
      <c r="BD851" s="29"/>
      <c r="BE851" s="29"/>
      <c r="BF851" s="29"/>
      <c r="BG851" s="29"/>
      <c r="BH851" s="29"/>
      <c r="BI851" s="29"/>
      <c r="BJ851" s="29"/>
      <c r="BK851" s="29"/>
      <c r="BL851" s="29"/>
      <c r="BM851" s="29"/>
      <c r="CH851" s="29"/>
      <c r="CX851" s="29"/>
      <c r="CY851" s="29"/>
      <c r="CZ851" s="31"/>
      <c r="DA851" s="31"/>
      <c r="DB851" s="31"/>
      <c r="DC851" s="31"/>
      <c r="DD851" s="31"/>
      <c r="DE851" s="31"/>
      <c r="DF851" s="31"/>
      <c r="DL851" s="29"/>
      <c r="DM851" s="29"/>
      <c r="DN851" s="29"/>
      <c r="DO851" s="29"/>
      <c r="DP851" s="29"/>
      <c r="DQ851" s="29"/>
      <c r="DR851" s="29"/>
      <c r="DS851" s="29"/>
      <c r="DT851" s="29"/>
      <c r="DU851" s="29"/>
      <c r="DV851" s="29"/>
      <c r="DW851" s="29"/>
      <c r="DX851" s="29"/>
      <c r="DY851" s="29"/>
      <c r="DZ851" s="29"/>
      <c r="EA851" s="29"/>
      <c r="EB851" s="29"/>
      <c r="EC851" s="29"/>
      <c r="ED851" s="29"/>
      <c r="EE851" s="29"/>
      <c r="EF851" s="29"/>
      <c r="EG851" s="29"/>
      <c r="EH851" s="29"/>
      <c r="EI851" s="29"/>
      <c r="EJ851" s="29"/>
      <c r="EK851" s="29"/>
      <c r="EL851" s="29"/>
      <c r="EM851" s="29"/>
      <c r="EN851" s="29"/>
      <c r="EO851" s="29"/>
      <c r="EP851" s="29"/>
      <c r="EQ851" s="29"/>
      <c r="ER851" s="29"/>
      <c r="ES851" s="29"/>
      <c r="ET851" s="29"/>
      <c r="EU851" s="29"/>
      <c r="EV851" s="29"/>
      <c r="EW851" s="29"/>
      <c r="EX851" s="29"/>
      <c r="EY851" s="29"/>
      <c r="EZ851" s="29"/>
      <c r="FA851" s="29"/>
      <c r="FB851" s="29"/>
      <c r="FC851" s="29"/>
      <c r="FD851" s="29"/>
      <c r="FE851" s="29"/>
      <c r="FF851" s="29"/>
      <c r="FG851" s="29"/>
      <c r="FH851" s="29"/>
      <c r="FI851" s="29"/>
      <c r="FJ851" s="29"/>
      <c r="FK851" s="29"/>
      <c r="FV851" s="29"/>
      <c r="FZ851" s="29"/>
      <c r="GA851" s="29"/>
    </row>
    <row r="852" spans="7:183" x14ac:dyDescent="0.25">
      <c r="G852" s="112"/>
      <c r="Z852" s="113"/>
      <c r="AQ852" s="29"/>
      <c r="AR852" s="29"/>
      <c r="AS852" s="29"/>
      <c r="AT852" s="29"/>
      <c r="AU852" s="29"/>
      <c r="AV852" s="29"/>
      <c r="AW852" s="29"/>
      <c r="AX852" s="29"/>
      <c r="AY852" s="29"/>
      <c r="AZ852" s="29"/>
      <c r="BA852" s="29"/>
      <c r="BB852" s="29"/>
      <c r="BC852" s="29"/>
      <c r="BD852" s="29"/>
      <c r="BE852" s="29"/>
      <c r="BF852" s="29"/>
      <c r="BG852" s="29"/>
      <c r="BH852" s="29"/>
      <c r="BI852" s="29"/>
      <c r="BJ852" s="29"/>
      <c r="BK852" s="29"/>
      <c r="BL852" s="29"/>
      <c r="BM852" s="29"/>
      <c r="CH852" s="29"/>
      <c r="CX852" s="29"/>
      <c r="CY852" s="29"/>
      <c r="CZ852" s="31"/>
      <c r="DA852" s="31"/>
      <c r="DB852" s="31"/>
      <c r="DC852" s="31"/>
      <c r="DD852" s="31"/>
      <c r="DE852" s="31"/>
      <c r="DF852" s="31"/>
      <c r="DL852" s="29"/>
      <c r="DM852" s="29"/>
      <c r="DN852" s="29"/>
      <c r="DO852" s="29"/>
      <c r="DP852" s="29"/>
      <c r="DQ852" s="29"/>
      <c r="DR852" s="29"/>
      <c r="DS852" s="29"/>
      <c r="DT852" s="29"/>
      <c r="DU852" s="29"/>
      <c r="DV852" s="29"/>
      <c r="DW852" s="29"/>
      <c r="DX852" s="29"/>
      <c r="DY852" s="29"/>
      <c r="DZ852" s="29"/>
      <c r="EA852" s="29"/>
      <c r="EB852" s="29"/>
      <c r="EC852" s="29"/>
      <c r="ED852" s="29"/>
      <c r="EE852" s="29"/>
      <c r="EF852" s="29"/>
      <c r="EG852" s="29"/>
      <c r="EH852" s="29"/>
      <c r="EI852" s="29"/>
      <c r="EJ852" s="29"/>
      <c r="EK852" s="29"/>
      <c r="EL852" s="29"/>
      <c r="EM852" s="29"/>
      <c r="EN852" s="29"/>
      <c r="EO852" s="29"/>
      <c r="EP852" s="29"/>
      <c r="EQ852" s="29"/>
      <c r="ER852" s="29"/>
      <c r="ES852" s="29"/>
      <c r="ET852" s="29"/>
      <c r="EU852" s="29"/>
      <c r="EV852" s="29"/>
      <c r="EW852" s="29"/>
      <c r="EX852" s="29"/>
      <c r="EY852" s="29"/>
      <c r="EZ852" s="29"/>
      <c r="FA852" s="29"/>
      <c r="FB852" s="29"/>
      <c r="FC852" s="29"/>
      <c r="FD852" s="29"/>
      <c r="FE852" s="29"/>
      <c r="FF852" s="29"/>
      <c r="FG852" s="29"/>
      <c r="FH852" s="29"/>
      <c r="FI852" s="29"/>
      <c r="FJ852" s="29"/>
      <c r="FK852" s="29"/>
      <c r="FV852" s="29"/>
      <c r="FZ852" s="29"/>
      <c r="GA852" s="29"/>
    </row>
    <row r="853" spans="7:183" x14ac:dyDescent="0.25">
      <c r="G853" s="112"/>
      <c r="Z853" s="113"/>
      <c r="AQ853" s="29"/>
      <c r="AR853" s="29"/>
      <c r="AS853" s="29"/>
      <c r="AT853" s="29"/>
      <c r="AU853" s="29"/>
      <c r="AV853" s="29"/>
      <c r="AW853" s="29"/>
      <c r="AX853" s="29"/>
      <c r="AY853" s="29"/>
      <c r="AZ853" s="29"/>
      <c r="BA853" s="29"/>
      <c r="BB853" s="29"/>
      <c r="BC853" s="29"/>
      <c r="BD853" s="29"/>
      <c r="BE853" s="29"/>
      <c r="BF853" s="29"/>
      <c r="BG853" s="29"/>
      <c r="BH853" s="29"/>
      <c r="BI853" s="29"/>
      <c r="BJ853" s="29"/>
      <c r="BK853" s="29"/>
      <c r="BL853" s="29"/>
      <c r="BM853" s="29"/>
      <c r="CH853" s="29"/>
      <c r="CX853" s="29"/>
      <c r="CY853" s="29"/>
      <c r="CZ853" s="31"/>
      <c r="DA853" s="31"/>
      <c r="DB853" s="31"/>
      <c r="DC853" s="31"/>
      <c r="DD853" s="31"/>
      <c r="DE853" s="31"/>
      <c r="DF853" s="31"/>
      <c r="DL853" s="29"/>
      <c r="DM853" s="29"/>
      <c r="DN853" s="29"/>
      <c r="DO853" s="29"/>
      <c r="DP853" s="29"/>
      <c r="DQ853" s="29"/>
      <c r="DR853" s="29"/>
      <c r="DS853" s="29"/>
      <c r="DT853" s="29"/>
      <c r="DU853" s="29"/>
      <c r="DV853" s="29"/>
      <c r="DW853" s="29"/>
      <c r="DX853" s="29"/>
      <c r="DY853" s="29"/>
      <c r="DZ853" s="29"/>
      <c r="EA853" s="29"/>
      <c r="EB853" s="29"/>
      <c r="EC853" s="29"/>
      <c r="ED853" s="29"/>
      <c r="EE853" s="29"/>
      <c r="EF853" s="29"/>
      <c r="EG853" s="29"/>
      <c r="EH853" s="29"/>
      <c r="EI853" s="29"/>
      <c r="EJ853" s="29"/>
      <c r="EK853" s="29"/>
      <c r="EL853" s="29"/>
      <c r="EM853" s="29"/>
      <c r="EN853" s="29"/>
      <c r="EO853" s="29"/>
      <c r="EP853" s="29"/>
      <c r="EQ853" s="29"/>
      <c r="ER853" s="29"/>
      <c r="ES853" s="29"/>
      <c r="ET853" s="29"/>
      <c r="EU853" s="29"/>
      <c r="EV853" s="29"/>
      <c r="EW853" s="29"/>
      <c r="EX853" s="29"/>
      <c r="EY853" s="29"/>
      <c r="EZ853" s="29"/>
      <c r="FA853" s="29"/>
      <c r="FB853" s="29"/>
      <c r="FC853" s="29"/>
      <c r="FD853" s="29"/>
      <c r="FE853" s="29"/>
      <c r="FF853" s="29"/>
      <c r="FG853" s="29"/>
      <c r="FH853" s="29"/>
      <c r="FI853" s="29"/>
      <c r="FJ853" s="29"/>
      <c r="FK853" s="29"/>
      <c r="FV853" s="29"/>
      <c r="FZ853" s="29"/>
      <c r="GA853" s="29"/>
    </row>
    <row r="854" spans="7:183" x14ac:dyDescent="0.25">
      <c r="G854" s="112"/>
      <c r="Z854" s="113"/>
      <c r="AQ854" s="29"/>
      <c r="AR854" s="29"/>
      <c r="AS854" s="29"/>
      <c r="AT854" s="29"/>
      <c r="AU854" s="29"/>
      <c r="AV854" s="29"/>
      <c r="AW854" s="29"/>
      <c r="AX854" s="29"/>
      <c r="AY854" s="29"/>
      <c r="AZ854" s="29"/>
      <c r="BA854" s="29"/>
      <c r="BB854" s="29"/>
      <c r="BC854" s="29"/>
      <c r="BD854" s="29"/>
      <c r="BE854" s="29"/>
      <c r="BF854" s="29"/>
      <c r="BG854" s="29"/>
      <c r="BH854" s="29"/>
      <c r="BI854" s="29"/>
      <c r="BJ854" s="29"/>
      <c r="BK854" s="29"/>
      <c r="BL854" s="29"/>
      <c r="BM854" s="29"/>
      <c r="CH854" s="29"/>
      <c r="CX854" s="29"/>
      <c r="CY854" s="29"/>
      <c r="CZ854" s="31"/>
      <c r="DA854" s="31"/>
      <c r="DB854" s="31"/>
      <c r="DC854" s="31"/>
      <c r="DD854" s="31"/>
      <c r="DE854" s="31"/>
      <c r="DF854" s="31"/>
      <c r="DL854" s="29"/>
      <c r="DM854" s="29"/>
      <c r="DN854" s="29"/>
      <c r="DO854" s="29"/>
      <c r="DP854" s="29"/>
      <c r="DQ854" s="29"/>
      <c r="DR854" s="29"/>
      <c r="DS854" s="29"/>
      <c r="DT854" s="29"/>
      <c r="DU854" s="29"/>
      <c r="DV854" s="29"/>
      <c r="DW854" s="29"/>
      <c r="DX854" s="29"/>
      <c r="DY854" s="29"/>
      <c r="DZ854" s="29"/>
      <c r="EA854" s="29"/>
      <c r="EB854" s="29"/>
      <c r="EC854" s="29"/>
      <c r="ED854" s="29"/>
      <c r="EE854" s="29"/>
      <c r="EF854" s="29"/>
      <c r="EG854" s="29"/>
      <c r="EH854" s="29"/>
      <c r="EI854" s="29"/>
      <c r="EJ854" s="29"/>
      <c r="EK854" s="29"/>
      <c r="EL854" s="29"/>
      <c r="EM854" s="29"/>
      <c r="EN854" s="29"/>
      <c r="EO854" s="29"/>
      <c r="EP854" s="29"/>
      <c r="EQ854" s="29"/>
      <c r="ER854" s="29"/>
      <c r="ES854" s="29"/>
      <c r="ET854" s="29"/>
      <c r="EU854" s="29"/>
      <c r="EV854" s="29"/>
      <c r="EW854" s="29"/>
      <c r="EX854" s="29"/>
      <c r="EY854" s="29"/>
      <c r="EZ854" s="29"/>
      <c r="FA854" s="29"/>
      <c r="FB854" s="29"/>
      <c r="FC854" s="29"/>
      <c r="FD854" s="29"/>
      <c r="FE854" s="29"/>
      <c r="FF854" s="29"/>
      <c r="FG854" s="29"/>
      <c r="FH854" s="29"/>
      <c r="FI854" s="29"/>
      <c r="FJ854" s="29"/>
      <c r="FK854" s="29"/>
      <c r="FV854" s="29"/>
      <c r="FZ854" s="29"/>
      <c r="GA854" s="29"/>
    </row>
    <row r="855" spans="7:183" x14ac:dyDescent="0.25">
      <c r="G855" s="112"/>
      <c r="Z855" s="113"/>
      <c r="AQ855" s="29"/>
      <c r="AR855" s="29"/>
      <c r="AS855" s="29"/>
      <c r="AT855" s="29"/>
      <c r="AU855" s="29"/>
      <c r="AV855" s="29"/>
      <c r="AW855" s="29"/>
      <c r="AX855" s="29"/>
      <c r="AY855" s="29"/>
      <c r="AZ855" s="29"/>
      <c r="BA855" s="29"/>
      <c r="BB855" s="29"/>
      <c r="BC855" s="29"/>
      <c r="BD855" s="29"/>
      <c r="BE855" s="29"/>
      <c r="BF855" s="29"/>
      <c r="BG855" s="29"/>
      <c r="BH855" s="29"/>
      <c r="BI855" s="29"/>
      <c r="BJ855" s="29"/>
      <c r="BK855" s="29"/>
      <c r="BL855" s="29"/>
      <c r="BM855" s="29"/>
      <c r="CH855" s="29"/>
      <c r="CX855" s="29"/>
      <c r="CY855" s="29"/>
      <c r="CZ855" s="31"/>
      <c r="DA855" s="31"/>
      <c r="DB855" s="31"/>
      <c r="DC855" s="31"/>
      <c r="DD855" s="31"/>
      <c r="DE855" s="31"/>
      <c r="DF855" s="31"/>
      <c r="DL855" s="29"/>
      <c r="DM855" s="29"/>
      <c r="DN855" s="29"/>
      <c r="DO855" s="29"/>
      <c r="DP855" s="29"/>
      <c r="DQ855" s="29"/>
      <c r="DR855" s="29"/>
      <c r="DS855" s="29"/>
      <c r="DT855" s="29"/>
      <c r="DU855" s="29"/>
      <c r="DV855" s="29"/>
      <c r="DW855" s="29"/>
      <c r="DX855" s="29"/>
      <c r="DY855" s="29"/>
      <c r="DZ855" s="29"/>
      <c r="EA855" s="29"/>
      <c r="EB855" s="29"/>
      <c r="EC855" s="29"/>
      <c r="ED855" s="29"/>
      <c r="EE855" s="29"/>
      <c r="EF855" s="29"/>
      <c r="EG855" s="29"/>
      <c r="EH855" s="29"/>
      <c r="EI855" s="29"/>
      <c r="EJ855" s="29"/>
      <c r="EK855" s="29"/>
      <c r="EL855" s="29"/>
      <c r="EM855" s="29"/>
      <c r="EN855" s="29"/>
      <c r="EO855" s="29"/>
      <c r="EP855" s="29"/>
      <c r="EQ855" s="29"/>
      <c r="ER855" s="29"/>
      <c r="ES855" s="29"/>
      <c r="ET855" s="29"/>
      <c r="EU855" s="29"/>
      <c r="EV855" s="29"/>
      <c r="EW855" s="29"/>
      <c r="EX855" s="29"/>
      <c r="EY855" s="29"/>
      <c r="EZ855" s="29"/>
      <c r="FA855" s="29"/>
      <c r="FB855" s="29"/>
      <c r="FC855" s="29"/>
      <c r="FD855" s="29"/>
      <c r="FE855" s="29"/>
      <c r="FF855" s="29"/>
      <c r="FG855" s="29"/>
      <c r="FH855" s="29"/>
      <c r="FI855" s="29"/>
      <c r="FJ855" s="29"/>
      <c r="FK855" s="29"/>
      <c r="FV855" s="29"/>
      <c r="FZ855" s="29"/>
      <c r="GA855" s="29"/>
    </row>
    <row r="856" spans="7:183" x14ac:dyDescent="0.25">
      <c r="G856" s="112"/>
      <c r="Z856" s="113"/>
      <c r="AQ856" s="29"/>
      <c r="AR856" s="29"/>
      <c r="AS856" s="29"/>
      <c r="AT856" s="29"/>
      <c r="AU856" s="29"/>
      <c r="AV856" s="29"/>
      <c r="AW856" s="29"/>
      <c r="AX856" s="29"/>
      <c r="AY856" s="29"/>
      <c r="AZ856" s="29"/>
      <c r="BA856" s="29"/>
      <c r="BB856" s="29"/>
      <c r="BC856" s="29"/>
      <c r="BD856" s="29"/>
      <c r="BE856" s="29"/>
      <c r="BF856" s="29"/>
      <c r="BG856" s="29"/>
      <c r="BH856" s="29"/>
      <c r="BI856" s="29"/>
      <c r="BJ856" s="29"/>
      <c r="BK856" s="29"/>
      <c r="BL856" s="29"/>
      <c r="BM856" s="29"/>
      <c r="CH856" s="29"/>
      <c r="CX856" s="29"/>
      <c r="CY856" s="29"/>
      <c r="CZ856" s="31"/>
      <c r="DA856" s="31"/>
      <c r="DB856" s="31"/>
      <c r="DC856" s="31"/>
      <c r="DD856" s="31"/>
      <c r="DE856" s="31"/>
      <c r="DF856" s="31"/>
      <c r="DL856" s="29"/>
      <c r="DM856" s="29"/>
      <c r="DN856" s="29"/>
      <c r="DO856" s="29"/>
      <c r="DP856" s="29"/>
      <c r="DQ856" s="29"/>
      <c r="DR856" s="29"/>
      <c r="DS856" s="29"/>
      <c r="DT856" s="29"/>
      <c r="DU856" s="29"/>
      <c r="DV856" s="29"/>
      <c r="DW856" s="29"/>
      <c r="DX856" s="29"/>
      <c r="DY856" s="29"/>
      <c r="DZ856" s="29"/>
      <c r="EA856" s="29"/>
      <c r="EB856" s="29"/>
      <c r="EC856" s="29"/>
      <c r="ED856" s="29"/>
      <c r="EE856" s="29"/>
      <c r="EF856" s="29"/>
      <c r="EG856" s="29"/>
      <c r="EH856" s="29"/>
      <c r="EI856" s="29"/>
      <c r="EJ856" s="29"/>
      <c r="EK856" s="29"/>
      <c r="EL856" s="29"/>
      <c r="EM856" s="29"/>
      <c r="EN856" s="29"/>
      <c r="EO856" s="29"/>
      <c r="EP856" s="29"/>
      <c r="EQ856" s="29"/>
      <c r="ER856" s="29"/>
      <c r="ES856" s="29"/>
      <c r="ET856" s="29"/>
      <c r="EU856" s="29"/>
      <c r="EV856" s="29"/>
      <c r="EW856" s="29"/>
      <c r="EX856" s="29"/>
      <c r="EY856" s="29"/>
      <c r="EZ856" s="29"/>
      <c r="FA856" s="29"/>
      <c r="FB856" s="29"/>
      <c r="FC856" s="29"/>
      <c r="FD856" s="29"/>
      <c r="FE856" s="29"/>
      <c r="FF856" s="29"/>
      <c r="FG856" s="29"/>
      <c r="FH856" s="29"/>
      <c r="FI856" s="29"/>
      <c r="FJ856" s="29"/>
      <c r="FK856" s="29"/>
      <c r="FV856" s="29"/>
      <c r="FZ856" s="29"/>
      <c r="GA856" s="29"/>
    </row>
    <row r="857" spans="7:183" x14ac:dyDescent="0.25">
      <c r="G857" s="112"/>
      <c r="Z857" s="113"/>
      <c r="AQ857" s="29"/>
      <c r="AR857" s="29"/>
      <c r="AS857" s="29"/>
      <c r="AT857" s="29"/>
      <c r="AU857" s="29"/>
      <c r="AV857" s="29"/>
      <c r="AW857" s="29"/>
      <c r="AX857" s="29"/>
      <c r="AY857" s="29"/>
      <c r="AZ857" s="29"/>
      <c r="BA857" s="29"/>
      <c r="BB857" s="29"/>
      <c r="BC857" s="29"/>
      <c r="BD857" s="29"/>
      <c r="BE857" s="29"/>
      <c r="BF857" s="29"/>
      <c r="BG857" s="29"/>
      <c r="BH857" s="29"/>
      <c r="BI857" s="29"/>
      <c r="BJ857" s="29"/>
      <c r="BK857" s="29"/>
      <c r="BL857" s="29"/>
      <c r="BM857" s="29"/>
      <c r="CH857" s="29"/>
      <c r="CX857" s="29"/>
      <c r="CY857" s="29"/>
      <c r="CZ857" s="31"/>
      <c r="DA857" s="31"/>
      <c r="DB857" s="31"/>
      <c r="DC857" s="31"/>
      <c r="DD857" s="31"/>
      <c r="DE857" s="31"/>
      <c r="DF857" s="31"/>
      <c r="DL857" s="29"/>
      <c r="DM857" s="29"/>
      <c r="DN857" s="29"/>
      <c r="DO857" s="29"/>
      <c r="DP857" s="29"/>
      <c r="DQ857" s="29"/>
      <c r="DR857" s="29"/>
      <c r="DS857" s="29"/>
      <c r="DT857" s="29"/>
      <c r="DU857" s="29"/>
      <c r="DV857" s="29"/>
      <c r="DW857" s="29"/>
      <c r="DX857" s="29"/>
      <c r="DY857" s="29"/>
      <c r="DZ857" s="29"/>
      <c r="EA857" s="29"/>
      <c r="EB857" s="29"/>
      <c r="EC857" s="29"/>
      <c r="ED857" s="29"/>
      <c r="EE857" s="29"/>
      <c r="EF857" s="29"/>
      <c r="EG857" s="29"/>
      <c r="EH857" s="29"/>
      <c r="EI857" s="29"/>
      <c r="EJ857" s="29"/>
      <c r="EK857" s="29"/>
      <c r="EL857" s="29"/>
      <c r="EM857" s="29"/>
      <c r="EN857" s="29"/>
      <c r="EO857" s="29"/>
      <c r="EP857" s="29"/>
      <c r="EQ857" s="29"/>
      <c r="ER857" s="29"/>
      <c r="ES857" s="29"/>
      <c r="ET857" s="29"/>
      <c r="EU857" s="29"/>
      <c r="EV857" s="29"/>
      <c r="EW857" s="29"/>
      <c r="EX857" s="29"/>
      <c r="EY857" s="29"/>
      <c r="EZ857" s="29"/>
      <c r="FA857" s="29"/>
      <c r="FB857" s="29"/>
      <c r="FC857" s="29"/>
      <c r="FD857" s="29"/>
      <c r="FE857" s="29"/>
      <c r="FF857" s="29"/>
      <c r="FG857" s="29"/>
      <c r="FH857" s="29"/>
      <c r="FI857" s="29"/>
      <c r="FJ857" s="29"/>
      <c r="FK857" s="29"/>
      <c r="FV857" s="29"/>
      <c r="FZ857" s="29"/>
      <c r="GA857" s="29"/>
    </row>
    <row r="858" spans="7:183" x14ac:dyDescent="0.25">
      <c r="G858" s="112"/>
      <c r="Z858" s="113"/>
      <c r="AQ858" s="29"/>
      <c r="AR858" s="29"/>
      <c r="AS858" s="29"/>
      <c r="AT858" s="29"/>
      <c r="AU858" s="29"/>
      <c r="AV858" s="29"/>
      <c r="AW858" s="29"/>
      <c r="AX858" s="29"/>
      <c r="AY858" s="29"/>
      <c r="AZ858" s="29"/>
      <c r="BA858" s="29"/>
      <c r="BB858" s="29"/>
      <c r="BC858" s="29"/>
      <c r="BD858" s="29"/>
      <c r="BE858" s="29"/>
      <c r="BF858" s="29"/>
      <c r="BG858" s="29"/>
      <c r="BH858" s="29"/>
      <c r="BI858" s="29"/>
      <c r="BJ858" s="29"/>
      <c r="BK858" s="29"/>
      <c r="BL858" s="29"/>
      <c r="BM858" s="29"/>
      <c r="CH858" s="29"/>
      <c r="CX858" s="29"/>
      <c r="CY858" s="29"/>
      <c r="CZ858" s="31"/>
      <c r="DA858" s="31"/>
      <c r="DB858" s="31"/>
      <c r="DC858" s="31"/>
      <c r="DD858" s="31"/>
      <c r="DE858" s="31"/>
      <c r="DF858" s="31"/>
      <c r="DL858" s="29"/>
      <c r="DM858" s="29"/>
      <c r="DN858" s="29"/>
      <c r="DO858" s="29"/>
      <c r="DP858" s="29"/>
      <c r="DQ858" s="29"/>
      <c r="DR858" s="29"/>
      <c r="DS858" s="29"/>
      <c r="DT858" s="29"/>
      <c r="DU858" s="29"/>
      <c r="DV858" s="29"/>
      <c r="DW858" s="29"/>
      <c r="DX858" s="29"/>
      <c r="DY858" s="29"/>
      <c r="DZ858" s="29"/>
      <c r="EA858" s="29"/>
      <c r="EB858" s="29"/>
      <c r="EC858" s="29"/>
      <c r="ED858" s="29"/>
      <c r="EE858" s="29"/>
      <c r="EF858" s="29"/>
      <c r="EG858" s="29"/>
      <c r="EH858" s="29"/>
      <c r="EI858" s="29"/>
      <c r="EJ858" s="29"/>
      <c r="EK858" s="29"/>
      <c r="EL858" s="29"/>
      <c r="EM858" s="29"/>
      <c r="EN858" s="29"/>
      <c r="EO858" s="29"/>
      <c r="EP858" s="29"/>
      <c r="EQ858" s="29"/>
      <c r="ER858" s="29"/>
      <c r="ES858" s="29"/>
      <c r="ET858" s="29"/>
      <c r="EU858" s="29"/>
      <c r="EV858" s="29"/>
      <c r="EW858" s="29"/>
      <c r="EX858" s="29"/>
      <c r="EY858" s="29"/>
      <c r="EZ858" s="29"/>
      <c r="FA858" s="29"/>
      <c r="FB858" s="29"/>
      <c r="FC858" s="29"/>
      <c r="FD858" s="29"/>
      <c r="FE858" s="29"/>
      <c r="FF858" s="29"/>
      <c r="FG858" s="29"/>
      <c r="FH858" s="29"/>
      <c r="FI858" s="29"/>
      <c r="FJ858" s="29"/>
      <c r="FK858" s="29"/>
      <c r="FV858" s="29"/>
      <c r="FZ858" s="29"/>
      <c r="GA858" s="29"/>
    </row>
    <row r="859" spans="7:183" x14ac:dyDescent="0.25">
      <c r="G859" s="112"/>
      <c r="Z859" s="113"/>
      <c r="AQ859" s="29"/>
      <c r="AR859" s="29"/>
      <c r="AS859" s="29"/>
      <c r="AT859" s="29"/>
      <c r="AU859" s="29"/>
      <c r="AV859" s="29"/>
      <c r="AW859" s="29"/>
      <c r="AX859" s="29"/>
      <c r="AY859" s="29"/>
      <c r="AZ859" s="29"/>
      <c r="BA859" s="29"/>
      <c r="BB859" s="29"/>
      <c r="BC859" s="29"/>
      <c r="BD859" s="29"/>
      <c r="BE859" s="29"/>
      <c r="BF859" s="29"/>
      <c r="BG859" s="29"/>
      <c r="BH859" s="29"/>
      <c r="BI859" s="29"/>
      <c r="BJ859" s="29"/>
      <c r="BK859" s="29"/>
      <c r="BL859" s="29"/>
      <c r="BM859" s="29"/>
      <c r="CH859" s="29"/>
      <c r="CX859" s="29"/>
      <c r="CY859" s="29"/>
      <c r="CZ859" s="31"/>
      <c r="DA859" s="31"/>
      <c r="DB859" s="31"/>
      <c r="DC859" s="31"/>
      <c r="DD859" s="31"/>
      <c r="DE859" s="31"/>
      <c r="DF859" s="31"/>
      <c r="DL859" s="29"/>
      <c r="DM859" s="29"/>
      <c r="DN859" s="29"/>
      <c r="DO859" s="29"/>
      <c r="DP859" s="29"/>
      <c r="DQ859" s="29"/>
      <c r="DR859" s="29"/>
      <c r="DS859" s="29"/>
      <c r="DT859" s="29"/>
      <c r="DU859" s="29"/>
      <c r="DV859" s="29"/>
      <c r="DW859" s="29"/>
      <c r="DX859" s="29"/>
      <c r="DY859" s="29"/>
      <c r="DZ859" s="29"/>
      <c r="EA859" s="29"/>
      <c r="EB859" s="29"/>
      <c r="EC859" s="29"/>
      <c r="ED859" s="29"/>
      <c r="EE859" s="29"/>
      <c r="EF859" s="29"/>
      <c r="EG859" s="29"/>
      <c r="EH859" s="29"/>
      <c r="EI859" s="29"/>
      <c r="EJ859" s="29"/>
      <c r="EK859" s="29"/>
      <c r="EL859" s="29"/>
      <c r="EM859" s="29"/>
      <c r="EN859" s="29"/>
      <c r="EO859" s="29"/>
      <c r="EP859" s="29"/>
      <c r="EQ859" s="29"/>
      <c r="ER859" s="29"/>
      <c r="ES859" s="29"/>
      <c r="ET859" s="29"/>
      <c r="EU859" s="29"/>
      <c r="EV859" s="29"/>
      <c r="EW859" s="29"/>
      <c r="EX859" s="29"/>
      <c r="EY859" s="29"/>
      <c r="EZ859" s="29"/>
      <c r="FA859" s="29"/>
      <c r="FB859" s="29"/>
      <c r="FC859" s="29"/>
      <c r="FD859" s="29"/>
      <c r="FE859" s="29"/>
      <c r="FF859" s="29"/>
      <c r="FG859" s="29"/>
      <c r="FH859" s="29"/>
      <c r="FI859" s="29"/>
      <c r="FJ859" s="29"/>
      <c r="FK859" s="29"/>
      <c r="FV859" s="29"/>
      <c r="FZ859" s="29"/>
      <c r="GA859" s="29"/>
    </row>
    <row r="860" spans="7:183" x14ac:dyDescent="0.25">
      <c r="G860" s="112"/>
      <c r="Z860" s="113"/>
      <c r="AQ860" s="29"/>
      <c r="AR860" s="29"/>
      <c r="AS860" s="29"/>
      <c r="AT860" s="29"/>
      <c r="AU860" s="29"/>
      <c r="AV860" s="29"/>
      <c r="AW860" s="29"/>
      <c r="AX860" s="29"/>
      <c r="AY860" s="29"/>
      <c r="AZ860" s="29"/>
      <c r="BA860" s="29"/>
      <c r="BB860" s="29"/>
      <c r="BC860" s="29"/>
      <c r="BD860" s="29"/>
      <c r="BE860" s="29"/>
      <c r="BF860" s="29"/>
      <c r="BG860" s="29"/>
      <c r="BH860" s="29"/>
      <c r="BI860" s="29"/>
      <c r="BJ860" s="29"/>
      <c r="BK860" s="29"/>
      <c r="BL860" s="29"/>
      <c r="BM860" s="29"/>
      <c r="CH860" s="29"/>
      <c r="CX860" s="29"/>
      <c r="CY860" s="29"/>
      <c r="CZ860" s="31"/>
      <c r="DA860" s="31"/>
      <c r="DB860" s="31"/>
      <c r="DC860" s="31"/>
      <c r="DD860" s="31"/>
      <c r="DE860" s="31"/>
      <c r="DF860" s="31"/>
      <c r="DL860" s="29"/>
      <c r="DM860" s="29"/>
      <c r="DN860" s="29"/>
      <c r="DO860" s="29"/>
      <c r="DP860" s="29"/>
      <c r="DQ860" s="29"/>
      <c r="DR860" s="29"/>
      <c r="DS860" s="29"/>
      <c r="DT860" s="29"/>
      <c r="DU860" s="29"/>
      <c r="DV860" s="29"/>
      <c r="DW860" s="29"/>
      <c r="DX860" s="29"/>
      <c r="DY860" s="29"/>
      <c r="DZ860" s="29"/>
      <c r="EA860" s="29"/>
      <c r="EB860" s="29"/>
      <c r="EC860" s="29"/>
      <c r="ED860" s="29"/>
      <c r="EE860" s="29"/>
      <c r="EF860" s="29"/>
      <c r="EG860" s="29"/>
      <c r="EH860" s="29"/>
      <c r="EI860" s="29"/>
      <c r="EJ860" s="29"/>
      <c r="EK860" s="29"/>
      <c r="EL860" s="29"/>
      <c r="EM860" s="29"/>
      <c r="EN860" s="29"/>
      <c r="EO860" s="29"/>
      <c r="EP860" s="29"/>
      <c r="EQ860" s="29"/>
      <c r="ER860" s="29"/>
      <c r="ES860" s="29"/>
      <c r="ET860" s="29"/>
      <c r="EU860" s="29"/>
      <c r="EV860" s="29"/>
      <c r="EW860" s="29"/>
      <c r="EX860" s="29"/>
      <c r="EY860" s="29"/>
      <c r="EZ860" s="29"/>
      <c r="FA860" s="29"/>
      <c r="FB860" s="29"/>
      <c r="FC860" s="29"/>
      <c r="FD860" s="29"/>
      <c r="FE860" s="29"/>
      <c r="FF860" s="29"/>
      <c r="FG860" s="29"/>
      <c r="FH860" s="29"/>
      <c r="FI860" s="29"/>
      <c r="FJ860" s="29"/>
      <c r="FK860" s="29"/>
      <c r="FV860" s="29"/>
      <c r="FZ860" s="29"/>
      <c r="GA860" s="29"/>
    </row>
    <row r="861" spans="7:183" x14ac:dyDescent="0.25">
      <c r="G861" s="112"/>
      <c r="Z861" s="113"/>
      <c r="AQ861" s="29"/>
      <c r="AR861" s="29"/>
      <c r="AS861" s="29"/>
      <c r="AT861" s="29"/>
      <c r="AU861" s="29"/>
      <c r="AV861" s="29"/>
      <c r="AW861" s="29"/>
      <c r="AX861" s="29"/>
      <c r="AY861" s="29"/>
      <c r="AZ861" s="29"/>
      <c r="BA861" s="29"/>
      <c r="BB861" s="29"/>
      <c r="BC861" s="29"/>
      <c r="BD861" s="29"/>
      <c r="BE861" s="29"/>
      <c r="BF861" s="29"/>
      <c r="BG861" s="29"/>
      <c r="BH861" s="29"/>
      <c r="BI861" s="29"/>
      <c r="BJ861" s="29"/>
      <c r="BK861" s="29"/>
      <c r="BL861" s="29"/>
      <c r="BM861" s="29"/>
      <c r="CH861" s="29"/>
      <c r="CX861" s="29"/>
      <c r="CY861" s="29"/>
      <c r="CZ861" s="31"/>
      <c r="DA861" s="31"/>
      <c r="DB861" s="31"/>
      <c r="DC861" s="31"/>
      <c r="DD861" s="31"/>
      <c r="DE861" s="31"/>
      <c r="DF861" s="31"/>
      <c r="DL861" s="29"/>
      <c r="DM861" s="29"/>
      <c r="DN861" s="29"/>
      <c r="DO861" s="29"/>
      <c r="DP861" s="29"/>
      <c r="DQ861" s="29"/>
      <c r="DR861" s="29"/>
      <c r="DS861" s="29"/>
      <c r="DT861" s="29"/>
      <c r="DU861" s="29"/>
      <c r="DV861" s="29"/>
      <c r="DW861" s="29"/>
      <c r="DX861" s="29"/>
      <c r="DY861" s="29"/>
      <c r="DZ861" s="29"/>
      <c r="EA861" s="29"/>
      <c r="EB861" s="29"/>
      <c r="EC861" s="29"/>
      <c r="ED861" s="29"/>
      <c r="EE861" s="29"/>
      <c r="EF861" s="29"/>
      <c r="EG861" s="29"/>
      <c r="EH861" s="29"/>
      <c r="EI861" s="29"/>
      <c r="EJ861" s="29"/>
      <c r="EK861" s="29"/>
      <c r="EL861" s="29"/>
      <c r="EM861" s="29"/>
      <c r="EN861" s="29"/>
      <c r="EO861" s="29"/>
      <c r="EP861" s="29"/>
      <c r="EQ861" s="29"/>
      <c r="ER861" s="29"/>
      <c r="ES861" s="29"/>
      <c r="ET861" s="29"/>
      <c r="EU861" s="29"/>
      <c r="EV861" s="29"/>
      <c r="EW861" s="29"/>
      <c r="EX861" s="29"/>
      <c r="EY861" s="29"/>
      <c r="EZ861" s="29"/>
      <c r="FA861" s="29"/>
      <c r="FB861" s="29"/>
      <c r="FC861" s="29"/>
      <c r="FD861" s="29"/>
      <c r="FE861" s="29"/>
      <c r="FF861" s="29"/>
      <c r="FG861" s="29"/>
      <c r="FH861" s="29"/>
      <c r="FI861" s="29"/>
      <c r="FJ861" s="29"/>
      <c r="FK861" s="29"/>
      <c r="FV861" s="29"/>
      <c r="FZ861" s="29"/>
      <c r="GA861" s="29"/>
    </row>
    <row r="862" spans="7:183" x14ac:dyDescent="0.25">
      <c r="G862" s="112"/>
      <c r="Z862" s="113"/>
      <c r="AQ862" s="29"/>
      <c r="AR862" s="29"/>
      <c r="AS862" s="29"/>
      <c r="AT862" s="29"/>
      <c r="AU862" s="29"/>
      <c r="AV862" s="29"/>
      <c r="AW862" s="29"/>
      <c r="AX862" s="29"/>
      <c r="AY862" s="29"/>
      <c r="AZ862" s="29"/>
      <c r="BA862" s="29"/>
      <c r="BB862" s="29"/>
      <c r="BC862" s="29"/>
      <c r="BD862" s="29"/>
      <c r="BE862" s="29"/>
      <c r="BF862" s="29"/>
      <c r="BG862" s="29"/>
      <c r="BH862" s="29"/>
      <c r="BI862" s="29"/>
      <c r="BJ862" s="29"/>
      <c r="BK862" s="29"/>
      <c r="BL862" s="29"/>
      <c r="BM862" s="29"/>
      <c r="CH862" s="29"/>
      <c r="CX862" s="29"/>
      <c r="CY862" s="29"/>
      <c r="CZ862" s="31"/>
      <c r="DA862" s="31"/>
      <c r="DB862" s="31"/>
      <c r="DC862" s="31"/>
      <c r="DD862" s="31"/>
      <c r="DE862" s="31"/>
      <c r="DF862" s="31"/>
      <c r="DL862" s="29"/>
      <c r="DM862" s="29"/>
      <c r="DN862" s="29"/>
      <c r="DO862" s="29"/>
      <c r="DP862" s="29"/>
      <c r="DQ862" s="29"/>
      <c r="DR862" s="29"/>
      <c r="DS862" s="29"/>
      <c r="DT862" s="29"/>
      <c r="DU862" s="29"/>
      <c r="DV862" s="29"/>
      <c r="DW862" s="29"/>
      <c r="DX862" s="29"/>
      <c r="DY862" s="29"/>
      <c r="DZ862" s="29"/>
      <c r="EA862" s="29"/>
      <c r="EB862" s="29"/>
      <c r="EC862" s="29"/>
      <c r="ED862" s="29"/>
      <c r="EE862" s="29"/>
      <c r="EF862" s="29"/>
      <c r="EG862" s="29"/>
      <c r="EH862" s="29"/>
      <c r="EI862" s="29"/>
      <c r="EJ862" s="29"/>
      <c r="EK862" s="29"/>
      <c r="EL862" s="29"/>
      <c r="EM862" s="29"/>
      <c r="EN862" s="29"/>
      <c r="EO862" s="29"/>
      <c r="EP862" s="29"/>
      <c r="EQ862" s="29"/>
      <c r="ER862" s="29"/>
      <c r="ES862" s="29"/>
      <c r="ET862" s="29"/>
      <c r="EU862" s="29"/>
      <c r="EV862" s="29"/>
      <c r="EW862" s="29"/>
      <c r="EX862" s="29"/>
      <c r="EY862" s="29"/>
      <c r="EZ862" s="29"/>
      <c r="FA862" s="29"/>
      <c r="FB862" s="29"/>
      <c r="FC862" s="29"/>
      <c r="FD862" s="29"/>
      <c r="FE862" s="29"/>
      <c r="FF862" s="29"/>
      <c r="FG862" s="29"/>
      <c r="FH862" s="29"/>
      <c r="FI862" s="29"/>
      <c r="FJ862" s="29"/>
      <c r="FK862" s="29"/>
      <c r="FV862" s="29"/>
      <c r="FZ862" s="29"/>
      <c r="GA862" s="29"/>
    </row>
    <row r="863" spans="7:183" x14ac:dyDescent="0.25">
      <c r="G863" s="112"/>
      <c r="Z863" s="113"/>
      <c r="AQ863" s="29"/>
      <c r="AR863" s="29"/>
      <c r="AS863" s="29"/>
      <c r="AT863" s="29"/>
      <c r="AU863" s="29"/>
      <c r="AV863" s="29"/>
      <c r="AW863" s="29"/>
      <c r="AX863" s="29"/>
      <c r="AY863" s="29"/>
      <c r="AZ863" s="29"/>
      <c r="BA863" s="29"/>
      <c r="BB863" s="29"/>
      <c r="BC863" s="29"/>
      <c r="BD863" s="29"/>
      <c r="BE863" s="29"/>
      <c r="BF863" s="29"/>
      <c r="BG863" s="29"/>
      <c r="BH863" s="29"/>
      <c r="BI863" s="29"/>
      <c r="BJ863" s="29"/>
      <c r="BK863" s="29"/>
      <c r="BL863" s="29"/>
      <c r="BM863" s="29"/>
      <c r="CH863" s="29"/>
      <c r="CX863" s="29"/>
      <c r="CY863" s="29"/>
      <c r="CZ863" s="31"/>
      <c r="DA863" s="31"/>
      <c r="DB863" s="31"/>
      <c r="DC863" s="31"/>
      <c r="DD863" s="31"/>
      <c r="DE863" s="31"/>
      <c r="DF863" s="31"/>
      <c r="DL863" s="29"/>
      <c r="DM863" s="29"/>
      <c r="DN863" s="29"/>
      <c r="DO863" s="29"/>
      <c r="DP863" s="29"/>
      <c r="DQ863" s="29"/>
      <c r="DR863" s="29"/>
      <c r="DS863" s="29"/>
      <c r="DT863" s="29"/>
      <c r="DU863" s="29"/>
      <c r="DV863" s="29"/>
      <c r="DW863" s="29"/>
      <c r="DX863" s="29"/>
      <c r="DY863" s="29"/>
      <c r="DZ863" s="29"/>
      <c r="EA863" s="29"/>
      <c r="EB863" s="29"/>
      <c r="EC863" s="29"/>
      <c r="ED863" s="29"/>
      <c r="EE863" s="29"/>
      <c r="EF863" s="29"/>
      <c r="EG863" s="29"/>
      <c r="EH863" s="29"/>
      <c r="EI863" s="29"/>
      <c r="EJ863" s="29"/>
      <c r="EK863" s="29"/>
      <c r="EL863" s="29"/>
      <c r="EM863" s="29"/>
      <c r="EN863" s="29"/>
      <c r="EO863" s="29"/>
      <c r="EP863" s="29"/>
      <c r="EQ863" s="29"/>
      <c r="ER863" s="29"/>
      <c r="ES863" s="29"/>
      <c r="ET863" s="29"/>
      <c r="EU863" s="29"/>
      <c r="EV863" s="29"/>
      <c r="EW863" s="29"/>
      <c r="EX863" s="29"/>
      <c r="EY863" s="29"/>
      <c r="EZ863" s="29"/>
      <c r="FA863" s="29"/>
      <c r="FB863" s="29"/>
      <c r="FC863" s="29"/>
      <c r="FD863" s="29"/>
      <c r="FE863" s="29"/>
      <c r="FF863" s="29"/>
      <c r="FG863" s="29"/>
      <c r="FH863" s="29"/>
      <c r="FI863" s="29"/>
      <c r="FJ863" s="29"/>
      <c r="FK863" s="29"/>
      <c r="FV863" s="29"/>
      <c r="FZ863" s="29"/>
      <c r="GA863" s="29"/>
    </row>
    <row r="864" spans="7:183" x14ac:dyDescent="0.25">
      <c r="G864" s="112"/>
      <c r="Z864" s="113"/>
      <c r="AQ864" s="29"/>
      <c r="AR864" s="29"/>
      <c r="AS864" s="29"/>
      <c r="AT864" s="29"/>
      <c r="AU864" s="29"/>
      <c r="AV864" s="29"/>
      <c r="AW864" s="29"/>
      <c r="AX864" s="29"/>
      <c r="AY864" s="29"/>
      <c r="AZ864" s="29"/>
      <c r="BA864" s="29"/>
      <c r="BB864" s="29"/>
      <c r="BC864" s="29"/>
      <c r="BD864" s="29"/>
      <c r="BE864" s="29"/>
      <c r="BF864" s="29"/>
      <c r="BG864" s="29"/>
      <c r="BH864" s="29"/>
      <c r="BI864" s="29"/>
      <c r="BJ864" s="29"/>
      <c r="BK864" s="29"/>
      <c r="BL864" s="29"/>
      <c r="BM864" s="29"/>
      <c r="CH864" s="29"/>
      <c r="CX864" s="29"/>
      <c r="CY864" s="29"/>
      <c r="CZ864" s="31"/>
      <c r="DA864" s="31"/>
      <c r="DB864" s="31"/>
      <c r="DC864" s="31"/>
      <c r="DD864" s="31"/>
      <c r="DE864" s="31"/>
      <c r="DF864" s="31"/>
      <c r="DL864" s="29"/>
      <c r="DM864" s="29"/>
      <c r="DN864" s="29"/>
      <c r="DO864" s="29"/>
      <c r="DP864" s="29"/>
      <c r="DQ864" s="29"/>
      <c r="DR864" s="29"/>
      <c r="DS864" s="29"/>
      <c r="DT864" s="29"/>
      <c r="DU864" s="29"/>
      <c r="DV864" s="29"/>
      <c r="DW864" s="29"/>
      <c r="DX864" s="29"/>
      <c r="DY864" s="29"/>
      <c r="DZ864" s="29"/>
      <c r="EA864" s="29"/>
      <c r="EB864" s="29"/>
      <c r="EC864" s="29"/>
      <c r="ED864" s="29"/>
      <c r="EE864" s="29"/>
      <c r="EF864" s="29"/>
      <c r="EG864" s="29"/>
      <c r="EH864" s="29"/>
      <c r="EI864" s="29"/>
      <c r="EJ864" s="29"/>
      <c r="EK864" s="29"/>
      <c r="EL864" s="29"/>
      <c r="EM864" s="29"/>
      <c r="EN864" s="29"/>
      <c r="EO864" s="29"/>
      <c r="EP864" s="29"/>
      <c r="EQ864" s="29"/>
      <c r="ER864" s="29"/>
      <c r="ES864" s="29"/>
      <c r="ET864" s="29"/>
      <c r="EU864" s="29"/>
      <c r="EV864" s="29"/>
      <c r="EW864" s="29"/>
      <c r="EX864" s="29"/>
      <c r="EY864" s="29"/>
      <c r="EZ864" s="29"/>
      <c r="FA864" s="29"/>
      <c r="FB864" s="29"/>
      <c r="FC864" s="29"/>
      <c r="FD864" s="29"/>
      <c r="FE864" s="29"/>
      <c r="FF864" s="29"/>
      <c r="FG864" s="29"/>
      <c r="FH864" s="29"/>
      <c r="FI864" s="29"/>
      <c r="FJ864" s="29"/>
      <c r="FK864" s="29"/>
      <c r="FV864" s="29"/>
      <c r="FZ864" s="29"/>
      <c r="GA864" s="29"/>
    </row>
    <row r="865" spans="7:183" x14ac:dyDescent="0.25">
      <c r="G865" s="112"/>
      <c r="Z865" s="113"/>
      <c r="AQ865" s="29"/>
      <c r="AR865" s="29"/>
      <c r="AS865" s="29"/>
      <c r="AT865" s="29"/>
      <c r="AU865" s="29"/>
      <c r="AV865" s="29"/>
      <c r="AW865" s="29"/>
      <c r="AX865" s="29"/>
      <c r="AY865" s="29"/>
      <c r="AZ865" s="29"/>
      <c r="BA865" s="29"/>
      <c r="BB865" s="29"/>
      <c r="BC865" s="29"/>
      <c r="BD865" s="29"/>
      <c r="BE865" s="29"/>
      <c r="BF865" s="29"/>
      <c r="BG865" s="29"/>
      <c r="BH865" s="29"/>
      <c r="BI865" s="29"/>
      <c r="BJ865" s="29"/>
      <c r="BK865" s="29"/>
      <c r="BL865" s="29"/>
      <c r="BM865" s="29"/>
      <c r="CH865" s="29"/>
      <c r="CX865" s="29"/>
      <c r="CY865" s="29"/>
      <c r="CZ865" s="31"/>
      <c r="DA865" s="31"/>
      <c r="DB865" s="31"/>
      <c r="DC865" s="31"/>
      <c r="DD865" s="31"/>
      <c r="DE865" s="31"/>
      <c r="DF865" s="31"/>
      <c r="DL865" s="29"/>
      <c r="DM865" s="29"/>
      <c r="DN865" s="29"/>
      <c r="DO865" s="29"/>
      <c r="DP865" s="29"/>
      <c r="DQ865" s="29"/>
      <c r="DR865" s="29"/>
      <c r="DS865" s="29"/>
      <c r="DT865" s="29"/>
      <c r="DU865" s="29"/>
      <c r="DV865" s="29"/>
      <c r="DW865" s="29"/>
      <c r="DX865" s="29"/>
      <c r="DY865" s="29"/>
      <c r="DZ865" s="29"/>
      <c r="EA865" s="29"/>
      <c r="EB865" s="29"/>
      <c r="EC865" s="29"/>
      <c r="ED865" s="29"/>
      <c r="EE865" s="29"/>
      <c r="EF865" s="29"/>
      <c r="EG865" s="29"/>
      <c r="EH865" s="29"/>
      <c r="EI865" s="29"/>
      <c r="EJ865" s="29"/>
      <c r="EK865" s="29"/>
      <c r="EL865" s="29"/>
      <c r="EM865" s="29"/>
      <c r="EN865" s="29"/>
      <c r="EO865" s="29"/>
      <c r="EP865" s="29"/>
      <c r="EQ865" s="29"/>
      <c r="ER865" s="29"/>
      <c r="ES865" s="29"/>
      <c r="ET865" s="29"/>
      <c r="EU865" s="29"/>
      <c r="EV865" s="29"/>
      <c r="EW865" s="29"/>
      <c r="EX865" s="29"/>
      <c r="EY865" s="29"/>
      <c r="EZ865" s="29"/>
      <c r="FA865" s="29"/>
      <c r="FB865" s="29"/>
      <c r="FC865" s="29"/>
      <c r="FD865" s="29"/>
      <c r="FE865" s="29"/>
      <c r="FF865" s="29"/>
      <c r="FG865" s="29"/>
      <c r="FH865" s="29"/>
      <c r="FI865" s="29"/>
      <c r="FJ865" s="29"/>
      <c r="FK865" s="29"/>
      <c r="FV865" s="29"/>
      <c r="FZ865" s="29"/>
      <c r="GA865" s="29"/>
    </row>
    <row r="866" spans="7:183" x14ac:dyDescent="0.25">
      <c r="G866" s="112"/>
      <c r="Z866" s="113"/>
      <c r="AQ866" s="29"/>
      <c r="AR866" s="29"/>
      <c r="AS866" s="29"/>
      <c r="AT866" s="29"/>
      <c r="AU866" s="29"/>
      <c r="AV866" s="29"/>
      <c r="AW866" s="29"/>
      <c r="AX866" s="29"/>
      <c r="AY866" s="29"/>
      <c r="AZ866" s="29"/>
      <c r="BA866" s="29"/>
      <c r="BB866" s="29"/>
      <c r="BC866" s="29"/>
      <c r="BD866" s="29"/>
      <c r="BE866" s="29"/>
      <c r="BF866" s="29"/>
      <c r="BG866" s="29"/>
      <c r="BH866" s="29"/>
      <c r="BI866" s="29"/>
      <c r="BJ866" s="29"/>
      <c r="BK866" s="29"/>
      <c r="BL866" s="29"/>
      <c r="BM866" s="29"/>
      <c r="CH866" s="29"/>
      <c r="CX866" s="29"/>
      <c r="CY866" s="29"/>
      <c r="CZ866" s="31"/>
      <c r="DA866" s="31"/>
      <c r="DB866" s="31"/>
      <c r="DC866" s="31"/>
      <c r="DD866" s="31"/>
      <c r="DE866" s="31"/>
      <c r="DF866" s="31"/>
      <c r="DL866" s="29"/>
      <c r="DM866" s="29"/>
      <c r="DN866" s="29"/>
      <c r="DO866" s="29"/>
      <c r="DP866" s="29"/>
      <c r="DQ866" s="29"/>
      <c r="DR866" s="29"/>
      <c r="DS866" s="29"/>
      <c r="DT866" s="29"/>
      <c r="DU866" s="29"/>
      <c r="DV866" s="29"/>
      <c r="DW866" s="29"/>
      <c r="DX866" s="29"/>
      <c r="DY866" s="29"/>
      <c r="DZ866" s="29"/>
      <c r="EA866" s="29"/>
      <c r="EB866" s="29"/>
      <c r="EC866" s="29"/>
      <c r="ED866" s="29"/>
      <c r="EE866" s="29"/>
      <c r="EF866" s="29"/>
      <c r="EG866" s="29"/>
      <c r="EH866" s="29"/>
      <c r="EI866" s="29"/>
      <c r="EJ866" s="29"/>
      <c r="EK866" s="29"/>
      <c r="EL866" s="29"/>
      <c r="EM866" s="29"/>
      <c r="EN866" s="29"/>
      <c r="EO866" s="29"/>
      <c r="EP866" s="29"/>
      <c r="EQ866" s="29"/>
      <c r="ER866" s="29"/>
      <c r="ES866" s="29"/>
      <c r="ET866" s="29"/>
      <c r="EU866" s="29"/>
      <c r="EV866" s="29"/>
      <c r="EW866" s="29"/>
      <c r="EX866" s="29"/>
      <c r="EY866" s="29"/>
      <c r="EZ866" s="29"/>
      <c r="FA866" s="29"/>
      <c r="FB866" s="29"/>
      <c r="FC866" s="29"/>
      <c r="FD866" s="29"/>
      <c r="FE866" s="29"/>
      <c r="FF866" s="29"/>
      <c r="FG866" s="29"/>
      <c r="FH866" s="29"/>
      <c r="FI866" s="29"/>
      <c r="FJ866" s="29"/>
      <c r="FK866" s="29"/>
      <c r="FV866" s="29"/>
      <c r="FZ866" s="29"/>
      <c r="GA866" s="29"/>
    </row>
    <row r="867" spans="7:183" x14ac:dyDescent="0.25">
      <c r="G867" s="112"/>
      <c r="Z867" s="113"/>
      <c r="AQ867" s="29"/>
      <c r="AR867" s="29"/>
      <c r="AS867" s="29"/>
      <c r="AT867" s="29"/>
      <c r="AU867" s="29"/>
      <c r="AV867" s="29"/>
      <c r="AW867" s="29"/>
      <c r="AX867" s="29"/>
      <c r="AY867" s="29"/>
      <c r="AZ867" s="29"/>
      <c r="BA867" s="29"/>
      <c r="BB867" s="29"/>
      <c r="BC867" s="29"/>
      <c r="BD867" s="29"/>
      <c r="BE867" s="29"/>
      <c r="BF867" s="29"/>
      <c r="BG867" s="29"/>
      <c r="BH867" s="29"/>
      <c r="BI867" s="29"/>
      <c r="BJ867" s="29"/>
      <c r="BK867" s="29"/>
      <c r="BL867" s="29"/>
      <c r="BM867" s="29"/>
      <c r="CH867" s="29"/>
      <c r="CX867" s="29"/>
      <c r="CY867" s="29"/>
      <c r="CZ867" s="31"/>
      <c r="DA867" s="31"/>
      <c r="DB867" s="31"/>
      <c r="DC867" s="31"/>
      <c r="DD867" s="31"/>
      <c r="DE867" s="31"/>
      <c r="DF867" s="31"/>
      <c r="DL867" s="29"/>
      <c r="DM867" s="29"/>
      <c r="DN867" s="29"/>
      <c r="DO867" s="29"/>
      <c r="DP867" s="29"/>
      <c r="DQ867" s="29"/>
      <c r="DR867" s="29"/>
      <c r="DS867" s="29"/>
      <c r="DT867" s="29"/>
      <c r="DU867" s="29"/>
      <c r="DV867" s="29"/>
      <c r="DW867" s="29"/>
      <c r="DX867" s="29"/>
      <c r="DY867" s="29"/>
      <c r="DZ867" s="29"/>
      <c r="EA867" s="29"/>
      <c r="EB867" s="29"/>
      <c r="EC867" s="29"/>
      <c r="ED867" s="29"/>
      <c r="EE867" s="29"/>
      <c r="EF867" s="29"/>
      <c r="EG867" s="29"/>
      <c r="EH867" s="29"/>
      <c r="EI867" s="29"/>
      <c r="EJ867" s="29"/>
      <c r="EK867" s="29"/>
      <c r="EL867" s="29"/>
      <c r="EM867" s="29"/>
      <c r="EN867" s="29"/>
      <c r="EO867" s="29"/>
      <c r="EP867" s="29"/>
      <c r="EQ867" s="29"/>
      <c r="ER867" s="29"/>
      <c r="ES867" s="29"/>
      <c r="ET867" s="29"/>
      <c r="EU867" s="29"/>
      <c r="EV867" s="29"/>
      <c r="EW867" s="29"/>
      <c r="EX867" s="29"/>
      <c r="EY867" s="29"/>
      <c r="EZ867" s="29"/>
      <c r="FA867" s="29"/>
      <c r="FB867" s="29"/>
      <c r="FC867" s="29"/>
      <c r="FD867" s="29"/>
      <c r="FE867" s="29"/>
      <c r="FF867" s="29"/>
      <c r="FG867" s="29"/>
      <c r="FH867" s="29"/>
      <c r="FI867" s="29"/>
      <c r="FJ867" s="29"/>
      <c r="FK867" s="29"/>
      <c r="FV867" s="29"/>
      <c r="FZ867" s="29"/>
      <c r="GA867" s="29"/>
    </row>
    <row r="868" spans="7:183" x14ac:dyDescent="0.25">
      <c r="G868" s="112"/>
      <c r="Z868" s="113"/>
      <c r="AQ868" s="29"/>
      <c r="AR868" s="29"/>
      <c r="AS868" s="29"/>
      <c r="AT868" s="29"/>
      <c r="AU868" s="29"/>
      <c r="AV868" s="29"/>
      <c r="AW868" s="29"/>
      <c r="AX868" s="29"/>
      <c r="AY868" s="29"/>
      <c r="AZ868" s="29"/>
      <c r="BA868" s="29"/>
      <c r="BB868" s="29"/>
      <c r="BC868" s="29"/>
      <c r="BD868" s="29"/>
      <c r="BE868" s="29"/>
      <c r="BF868" s="29"/>
      <c r="BG868" s="29"/>
      <c r="BH868" s="29"/>
      <c r="BI868" s="29"/>
      <c r="BJ868" s="29"/>
      <c r="BK868" s="29"/>
      <c r="BL868" s="29"/>
      <c r="BM868" s="29"/>
      <c r="CH868" s="29"/>
      <c r="CX868" s="29"/>
      <c r="CY868" s="29"/>
      <c r="CZ868" s="31"/>
      <c r="DA868" s="31"/>
      <c r="DB868" s="31"/>
      <c r="DC868" s="31"/>
      <c r="DD868" s="31"/>
      <c r="DE868" s="31"/>
      <c r="DF868" s="31"/>
      <c r="DL868" s="29"/>
      <c r="DM868" s="29"/>
      <c r="DN868" s="29"/>
      <c r="DO868" s="29"/>
      <c r="DP868" s="29"/>
      <c r="DQ868" s="29"/>
      <c r="DR868" s="29"/>
      <c r="DS868" s="29"/>
      <c r="DT868" s="29"/>
      <c r="DU868" s="29"/>
      <c r="DV868" s="29"/>
      <c r="DW868" s="29"/>
      <c r="DX868" s="29"/>
      <c r="DY868" s="29"/>
      <c r="DZ868" s="29"/>
      <c r="EA868" s="29"/>
      <c r="EB868" s="29"/>
      <c r="EC868" s="29"/>
      <c r="ED868" s="29"/>
      <c r="EE868" s="29"/>
      <c r="EF868" s="29"/>
      <c r="EG868" s="29"/>
      <c r="EH868" s="29"/>
      <c r="EI868" s="29"/>
      <c r="EJ868" s="29"/>
      <c r="EK868" s="29"/>
      <c r="EL868" s="29"/>
      <c r="EM868" s="29"/>
      <c r="EN868" s="29"/>
      <c r="EO868" s="29"/>
      <c r="EP868" s="29"/>
      <c r="EQ868" s="29"/>
      <c r="ER868" s="29"/>
      <c r="ES868" s="29"/>
      <c r="ET868" s="29"/>
      <c r="EU868" s="29"/>
      <c r="EV868" s="29"/>
      <c r="EW868" s="29"/>
      <c r="EX868" s="29"/>
      <c r="EY868" s="29"/>
      <c r="EZ868" s="29"/>
      <c r="FA868" s="29"/>
      <c r="FB868" s="29"/>
      <c r="FC868" s="29"/>
      <c r="FD868" s="29"/>
      <c r="FE868" s="29"/>
      <c r="FF868" s="29"/>
      <c r="FG868" s="29"/>
      <c r="FH868" s="29"/>
      <c r="FI868" s="29"/>
      <c r="FJ868" s="29"/>
      <c r="FK868" s="29"/>
      <c r="FV868" s="29"/>
      <c r="FZ868" s="29"/>
      <c r="GA868" s="29"/>
    </row>
    <row r="869" spans="7:183" x14ac:dyDescent="0.25">
      <c r="G869" s="112"/>
      <c r="Z869" s="113"/>
      <c r="AQ869" s="29"/>
      <c r="AR869" s="29"/>
      <c r="AS869" s="29"/>
      <c r="AT869" s="29"/>
      <c r="AU869" s="29"/>
      <c r="AV869" s="29"/>
      <c r="AW869" s="29"/>
      <c r="AX869" s="29"/>
      <c r="AY869" s="29"/>
      <c r="AZ869" s="29"/>
      <c r="BA869" s="29"/>
      <c r="BB869" s="29"/>
      <c r="BC869" s="29"/>
      <c r="BD869" s="29"/>
      <c r="BE869" s="29"/>
      <c r="BF869" s="29"/>
      <c r="BG869" s="29"/>
      <c r="BH869" s="29"/>
      <c r="BI869" s="29"/>
      <c r="BJ869" s="29"/>
      <c r="BK869" s="29"/>
      <c r="BL869" s="29"/>
      <c r="BM869" s="29"/>
      <c r="CH869" s="29"/>
      <c r="CX869" s="29"/>
      <c r="CY869" s="29"/>
      <c r="CZ869" s="31"/>
      <c r="DA869" s="31"/>
      <c r="DB869" s="31"/>
      <c r="DC869" s="31"/>
      <c r="DD869" s="31"/>
      <c r="DE869" s="31"/>
      <c r="DF869" s="31"/>
      <c r="DL869" s="29"/>
      <c r="DM869" s="29"/>
      <c r="DN869" s="29"/>
      <c r="DO869" s="29"/>
      <c r="DP869" s="29"/>
      <c r="DQ869" s="29"/>
      <c r="DR869" s="29"/>
      <c r="DS869" s="29"/>
      <c r="DT869" s="29"/>
      <c r="DU869" s="29"/>
      <c r="DV869" s="29"/>
      <c r="DW869" s="29"/>
      <c r="DX869" s="29"/>
      <c r="DY869" s="29"/>
      <c r="DZ869" s="29"/>
      <c r="EA869" s="29"/>
      <c r="EB869" s="29"/>
      <c r="EC869" s="29"/>
      <c r="ED869" s="29"/>
      <c r="EE869" s="29"/>
      <c r="EF869" s="29"/>
      <c r="EG869" s="29"/>
      <c r="EH869" s="29"/>
      <c r="EI869" s="29"/>
      <c r="EJ869" s="29"/>
      <c r="EK869" s="29"/>
      <c r="EL869" s="29"/>
      <c r="EM869" s="29"/>
      <c r="EN869" s="29"/>
      <c r="EO869" s="29"/>
      <c r="EP869" s="29"/>
      <c r="EQ869" s="29"/>
      <c r="ER869" s="29"/>
      <c r="ES869" s="29"/>
      <c r="ET869" s="29"/>
      <c r="EU869" s="29"/>
      <c r="EV869" s="29"/>
      <c r="EW869" s="29"/>
      <c r="EX869" s="29"/>
      <c r="EY869" s="29"/>
      <c r="EZ869" s="29"/>
      <c r="FA869" s="29"/>
      <c r="FB869" s="29"/>
      <c r="FC869" s="29"/>
      <c r="FD869" s="29"/>
      <c r="FE869" s="29"/>
      <c r="FF869" s="29"/>
      <c r="FG869" s="29"/>
      <c r="FH869" s="29"/>
      <c r="FI869" s="29"/>
      <c r="FJ869" s="29"/>
      <c r="FK869" s="29"/>
      <c r="FV869" s="29"/>
      <c r="FZ869" s="29"/>
      <c r="GA869" s="29"/>
    </row>
    <row r="870" spans="7:183" x14ac:dyDescent="0.25">
      <c r="G870" s="112"/>
      <c r="Z870" s="113"/>
      <c r="AQ870" s="29"/>
      <c r="AR870" s="29"/>
      <c r="AS870" s="29"/>
      <c r="AT870" s="29"/>
      <c r="AU870" s="29"/>
      <c r="AV870" s="29"/>
      <c r="AW870" s="29"/>
      <c r="AX870" s="29"/>
      <c r="AY870" s="29"/>
      <c r="AZ870" s="29"/>
      <c r="BA870" s="29"/>
      <c r="BB870" s="29"/>
      <c r="BC870" s="29"/>
      <c r="BD870" s="29"/>
      <c r="BE870" s="29"/>
      <c r="BF870" s="29"/>
      <c r="BG870" s="29"/>
      <c r="BH870" s="29"/>
      <c r="BI870" s="29"/>
      <c r="BJ870" s="29"/>
      <c r="BK870" s="29"/>
      <c r="BL870" s="29"/>
      <c r="BM870" s="29"/>
      <c r="CH870" s="29"/>
      <c r="CX870" s="29"/>
      <c r="CY870" s="29"/>
      <c r="CZ870" s="31"/>
      <c r="DA870" s="31"/>
      <c r="DB870" s="31"/>
      <c r="DC870" s="31"/>
      <c r="DD870" s="31"/>
      <c r="DE870" s="31"/>
      <c r="DF870" s="31"/>
      <c r="DL870" s="29"/>
      <c r="DM870" s="29"/>
      <c r="DN870" s="29"/>
      <c r="DO870" s="29"/>
      <c r="DP870" s="29"/>
      <c r="DQ870" s="29"/>
      <c r="DR870" s="29"/>
      <c r="DS870" s="29"/>
      <c r="DT870" s="29"/>
      <c r="DU870" s="29"/>
      <c r="DV870" s="29"/>
      <c r="DW870" s="29"/>
      <c r="DX870" s="29"/>
      <c r="DY870" s="29"/>
      <c r="DZ870" s="29"/>
      <c r="EA870" s="29"/>
      <c r="EB870" s="29"/>
      <c r="EC870" s="29"/>
      <c r="ED870" s="29"/>
      <c r="EE870" s="29"/>
      <c r="EF870" s="29"/>
      <c r="EG870" s="29"/>
      <c r="EH870" s="29"/>
      <c r="EI870" s="29"/>
      <c r="EJ870" s="29"/>
      <c r="EK870" s="29"/>
      <c r="EL870" s="29"/>
      <c r="EM870" s="29"/>
      <c r="EN870" s="29"/>
      <c r="EO870" s="29"/>
      <c r="EP870" s="29"/>
      <c r="EQ870" s="29"/>
      <c r="ER870" s="29"/>
      <c r="ES870" s="29"/>
      <c r="ET870" s="29"/>
      <c r="EU870" s="29"/>
      <c r="EV870" s="29"/>
      <c r="EW870" s="29"/>
      <c r="EX870" s="29"/>
      <c r="EY870" s="29"/>
      <c r="EZ870" s="29"/>
      <c r="FA870" s="29"/>
      <c r="FB870" s="29"/>
      <c r="FC870" s="29"/>
      <c r="FD870" s="29"/>
      <c r="FE870" s="29"/>
      <c r="FF870" s="29"/>
      <c r="FG870" s="29"/>
      <c r="FH870" s="29"/>
      <c r="FI870" s="29"/>
      <c r="FJ870" s="29"/>
      <c r="FK870" s="29"/>
      <c r="FV870" s="29"/>
      <c r="FZ870" s="29"/>
      <c r="GA870" s="29"/>
    </row>
    <row r="871" spans="7:183" x14ac:dyDescent="0.25">
      <c r="G871" s="112"/>
      <c r="Z871" s="113"/>
      <c r="AQ871" s="29"/>
      <c r="AR871" s="29"/>
      <c r="AS871" s="29"/>
      <c r="AT871" s="29"/>
      <c r="AU871" s="29"/>
      <c r="AV871" s="29"/>
      <c r="AW871" s="29"/>
      <c r="AX871" s="29"/>
      <c r="AY871" s="29"/>
      <c r="AZ871" s="29"/>
      <c r="BA871" s="29"/>
      <c r="BB871" s="29"/>
      <c r="BC871" s="29"/>
      <c r="BD871" s="29"/>
      <c r="BE871" s="29"/>
      <c r="BF871" s="29"/>
      <c r="BG871" s="29"/>
      <c r="BH871" s="29"/>
      <c r="BI871" s="29"/>
      <c r="BJ871" s="29"/>
      <c r="BK871" s="29"/>
      <c r="BL871" s="29"/>
      <c r="BM871" s="29"/>
      <c r="CH871" s="29"/>
      <c r="CX871" s="29"/>
      <c r="CY871" s="29"/>
      <c r="CZ871" s="31"/>
      <c r="DA871" s="31"/>
      <c r="DB871" s="31"/>
      <c r="DC871" s="31"/>
      <c r="DD871" s="31"/>
      <c r="DE871" s="31"/>
      <c r="DF871" s="31"/>
      <c r="DL871" s="29"/>
      <c r="DM871" s="29"/>
      <c r="DN871" s="29"/>
      <c r="DO871" s="29"/>
      <c r="DP871" s="29"/>
      <c r="DQ871" s="29"/>
      <c r="DR871" s="29"/>
      <c r="DS871" s="29"/>
      <c r="DT871" s="29"/>
      <c r="DU871" s="29"/>
      <c r="DV871" s="29"/>
      <c r="DW871" s="29"/>
      <c r="DX871" s="29"/>
      <c r="DY871" s="29"/>
      <c r="DZ871" s="29"/>
      <c r="EA871" s="29"/>
      <c r="EB871" s="29"/>
      <c r="EC871" s="29"/>
      <c r="ED871" s="29"/>
      <c r="EE871" s="29"/>
      <c r="EF871" s="29"/>
      <c r="EG871" s="29"/>
      <c r="EH871" s="29"/>
      <c r="EI871" s="29"/>
      <c r="EJ871" s="29"/>
      <c r="EK871" s="29"/>
      <c r="EL871" s="29"/>
      <c r="EM871" s="29"/>
      <c r="EN871" s="29"/>
      <c r="EO871" s="29"/>
      <c r="EP871" s="29"/>
      <c r="EQ871" s="29"/>
      <c r="ER871" s="29"/>
      <c r="ES871" s="29"/>
      <c r="ET871" s="29"/>
      <c r="EU871" s="29"/>
      <c r="EV871" s="29"/>
      <c r="EW871" s="29"/>
      <c r="EX871" s="29"/>
      <c r="EY871" s="29"/>
      <c r="EZ871" s="29"/>
      <c r="FA871" s="29"/>
      <c r="FB871" s="29"/>
      <c r="FC871" s="29"/>
      <c r="FD871" s="29"/>
      <c r="FE871" s="29"/>
      <c r="FF871" s="29"/>
      <c r="FG871" s="29"/>
      <c r="FH871" s="29"/>
      <c r="FI871" s="29"/>
      <c r="FJ871" s="29"/>
      <c r="FK871" s="29"/>
      <c r="FV871" s="29"/>
      <c r="FZ871" s="29"/>
      <c r="GA871" s="29"/>
    </row>
    <row r="872" spans="7:183" x14ac:dyDescent="0.25">
      <c r="G872" s="112"/>
      <c r="Z872" s="113"/>
      <c r="AQ872" s="29"/>
      <c r="AR872" s="29"/>
      <c r="AS872" s="29"/>
      <c r="AT872" s="29"/>
      <c r="AU872" s="29"/>
      <c r="AV872" s="29"/>
      <c r="AW872" s="29"/>
      <c r="AX872" s="29"/>
      <c r="AY872" s="29"/>
      <c r="AZ872" s="29"/>
      <c r="BA872" s="29"/>
      <c r="BB872" s="29"/>
      <c r="BC872" s="29"/>
      <c r="BD872" s="29"/>
      <c r="BE872" s="29"/>
      <c r="BF872" s="29"/>
      <c r="BG872" s="29"/>
      <c r="BH872" s="29"/>
      <c r="BI872" s="29"/>
      <c r="BJ872" s="29"/>
      <c r="BK872" s="29"/>
      <c r="BL872" s="29"/>
      <c r="BM872" s="29"/>
      <c r="CH872" s="29"/>
      <c r="CX872" s="29"/>
      <c r="CY872" s="29"/>
      <c r="CZ872" s="31"/>
      <c r="DA872" s="31"/>
      <c r="DB872" s="31"/>
      <c r="DC872" s="31"/>
      <c r="DD872" s="31"/>
      <c r="DE872" s="31"/>
      <c r="DF872" s="31"/>
      <c r="DL872" s="29"/>
      <c r="DM872" s="29"/>
      <c r="DN872" s="29"/>
      <c r="DO872" s="29"/>
      <c r="DP872" s="29"/>
      <c r="DQ872" s="29"/>
      <c r="DR872" s="29"/>
      <c r="DS872" s="29"/>
      <c r="DT872" s="29"/>
      <c r="DU872" s="29"/>
      <c r="DV872" s="29"/>
      <c r="DW872" s="29"/>
      <c r="DX872" s="29"/>
      <c r="DY872" s="29"/>
      <c r="DZ872" s="29"/>
      <c r="EA872" s="29"/>
      <c r="EB872" s="29"/>
      <c r="EC872" s="29"/>
      <c r="ED872" s="29"/>
      <c r="EE872" s="29"/>
      <c r="EF872" s="29"/>
      <c r="EG872" s="29"/>
      <c r="EH872" s="29"/>
      <c r="EI872" s="29"/>
      <c r="EJ872" s="29"/>
      <c r="EK872" s="29"/>
      <c r="EL872" s="29"/>
      <c r="EM872" s="29"/>
      <c r="EN872" s="29"/>
      <c r="EO872" s="29"/>
      <c r="EP872" s="29"/>
      <c r="EQ872" s="29"/>
      <c r="ER872" s="29"/>
      <c r="ES872" s="29"/>
      <c r="ET872" s="29"/>
      <c r="EU872" s="29"/>
      <c r="EV872" s="29"/>
      <c r="EW872" s="29"/>
      <c r="EX872" s="29"/>
      <c r="EY872" s="29"/>
      <c r="EZ872" s="29"/>
      <c r="FA872" s="29"/>
      <c r="FB872" s="29"/>
      <c r="FC872" s="29"/>
      <c r="FD872" s="29"/>
      <c r="FE872" s="29"/>
      <c r="FF872" s="29"/>
      <c r="FG872" s="29"/>
      <c r="FH872" s="29"/>
      <c r="FI872" s="29"/>
      <c r="FJ872" s="29"/>
      <c r="FK872" s="29"/>
      <c r="FV872" s="29"/>
      <c r="FZ872" s="29"/>
      <c r="GA872" s="29"/>
    </row>
    <row r="873" spans="7:183" x14ac:dyDescent="0.25">
      <c r="G873" s="112"/>
      <c r="Z873" s="113"/>
      <c r="AQ873" s="29"/>
      <c r="AR873" s="29"/>
      <c r="AS873" s="29"/>
      <c r="AT873" s="29"/>
      <c r="AU873" s="29"/>
      <c r="AV873" s="29"/>
      <c r="AW873" s="29"/>
      <c r="AX873" s="29"/>
      <c r="AY873" s="29"/>
      <c r="AZ873" s="29"/>
      <c r="BA873" s="29"/>
      <c r="BB873" s="29"/>
      <c r="BC873" s="29"/>
      <c r="BD873" s="29"/>
      <c r="BE873" s="29"/>
      <c r="BF873" s="29"/>
      <c r="BG873" s="29"/>
      <c r="BH873" s="29"/>
      <c r="BI873" s="29"/>
      <c r="BJ873" s="29"/>
      <c r="BK873" s="29"/>
      <c r="BL873" s="29"/>
      <c r="BM873" s="29"/>
      <c r="CH873" s="29"/>
      <c r="CX873" s="29"/>
      <c r="CY873" s="29"/>
      <c r="CZ873" s="31"/>
      <c r="DA873" s="31"/>
      <c r="DB873" s="31"/>
      <c r="DC873" s="31"/>
      <c r="DD873" s="31"/>
      <c r="DE873" s="31"/>
      <c r="DF873" s="31"/>
      <c r="DL873" s="29"/>
      <c r="DM873" s="29"/>
      <c r="DN873" s="29"/>
      <c r="DO873" s="29"/>
      <c r="DP873" s="29"/>
      <c r="DQ873" s="29"/>
      <c r="DR873" s="29"/>
      <c r="DS873" s="29"/>
      <c r="DT873" s="29"/>
      <c r="DU873" s="29"/>
      <c r="DV873" s="29"/>
      <c r="DW873" s="29"/>
      <c r="DX873" s="29"/>
      <c r="DY873" s="29"/>
      <c r="DZ873" s="29"/>
      <c r="EA873" s="29"/>
      <c r="EB873" s="29"/>
      <c r="EC873" s="29"/>
      <c r="ED873" s="29"/>
      <c r="EE873" s="29"/>
      <c r="EF873" s="29"/>
      <c r="EG873" s="29"/>
      <c r="EH873" s="29"/>
      <c r="EI873" s="29"/>
      <c r="EJ873" s="29"/>
      <c r="EK873" s="29"/>
      <c r="EL873" s="29"/>
      <c r="EM873" s="29"/>
      <c r="EN873" s="29"/>
      <c r="EO873" s="29"/>
      <c r="EP873" s="29"/>
      <c r="EQ873" s="29"/>
      <c r="ER873" s="29"/>
      <c r="ES873" s="29"/>
      <c r="ET873" s="29"/>
      <c r="EU873" s="29"/>
      <c r="EV873" s="29"/>
      <c r="EW873" s="29"/>
      <c r="EX873" s="29"/>
      <c r="EY873" s="29"/>
      <c r="EZ873" s="29"/>
      <c r="FA873" s="29"/>
      <c r="FB873" s="29"/>
      <c r="FC873" s="29"/>
      <c r="FD873" s="29"/>
      <c r="FE873" s="29"/>
      <c r="FF873" s="29"/>
      <c r="FG873" s="29"/>
      <c r="FH873" s="29"/>
      <c r="FI873" s="29"/>
      <c r="FJ873" s="29"/>
      <c r="FK873" s="29"/>
      <c r="FV873" s="29"/>
      <c r="FZ873" s="29"/>
      <c r="GA873" s="29"/>
    </row>
    <row r="874" spans="7:183" x14ac:dyDescent="0.25">
      <c r="G874" s="112"/>
      <c r="Z874" s="113"/>
      <c r="AQ874" s="29"/>
      <c r="AR874" s="29"/>
      <c r="AS874" s="29"/>
      <c r="AT874" s="29"/>
      <c r="AU874" s="29"/>
      <c r="AV874" s="29"/>
      <c r="AW874" s="29"/>
      <c r="AX874" s="29"/>
      <c r="AY874" s="29"/>
      <c r="AZ874" s="29"/>
      <c r="BA874" s="29"/>
      <c r="BB874" s="29"/>
      <c r="BC874" s="29"/>
      <c r="BD874" s="29"/>
      <c r="BE874" s="29"/>
      <c r="BF874" s="29"/>
      <c r="BG874" s="29"/>
      <c r="BH874" s="29"/>
      <c r="BI874" s="29"/>
      <c r="BJ874" s="29"/>
      <c r="BK874" s="29"/>
      <c r="BL874" s="29"/>
      <c r="BM874" s="29"/>
      <c r="CH874" s="29"/>
      <c r="CX874" s="29"/>
      <c r="CY874" s="29"/>
      <c r="CZ874" s="31"/>
      <c r="DA874" s="31"/>
      <c r="DB874" s="31"/>
      <c r="DC874" s="31"/>
      <c r="DD874" s="31"/>
      <c r="DE874" s="31"/>
      <c r="DF874" s="31"/>
      <c r="DL874" s="29"/>
      <c r="DM874" s="29"/>
      <c r="DN874" s="29"/>
      <c r="DO874" s="29"/>
      <c r="DP874" s="29"/>
      <c r="DQ874" s="29"/>
      <c r="DR874" s="29"/>
      <c r="DS874" s="29"/>
      <c r="DT874" s="29"/>
      <c r="DU874" s="29"/>
      <c r="DV874" s="29"/>
      <c r="DW874" s="29"/>
      <c r="DX874" s="29"/>
      <c r="DY874" s="29"/>
      <c r="DZ874" s="29"/>
      <c r="EA874" s="29"/>
      <c r="EB874" s="29"/>
      <c r="EC874" s="29"/>
      <c r="ED874" s="29"/>
      <c r="EE874" s="29"/>
      <c r="EF874" s="29"/>
      <c r="EG874" s="29"/>
      <c r="EH874" s="29"/>
      <c r="EI874" s="29"/>
      <c r="EJ874" s="29"/>
      <c r="EK874" s="29"/>
      <c r="EL874" s="29"/>
      <c r="EM874" s="29"/>
      <c r="EN874" s="29"/>
      <c r="EO874" s="29"/>
      <c r="EP874" s="29"/>
      <c r="EQ874" s="29"/>
      <c r="ER874" s="29"/>
      <c r="ES874" s="29"/>
      <c r="ET874" s="29"/>
      <c r="EU874" s="29"/>
      <c r="EV874" s="29"/>
      <c r="EW874" s="29"/>
      <c r="EX874" s="29"/>
      <c r="EY874" s="29"/>
      <c r="EZ874" s="29"/>
      <c r="FA874" s="29"/>
      <c r="FB874" s="29"/>
      <c r="FC874" s="29"/>
      <c r="FD874" s="29"/>
      <c r="FE874" s="29"/>
      <c r="FF874" s="29"/>
      <c r="FG874" s="29"/>
      <c r="FH874" s="29"/>
      <c r="FI874" s="29"/>
      <c r="FJ874" s="29"/>
      <c r="FK874" s="29"/>
      <c r="FV874" s="29"/>
      <c r="FZ874" s="29"/>
      <c r="GA874" s="29"/>
    </row>
    <row r="875" spans="7:183" x14ac:dyDescent="0.25">
      <c r="G875" s="112"/>
      <c r="Z875" s="113"/>
      <c r="AQ875" s="29"/>
      <c r="AR875" s="29"/>
      <c r="AS875" s="29"/>
      <c r="AT875" s="29"/>
      <c r="AU875" s="29"/>
      <c r="AV875" s="29"/>
      <c r="AW875" s="29"/>
      <c r="AX875" s="29"/>
      <c r="AY875" s="29"/>
      <c r="AZ875" s="29"/>
      <c r="BA875" s="29"/>
      <c r="BB875" s="29"/>
      <c r="BC875" s="29"/>
      <c r="BD875" s="29"/>
      <c r="BE875" s="29"/>
      <c r="BF875" s="29"/>
      <c r="BG875" s="29"/>
      <c r="BH875" s="29"/>
      <c r="BI875" s="29"/>
      <c r="BJ875" s="29"/>
      <c r="BK875" s="29"/>
      <c r="BL875" s="29"/>
      <c r="BM875" s="29"/>
      <c r="CH875" s="29"/>
      <c r="CX875" s="29"/>
      <c r="CY875" s="29"/>
      <c r="CZ875" s="31"/>
      <c r="DA875" s="31"/>
      <c r="DB875" s="31"/>
      <c r="DC875" s="31"/>
      <c r="DD875" s="31"/>
      <c r="DE875" s="31"/>
      <c r="DF875" s="31"/>
      <c r="DL875" s="29"/>
      <c r="DM875" s="29"/>
      <c r="DN875" s="29"/>
      <c r="DO875" s="29"/>
      <c r="DP875" s="29"/>
      <c r="DQ875" s="29"/>
      <c r="DR875" s="29"/>
      <c r="DS875" s="29"/>
      <c r="DT875" s="29"/>
      <c r="DU875" s="29"/>
      <c r="DV875" s="29"/>
      <c r="DW875" s="29"/>
      <c r="DX875" s="29"/>
      <c r="DY875" s="29"/>
      <c r="DZ875" s="29"/>
      <c r="EA875" s="29"/>
      <c r="EB875" s="29"/>
      <c r="EC875" s="29"/>
      <c r="ED875" s="29"/>
      <c r="EE875" s="29"/>
      <c r="EF875" s="29"/>
      <c r="EG875" s="29"/>
      <c r="EH875" s="29"/>
      <c r="EI875" s="29"/>
      <c r="EJ875" s="29"/>
      <c r="EK875" s="29"/>
      <c r="EL875" s="29"/>
      <c r="EM875" s="29"/>
      <c r="EN875" s="29"/>
      <c r="EO875" s="29"/>
      <c r="EP875" s="29"/>
      <c r="EQ875" s="29"/>
      <c r="ER875" s="29"/>
      <c r="ES875" s="29"/>
      <c r="ET875" s="29"/>
      <c r="EU875" s="29"/>
      <c r="EV875" s="29"/>
      <c r="EW875" s="29"/>
      <c r="EX875" s="29"/>
      <c r="EY875" s="29"/>
      <c r="EZ875" s="29"/>
      <c r="FA875" s="29"/>
      <c r="FB875" s="29"/>
      <c r="FC875" s="29"/>
      <c r="FD875" s="29"/>
      <c r="FE875" s="29"/>
      <c r="FF875" s="29"/>
      <c r="FG875" s="29"/>
      <c r="FH875" s="29"/>
      <c r="FI875" s="29"/>
      <c r="FJ875" s="29"/>
      <c r="FK875" s="29"/>
      <c r="FV875" s="29"/>
      <c r="FZ875" s="29"/>
      <c r="GA875" s="29"/>
    </row>
    <row r="876" spans="7:183" x14ac:dyDescent="0.25">
      <c r="G876" s="112"/>
      <c r="Z876" s="113"/>
      <c r="AQ876" s="29"/>
      <c r="AR876" s="29"/>
      <c r="AS876" s="29"/>
      <c r="AT876" s="29"/>
      <c r="AU876" s="29"/>
      <c r="AV876" s="29"/>
      <c r="AW876" s="29"/>
      <c r="AX876" s="29"/>
      <c r="AY876" s="29"/>
      <c r="AZ876" s="29"/>
      <c r="BA876" s="29"/>
      <c r="BB876" s="29"/>
      <c r="BC876" s="29"/>
      <c r="BD876" s="29"/>
      <c r="BE876" s="29"/>
      <c r="BF876" s="29"/>
      <c r="BG876" s="29"/>
      <c r="BH876" s="29"/>
      <c r="BI876" s="29"/>
      <c r="BJ876" s="29"/>
      <c r="BK876" s="29"/>
      <c r="BL876" s="29"/>
      <c r="BM876" s="29"/>
      <c r="CH876" s="29"/>
      <c r="CX876" s="29"/>
      <c r="CY876" s="29"/>
      <c r="CZ876" s="31"/>
      <c r="DA876" s="31"/>
      <c r="DB876" s="31"/>
      <c r="DC876" s="31"/>
      <c r="DD876" s="31"/>
      <c r="DE876" s="31"/>
      <c r="DF876" s="31"/>
      <c r="DL876" s="29"/>
      <c r="DM876" s="29"/>
      <c r="DN876" s="29"/>
      <c r="DO876" s="29"/>
      <c r="DP876" s="29"/>
      <c r="DQ876" s="29"/>
      <c r="DR876" s="29"/>
      <c r="DS876" s="29"/>
      <c r="DT876" s="29"/>
      <c r="DU876" s="29"/>
      <c r="DV876" s="29"/>
      <c r="DW876" s="29"/>
      <c r="DX876" s="29"/>
      <c r="DY876" s="29"/>
      <c r="DZ876" s="29"/>
      <c r="EA876" s="29"/>
      <c r="EB876" s="29"/>
      <c r="EC876" s="29"/>
      <c r="ED876" s="29"/>
      <c r="EE876" s="29"/>
      <c r="EF876" s="29"/>
      <c r="EG876" s="29"/>
      <c r="EH876" s="29"/>
      <c r="EI876" s="29"/>
      <c r="EJ876" s="29"/>
      <c r="EK876" s="29"/>
      <c r="EL876" s="29"/>
      <c r="EM876" s="29"/>
      <c r="EN876" s="29"/>
      <c r="EO876" s="29"/>
      <c r="EP876" s="29"/>
      <c r="EQ876" s="29"/>
      <c r="ER876" s="29"/>
      <c r="ES876" s="29"/>
      <c r="ET876" s="29"/>
      <c r="EU876" s="29"/>
      <c r="EV876" s="29"/>
      <c r="EW876" s="29"/>
      <c r="EX876" s="29"/>
      <c r="EY876" s="29"/>
      <c r="EZ876" s="29"/>
      <c r="FA876" s="29"/>
      <c r="FB876" s="29"/>
      <c r="FC876" s="29"/>
      <c r="FD876" s="29"/>
      <c r="FE876" s="29"/>
      <c r="FF876" s="29"/>
      <c r="FG876" s="29"/>
      <c r="FH876" s="29"/>
      <c r="FI876" s="29"/>
      <c r="FJ876" s="29"/>
      <c r="FK876" s="29"/>
      <c r="FV876" s="29"/>
      <c r="FZ876" s="29"/>
      <c r="GA876" s="29"/>
    </row>
    <row r="877" spans="7:183" x14ac:dyDescent="0.25">
      <c r="G877" s="112"/>
      <c r="Z877" s="113"/>
      <c r="AQ877" s="29"/>
      <c r="AR877" s="29"/>
      <c r="AS877" s="29"/>
      <c r="AT877" s="29"/>
      <c r="AU877" s="29"/>
      <c r="AV877" s="29"/>
      <c r="AW877" s="29"/>
      <c r="AX877" s="29"/>
      <c r="AY877" s="29"/>
      <c r="AZ877" s="29"/>
      <c r="BA877" s="29"/>
      <c r="BB877" s="29"/>
      <c r="BC877" s="29"/>
      <c r="BD877" s="29"/>
      <c r="BE877" s="29"/>
      <c r="BF877" s="29"/>
      <c r="BG877" s="29"/>
      <c r="BH877" s="29"/>
      <c r="BI877" s="29"/>
      <c r="BJ877" s="29"/>
      <c r="BK877" s="29"/>
      <c r="BL877" s="29"/>
      <c r="BM877" s="29"/>
      <c r="CH877" s="29"/>
      <c r="CX877" s="29"/>
      <c r="CY877" s="29"/>
      <c r="CZ877" s="31"/>
      <c r="DA877" s="31"/>
      <c r="DB877" s="31"/>
      <c r="DC877" s="31"/>
      <c r="DD877" s="31"/>
      <c r="DE877" s="31"/>
      <c r="DF877" s="31"/>
      <c r="DL877" s="29"/>
      <c r="DM877" s="29"/>
      <c r="DN877" s="29"/>
      <c r="DO877" s="29"/>
      <c r="DP877" s="29"/>
      <c r="DQ877" s="29"/>
      <c r="DR877" s="29"/>
      <c r="DS877" s="29"/>
      <c r="DT877" s="29"/>
      <c r="DU877" s="29"/>
      <c r="DV877" s="29"/>
      <c r="DW877" s="29"/>
      <c r="DX877" s="29"/>
      <c r="DY877" s="29"/>
      <c r="DZ877" s="29"/>
      <c r="EA877" s="29"/>
      <c r="EB877" s="29"/>
      <c r="EC877" s="29"/>
      <c r="ED877" s="29"/>
      <c r="EE877" s="29"/>
      <c r="EF877" s="29"/>
      <c r="EG877" s="29"/>
      <c r="EH877" s="29"/>
      <c r="EI877" s="29"/>
      <c r="EJ877" s="29"/>
      <c r="EK877" s="29"/>
      <c r="EL877" s="29"/>
      <c r="EM877" s="29"/>
      <c r="EN877" s="29"/>
      <c r="EO877" s="29"/>
      <c r="EP877" s="29"/>
      <c r="EQ877" s="29"/>
      <c r="ER877" s="29"/>
      <c r="ES877" s="29"/>
      <c r="ET877" s="29"/>
      <c r="EU877" s="29"/>
      <c r="EV877" s="29"/>
      <c r="EW877" s="29"/>
      <c r="EX877" s="29"/>
      <c r="EY877" s="29"/>
      <c r="EZ877" s="29"/>
      <c r="FA877" s="29"/>
      <c r="FB877" s="29"/>
      <c r="FC877" s="29"/>
      <c r="FD877" s="29"/>
      <c r="FE877" s="29"/>
      <c r="FF877" s="29"/>
      <c r="FG877" s="29"/>
      <c r="FH877" s="29"/>
      <c r="FI877" s="29"/>
      <c r="FJ877" s="29"/>
      <c r="FK877" s="29"/>
      <c r="FV877" s="29"/>
      <c r="FZ877" s="29"/>
      <c r="GA877" s="29"/>
    </row>
    <row r="878" spans="7:183" x14ac:dyDescent="0.25">
      <c r="G878" s="112"/>
      <c r="Z878" s="113"/>
      <c r="AQ878" s="29"/>
      <c r="AR878" s="29"/>
      <c r="AS878" s="29"/>
      <c r="AT878" s="29"/>
      <c r="AU878" s="29"/>
      <c r="AV878" s="29"/>
      <c r="AW878" s="29"/>
      <c r="AX878" s="29"/>
      <c r="AY878" s="29"/>
      <c r="AZ878" s="29"/>
      <c r="BA878" s="29"/>
      <c r="BB878" s="29"/>
      <c r="BC878" s="29"/>
      <c r="BD878" s="29"/>
      <c r="BE878" s="29"/>
      <c r="BF878" s="29"/>
      <c r="BG878" s="29"/>
      <c r="BH878" s="29"/>
      <c r="BI878" s="29"/>
      <c r="BJ878" s="29"/>
      <c r="BK878" s="29"/>
      <c r="BL878" s="29"/>
      <c r="BM878" s="29"/>
      <c r="CH878" s="29"/>
      <c r="CX878" s="29"/>
      <c r="CY878" s="29"/>
      <c r="CZ878" s="31"/>
      <c r="DA878" s="31"/>
      <c r="DB878" s="31"/>
      <c r="DC878" s="31"/>
      <c r="DD878" s="31"/>
      <c r="DE878" s="31"/>
      <c r="DF878" s="31"/>
      <c r="DL878" s="29"/>
      <c r="DM878" s="29"/>
      <c r="DN878" s="29"/>
      <c r="DO878" s="29"/>
      <c r="DP878" s="29"/>
      <c r="DQ878" s="29"/>
      <c r="DR878" s="29"/>
      <c r="DS878" s="29"/>
      <c r="DT878" s="29"/>
      <c r="DU878" s="29"/>
      <c r="DV878" s="29"/>
      <c r="DW878" s="29"/>
      <c r="DX878" s="29"/>
      <c r="DY878" s="29"/>
      <c r="DZ878" s="29"/>
      <c r="EA878" s="29"/>
      <c r="EB878" s="29"/>
      <c r="EC878" s="29"/>
      <c r="ED878" s="29"/>
      <c r="EE878" s="29"/>
      <c r="EF878" s="29"/>
      <c r="EG878" s="29"/>
      <c r="EH878" s="29"/>
      <c r="EI878" s="29"/>
      <c r="EJ878" s="29"/>
      <c r="EK878" s="29"/>
      <c r="EL878" s="29"/>
      <c r="EM878" s="29"/>
      <c r="EN878" s="29"/>
      <c r="EO878" s="29"/>
      <c r="EP878" s="29"/>
      <c r="EQ878" s="29"/>
      <c r="ER878" s="29"/>
      <c r="ES878" s="29"/>
      <c r="ET878" s="29"/>
      <c r="EU878" s="29"/>
      <c r="EV878" s="29"/>
      <c r="EW878" s="29"/>
      <c r="EX878" s="29"/>
      <c r="EY878" s="29"/>
      <c r="EZ878" s="29"/>
      <c r="FA878" s="29"/>
      <c r="FB878" s="29"/>
      <c r="FC878" s="29"/>
      <c r="FD878" s="29"/>
      <c r="FE878" s="29"/>
      <c r="FF878" s="29"/>
      <c r="FG878" s="29"/>
      <c r="FH878" s="29"/>
      <c r="FI878" s="29"/>
      <c r="FJ878" s="29"/>
      <c r="FK878" s="29"/>
      <c r="FV878" s="29"/>
      <c r="FZ878" s="29"/>
      <c r="GA878" s="29"/>
    </row>
    <row r="879" spans="7:183" x14ac:dyDescent="0.25">
      <c r="G879" s="112"/>
      <c r="Z879" s="113"/>
      <c r="AQ879" s="29"/>
      <c r="AR879" s="29"/>
      <c r="AS879" s="29"/>
      <c r="AT879" s="29"/>
      <c r="AU879" s="29"/>
      <c r="AV879" s="29"/>
      <c r="AW879" s="29"/>
      <c r="AX879" s="29"/>
      <c r="AY879" s="29"/>
      <c r="AZ879" s="29"/>
      <c r="BA879" s="29"/>
      <c r="BB879" s="29"/>
      <c r="BC879" s="29"/>
      <c r="BD879" s="29"/>
      <c r="BE879" s="29"/>
      <c r="BF879" s="29"/>
      <c r="BG879" s="29"/>
      <c r="BH879" s="29"/>
      <c r="BI879" s="29"/>
      <c r="BJ879" s="29"/>
      <c r="BK879" s="29"/>
      <c r="BL879" s="29"/>
      <c r="BM879" s="29"/>
      <c r="CH879" s="29"/>
      <c r="CX879" s="29"/>
      <c r="CY879" s="29"/>
      <c r="CZ879" s="31"/>
      <c r="DA879" s="31"/>
      <c r="DB879" s="31"/>
      <c r="DC879" s="31"/>
      <c r="DD879" s="31"/>
      <c r="DE879" s="31"/>
      <c r="DF879" s="31"/>
      <c r="DL879" s="29"/>
      <c r="DM879" s="29"/>
      <c r="DN879" s="29"/>
      <c r="DO879" s="29"/>
      <c r="DP879" s="29"/>
      <c r="DQ879" s="29"/>
      <c r="DR879" s="29"/>
      <c r="DS879" s="29"/>
      <c r="DT879" s="29"/>
      <c r="DU879" s="29"/>
      <c r="DV879" s="29"/>
      <c r="DW879" s="29"/>
      <c r="DX879" s="29"/>
      <c r="DY879" s="29"/>
      <c r="DZ879" s="29"/>
      <c r="EA879" s="29"/>
      <c r="EB879" s="29"/>
      <c r="EC879" s="29"/>
      <c r="ED879" s="29"/>
      <c r="EE879" s="29"/>
      <c r="EF879" s="29"/>
      <c r="EG879" s="29"/>
      <c r="EH879" s="29"/>
      <c r="EI879" s="29"/>
      <c r="EJ879" s="29"/>
      <c r="EK879" s="29"/>
      <c r="EL879" s="29"/>
      <c r="EM879" s="29"/>
      <c r="EN879" s="29"/>
      <c r="EO879" s="29"/>
      <c r="EP879" s="29"/>
      <c r="EQ879" s="29"/>
      <c r="ER879" s="29"/>
      <c r="ES879" s="29"/>
      <c r="ET879" s="29"/>
      <c r="EU879" s="29"/>
      <c r="EV879" s="29"/>
      <c r="EW879" s="29"/>
      <c r="EX879" s="29"/>
      <c r="EY879" s="29"/>
      <c r="EZ879" s="29"/>
      <c r="FA879" s="29"/>
      <c r="FB879" s="29"/>
      <c r="FC879" s="29"/>
      <c r="FD879" s="29"/>
      <c r="FE879" s="29"/>
      <c r="FF879" s="29"/>
      <c r="FG879" s="29"/>
      <c r="FH879" s="29"/>
      <c r="FI879" s="29"/>
      <c r="FJ879" s="29"/>
      <c r="FK879" s="29"/>
      <c r="FV879" s="29"/>
      <c r="FZ879" s="29"/>
      <c r="GA879" s="29"/>
    </row>
    <row r="880" spans="7:183" x14ac:dyDescent="0.25">
      <c r="G880" s="112"/>
      <c r="Z880" s="113"/>
      <c r="AQ880" s="29"/>
      <c r="AR880" s="29"/>
      <c r="AS880" s="29"/>
      <c r="AT880" s="29"/>
      <c r="AU880" s="29"/>
      <c r="AV880" s="29"/>
      <c r="AW880" s="29"/>
      <c r="AX880" s="29"/>
      <c r="AY880" s="29"/>
      <c r="AZ880" s="29"/>
      <c r="BA880" s="29"/>
      <c r="BB880" s="29"/>
      <c r="BC880" s="29"/>
      <c r="BD880" s="29"/>
      <c r="BE880" s="29"/>
      <c r="BF880" s="29"/>
      <c r="BG880" s="29"/>
      <c r="BH880" s="29"/>
      <c r="BI880" s="29"/>
      <c r="BJ880" s="29"/>
      <c r="BK880" s="29"/>
      <c r="BL880" s="29"/>
      <c r="BM880" s="29"/>
      <c r="CH880" s="29"/>
      <c r="CX880" s="29"/>
      <c r="CY880" s="29"/>
      <c r="CZ880" s="31"/>
      <c r="DA880" s="31"/>
      <c r="DB880" s="31"/>
      <c r="DC880" s="31"/>
      <c r="DD880" s="31"/>
      <c r="DE880" s="31"/>
      <c r="DF880" s="31"/>
      <c r="DL880" s="29"/>
      <c r="DM880" s="29"/>
      <c r="DN880" s="29"/>
      <c r="DO880" s="29"/>
      <c r="DP880" s="29"/>
      <c r="DQ880" s="29"/>
      <c r="DR880" s="29"/>
      <c r="DS880" s="29"/>
      <c r="DT880" s="29"/>
      <c r="DU880" s="29"/>
      <c r="DV880" s="29"/>
      <c r="DW880" s="29"/>
      <c r="DX880" s="29"/>
      <c r="DY880" s="29"/>
      <c r="DZ880" s="29"/>
      <c r="EA880" s="29"/>
      <c r="EB880" s="29"/>
      <c r="EC880" s="29"/>
      <c r="ED880" s="29"/>
      <c r="EE880" s="29"/>
      <c r="EF880" s="29"/>
      <c r="EG880" s="29"/>
      <c r="EH880" s="29"/>
      <c r="EI880" s="29"/>
      <c r="EJ880" s="29"/>
      <c r="EK880" s="29"/>
      <c r="EL880" s="29"/>
      <c r="EM880" s="29"/>
      <c r="EN880" s="29"/>
      <c r="EO880" s="29"/>
      <c r="EP880" s="29"/>
      <c r="EQ880" s="29"/>
      <c r="ER880" s="29"/>
      <c r="ES880" s="29"/>
      <c r="ET880" s="29"/>
      <c r="EU880" s="29"/>
      <c r="EV880" s="29"/>
      <c r="EW880" s="29"/>
      <c r="EX880" s="29"/>
      <c r="EY880" s="29"/>
      <c r="EZ880" s="29"/>
      <c r="FA880" s="29"/>
      <c r="FB880" s="29"/>
      <c r="FC880" s="29"/>
      <c r="FD880" s="29"/>
      <c r="FE880" s="29"/>
      <c r="FF880" s="29"/>
      <c r="FG880" s="29"/>
      <c r="FH880" s="29"/>
      <c r="FI880" s="29"/>
      <c r="FJ880" s="29"/>
      <c r="FK880" s="29"/>
      <c r="FV880" s="29"/>
      <c r="FZ880" s="29"/>
      <c r="GA880" s="29"/>
    </row>
    <row r="881" spans="7:183" x14ac:dyDescent="0.25">
      <c r="G881" s="112"/>
      <c r="Z881" s="113"/>
      <c r="AQ881" s="29"/>
      <c r="AR881" s="29"/>
      <c r="AS881" s="29"/>
      <c r="AT881" s="29"/>
      <c r="AU881" s="29"/>
      <c r="AV881" s="29"/>
      <c r="AW881" s="29"/>
      <c r="AX881" s="29"/>
      <c r="AY881" s="29"/>
      <c r="AZ881" s="29"/>
      <c r="BA881" s="29"/>
      <c r="BB881" s="29"/>
      <c r="BC881" s="29"/>
      <c r="BD881" s="29"/>
      <c r="BE881" s="29"/>
      <c r="BF881" s="29"/>
      <c r="BG881" s="29"/>
      <c r="BH881" s="29"/>
      <c r="BI881" s="29"/>
      <c r="BJ881" s="29"/>
      <c r="BK881" s="29"/>
      <c r="BL881" s="29"/>
      <c r="BM881" s="29"/>
      <c r="CH881" s="29"/>
      <c r="CX881" s="29"/>
      <c r="CY881" s="29"/>
      <c r="CZ881" s="31"/>
      <c r="DA881" s="31"/>
      <c r="DB881" s="31"/>
      <c r="DC881" s="31"/>
      <c r="DD881" s="31"/>
      <c r="DE881" s="31"/>
      <c r="DF881" s="31"/>
      <c r="DL881" s="29"/>
      <c r="DM881" s="29"/>
      <c r="DN881" s="29"/>
      <c r="DO881" s="29"/>
      <c r="DP881" s="29"/>
      <c r="DQ881" s="29"/>
      <c r="DR881" s="29"/>
      <c r="DS881" s="29"/>
      <c r="DT881" s="29"/>
      <c r="DU881" s="29"/>
      <c r="DV881" s="29"/>
      <c r="DW881" s="29"/>
      <c r="DX881" s="29"/>
      <c r="DY881" s="29"/>
      <c r="DZ881" s="29"/>
      <c r="EA881" s="29"/>
      <c r="EB881" s="29"/>
      <c r="EC881" s="29"/>
      <c r="ED881" s="29"/>
      <c r="EE881" s="29"/>
      <c r="EF881" s="29"/>
      <c r="EG881" s="29"/>
      <c r="EH881" s="29"/>
      <c r="EI881" s="29"/>
      <c r="EJ881" s="29"/>
      <c r="EK881" s="29"/>
      <c r="EL881" s="29"/>
      <c r="EM881" s="29"/>
      <c r="EN881" s="29"/>
      <c r="EO881" s="29"/>
      <c r="EP881" s="29"/>
      <c r="EQ881" s="29"/>
      <c r="ER881" s="29"/>
      <c r="ES881" s="29"/>
      <c r="ET881" s="29"/>
      <c r="EU881" s="29"/>
      <c r="EV881" s="29"/>
      <c r="EW881" s="29"/>
      <c r="EX881" s="29"/>
      <c r="EY881" s="29"/>
      <c r="EZ881" s="29"/>
      <c r="FA881" s="29"/>
      <c r="FB881" s="29"/>
      <c r="FC881" s="29"/>
      <c r="FD881" s="29"/>
      <c r="FE881" s="29"/>
      <c r="FF881" s="29"/>
      <c r="FG881" s="29"/>
      <c r="FH881" s="29"/>
      <c r="FI881" s="29"/>
      <c r="FJ881" s="29"/>
      <c r="FK881" s="29"/>
      <c r="FV881" s="29"/>
      <c r="FZ881" s="29"/>
      <c r="GA881" s="29"/>
    </row>
    <row r="882" spans="7:183" x14ac:dyDescent="0.25">
      <c r="G882" s="112"/>
      <c r="Z882" s="113"/>
      <c r="AQ882" s="29"/>
      <c r="AR882" s="29"/>
      <c r="AS882" s="29"/>
      <c r="AT882" s="29"/>
      <c r="AU882" s="29"/>
      <c r="AV882" s="29"/>
      <c r="AW882" s="29"/>
      <c r="AX882" s="29"/>
      <c r="AY882" s="29"/>
      <c r="AZ882" s="29"/>
      <c r="BA882" s="29"/>
      <c r="BB882" s="29"/>
      <c r="BC882" s="29"/>
      <c r="BD882" s="29"/>
      <c r="BE882" s="29"/>
      <c r="BF882" s="29"/>
      <c r="BG882" s="29"/>
      <c r="BH882" s="29"/>
      <c r="BI882" s="29"/>
      <c r="BJ882" s="29"/>
      <c r="BK882" s="29"/>
      <c r="BL882" s="29"/>
      <c r="BM882" s="29"/>
      <c r="CH882" s="29"/>
      <c r="CX882" s="29"/>
      <c r="CY882" s="29"/>
      <c r="CZ882" s="31"/>
      <c r="DA882" s="31"/>
      <c r="DB882" s="31"/>
      <c r="DC882" s="31"/>
      <c r="DD882" s="31"/>
      <c r="DE882" s="31"/>
      <c r="DF882" s="31"/>
      <c r="DL882" s="29"/>
      <c r="DM882" s="29"/>
      <c r="DN882" s="29"/>
      <c r="DO882" s="29"/>
      <c r="DP882" s="29"/>
      <c r="DQ882" s="29"/>
      <c r="DR882" s="29"/>
      <c r="DS882" s="29"/>
      <c r="DT882" s="29"/>
      <c r="DU882" s="29"/>
      <c r="DV882" s="29"/>
      <c r="DW882" s="29"/>
      <c r="DX882" s="29"/>
      <c r="DY882" s="29"/>
      <c r="DZ882" s="29"/>
      <c r="EA882" s="29"/>
      <c r="EB882" s="29"/>
      <c r="EC882" s="29"/>
      <c r="ED882" s="29"/>
      <c r="EE882" s="29"/>
      <c r="EF882" s="29"/>
      <c r="EG882" s="29"/>
      <c r="EH882" s="29"/>
      <c r="EI882" s="29"/>
      <c r="EJ882" s="29"/>
      <c r="EK882" s="29"/>
      <c r="EL882" s="29"/>
      <c r="EM882" s="29"/>
      <c r="EN882" s="29"/>
      <c r="EO882" s="29"/>
      <c r="EP882" s="29"/>
      <c r="EQ882" s="29"/>
      <c r="ER882" s="29"/>
      <c r="ES882" s="29"/>
      <c r="ET882" s="29"/>
      <c r="EU882" s="29"/>
      <c r="EV882" s="29"/>
      <c r="EW882" s="29"/>
      <c r="EX882" s="29"/>
      <c r="EY882" s="29"/>
      <c r="EZ882" s="29"/>
      <c r="FA882" s="29"/>
      <c r="FB882" s="29"/>
      <c r="FC882" s="29"/>
      <c r="FD882" s="29"/>
      <c r="FE882" s="29"/>
      <c r="FF882" s="29"/>
      <c r="FG882" s="29"/>
      <c r="FH882" s="29"/>
      <c r="FI882" s="29"/>
      <c r="FJ882" s="29"/>
      <c r="FK882" s="29"/>
      <c r="FV882" s="29"/>
      <c r="FZ882" s="29"/>
      <c r="GA882" s="29"/>
    </row>
    <row r="883" spans="7:183" x14ac:dyDescent="0.25">
      <c r="G883" s="112"/>
      <c r="Z883" s="113"/>
      <c r="AQ883" s="29"/>
      <c r="AR883" s="29"/>
      <c r="AS883" s="29"/>
      <c r="AT883" s="29"/>
      <c r="AU883" s="29"/>
      <c r="AV883" s="29"/>
      <c r="AW883" s="29"/>
      <c r="AX883" s="29"/>
      <c r="AY883" s="29"/>
      <c r="AZ883" s="29"/>
      <c r="BA883" s="29"/>
      <c r="BB883" s="29"/>
      <c r="BC883" s="29"/>
      <c r="BD883" s="29"/>
      <c r="BE883" s="29"/>
      <c r="BF883" s="29"/>
      <c r="BG883" s="29"/>
      <c r="BH883" s="29"/>
      <c r="BI883" s="29"/>
      <c r="BJ883" s="29"/>
      <c r="BK883" s="29"/>
      <c r="BL883" s="29"/>
      <c r="BM883" s="29"/>
      <c r="CH883" s="29"/>
      <c r="CX883" s="29"/>
      <c r="CY883" s="29"/>
      <c r="CZ883" s="31"/>
      <c r="DA883" s="31"/>
      <c r="DB883" s="31"/>
      <c r="DC883" s="31"/>
      <c r="DD883" s="31"/>
      <c r="DE883" s="31"/>
      <c r="DF883" s="31"/>
      <c r="DL883" s="29"/>
      <c r="DM883" s="29"/>
      <c r="DN883" s="29"/>
      <c r="DO883" s="29"/>
      <c r="DP883" s="29"/>
      <c r="DQ883" s="29"/>
      <c r="DR883" s="29"/>
      <c r="DS883" s="29"/>
      <c r="DT883" s="29"/>
      <c r="DU883" s="29"/>
      <c r="DV883" s="29"/>
      <c r="DW883" s="29"/>
      <c r="DX883" s="29"/>
      <c r="DY883" s="29"/>
      <c r="DZ883" s="29"/>
      <c r="EA883" s="29"/>
      <c r="EB883" s="29"/>
      <c r="EC883" s="29"/>
      <c r="ED883" s="29"/>
      <c r="EE883" s="29"/>
      <c r="EF883" s="29"/>
      <c r="EG883" s="29"/>
      <c r="EH883" s="29"/>
      <c r="EI883" s="29"/>
      <c r="EJ883" s="29"/>
      <c r="EK883" s="29"/>
      <c r="EL883" s="29"/>
      <c r="EM883" s="29"/>
      <c r="EN883" s="29"/>
      <c r="EO883" s="29"/>
      <c r="EP883" s="29"/>
      <c r="EQ883" s="29"/>
      <c r="ER883" s="29"/>
      <c r="ES883" s="29"/>
      <c r="ET883" s="29"/>
      <c r="EU883" s="29"/>
      <c r="EV883" s="29"/>
      <c r="EW883" s="29"/>
      <c r="EX883" s="29"/>
      <c r="EY883" s="29"/>
      <c r="EZ883" s="29"/>
      <c r="FA883" s="29"/>
      <c r="FB883" s="29"/>
      <c r="FC883" s="29"/>
      <c r="FD883" s="29"/>
      <c r="FE883" s="29"/>
      <c r="FF883" s="29"/>
      <c r="FG883" s="29"/>
      <c r="FH883" s="29"/>
      <c r="FI883" s="29"/>
      <c r="FJ883" s="29"/>
      <c r="FK883" s="29"/>
      <c r="FV883" s="29"/>
      <c r="FZ883" s="29"/>
      <c r="GA883" s="29"/>
    </row>
    <row r="884" spans="7:183" x14ac:dyDescent="0.25">
      <c r="G884" s="112"/>
      <c r="Z884" s="113"/>
      <c r="AQ884" s="29"/>
      <c r="AR884" s="29"/>
      <c r="AS884" s="29"/>
      <c r="AT884" s="29"/>
      <c r="AU884" s="29"/>
      <c r="AV884" s="29"/>
      <c r="AW884" s="29"/>
      <c r="AX884" s="29"/>
      <c r="AY884" s="29"/>
      <c r="AZ884" s="29"/>
      <c r="BA884" s="29"/>
      <c r="BB884" s="29"/>
      <c r="BC884" s="29"/>
      <c r="BD884" s="29"/>
      <c r="BE884" s="29"/>
      <c r="BF884" s="29"/>
      <c r="BG884" s="29"/>
      <c r="BH884" s="29"/>
      <c r="BI884" s="29"/>
      <c r="BJ884" s="29"/>
      <c r="BK884" s="29"/>
      <c r="BL884" s="29"/>
      <c r="BM884" s="29"/>
      <c r="CH884" s="29"/>
      <c r="CX884" s="29"/>
      <c r="CY884" s="29"/>
      <c r="CZ884" s="31"/>
      <c r="DA884" s="31"/>
      <c r="DB884" s="31"/>
      <c r="DC884" s="31"/>
      <c r="DD884" s="31"/>
      <c r="DE884" s="31"/>
      <c r="DF884" s="31"/>
      <c r="DL884" s="29"/>
      <c r="DM884" s="29"/>
      <c r="DN884" s="29"/>
      <c r="DO884" s="29"/>
      <c r="DP884" s="29"/>
      <c r="DQ884" s="29"/>
      <c r="DR884" s="29"/>
      <c r="DS884" s="29"/>
      <c r="DT884" s="29"/>
      <c r="DU884" s="29"/>
      <c r="DV884" s="29"/>
      <c r="DW884" s="29"/>
      <c r="DX884" s="29"/>
      <c r="DY884" s="29"/>
      <c r="DZ884" s="29"/>
      <c r="EA884" s="29"/>
      <c r="EB884" s="29"/>
      <c r="EC884" s="29"/>
      <c r="ED884" s="29"/>
      <c r="EE884" s="29"/>
      <c r="EF884" s="29"/>
      <c r="EG884" s="29"/>
      <c r="EH884" s="29"/>
      <c r="EI884" s="29"/>
      <c r="EJ884" s="29"/>
      <c r="EK884" s="29"/>
      <c r="EL884" s="29"/>
      <c r="EM884" s="29"/>
      <c r="EN884" s="29"/>
      <c r="EO884" s="29"/>
      <c r="EP884" s="29"/>
      <c r="EQ884" s="29"/>
      <c r="ER884" s="29"/>
      <c r="ES884" s="29"/>
      <c r="ET884" s="29"/>
      <c r="EU884" s="29"/>
      <c r="EV884" s="29"/>
      <c r="EW884" s="29"/>
      <c r="EX884" s="29"/>
      <c r="EY884" s="29"/>
      <c r="EZ884" s="29"/>
      <c r="FA884" s="29"/>
      <c r="FB884" s="29"/>
      <c r="FC884" s="29"/>
      <c r="FD884" s="29"/>
      <c r="FE884" s="29"/>
      <c r="FF884" s="29"/>
      <c r="FG884" s="29"/>
      <c r="FH884" s="29"/>
      <c r="FI884" s="29"/>
      <c r="FJ884" s="29"/>
      <c r="FK884" s="29"/>
      <c r="FV884" s="29"/>
      <c r="FZ884" s="29"/>
      <c r="GA884" s="29"/>
    </row>
    <row r="885" spans="7:183" x14ac:dyDescent="0.25">
      <c r="G885" s="112"/>
      <c r="Z885" s="113"/>
      <c r="AQ885" s="29"/>
      <c r="AR885" s="29"/>
      <c r="AS885" s="29"/>
      <c r="AT885" s="29"/>
      <c r="AU885" s="29"/>
      <c r="AV885" s="29"/>
      <c r="AW885" s="29"/>
      <c r="AX885" s="29"/>
      <c r="AY885" s="29"/>
      <c r="AZ885" s="29"/>
      <c r="BA885" s="29"/>
      <c r="BB885" s="29"/>
      <c r="BC885" s="29"/>
      <c r="BD885" s="29"/>
      <c r="BE885" s="29"/>
      <c r="BF885" s="29"/>
      <c r="BG885" s="29"/>
      <c r="BH885" s="29"/>
      <c r="BI885" s="29"/>
      <c r="BJ885" s="29"/>
      <c r="BK885" s="29"/>
      <c r="BL885" s="29"/>
      <c r="BM885" s="29"/>
      <c r="CH885" s="29"/>
      <c r="CX885" s="29"/>
      <c r="CY885" s="29"/>
      <c r="CZ885" s="31"/>
      <c r="DA885" s="31"/>
      <c r="DB885" s="31"/>
      <c r="DC885" s="31"/>
      <c r="DD885" s="31"/>
      <c r="DE885" s="31"/>
      <c r="DF885" s="31"/>
      <c r="DL885" s="29"/>
      <c r="DM885" s="29"/>
      <c r="DN885" s="29"/>
      <c r="DO885" s="29"/>
      <c r="DP885" s="29"/>
      <c r="DQ885" s="29"/>
      <c r="DR885" s="29"/>
      <c r="DS885" s="29"/>
      <c r="DT885" s="29"/>
      <c r="DU885" s="29"/>
      <c r="DV885" s="29"/>
      <c r="DW885" s="29"/>
      <c r="DX885" s="29"/>
      <c r="DY885" s="29"/>
      <c r="DZ885" s="29"/>
      <c r="EA885" s="29"/>
      <c r="EB885" s="29"/>
      <c r="EC885" s="29"/>
      <c r="ED885" s="29"/>
      <c r="EE885" s="29"/>
      <c r="EF885" s="29"/>
      <c r="EG885" s="29"/>
      <c r="EH885" s="29"/>
      <c r="EI885" s="29"/>
      <c r="EJ885" s="29"/>
      <c r="EK885" s="29"/>
      <c r="EL885" s="29"/>
      <c r="EM885" s="29"/>
      <c r="EN885" s="29"/>
      <c r="EO885" s="29"/>
      <c r="EP885" s="29"/>
      <c r="EQ885" s="29"/>
      <c r="ER885" s="29"/>
      <c r="ES885" s="29"/>
      <c r="ET885" s="29"/>
      <c r="EU885" s="29"/>
      <c r="EV885" s="29"/>
      <c r="EW885" s="29"/>
      <c r="EX885" s="29"/>
      <c r="EY885" s="29"/>
      <c r="EZ885" s="29"/>
      <c r="FA885" s="29"/>
      <c r="FB885" s="29"/>
      <c r="FC885" s="29"/>
      <c r="FD885" s="29"/>
      <c r="FE885" s="29"/>
      <c r="FF885" s="29"/>
      <c r="FG885" s="29"/>
      <c r="FH885" s="29"/>
      <c r="FI885" s="29"/>
      <c r="FJ885" s="29"/>
      <c r="FK885" s="29"/>
      <c r="FV885" s="29"/>
      <c r="FZ885" s="29"/>
      <c r="GA885" s="29"/>
    </row>
    <row r="886" spans="7:183" x14ac:dyDescent="0.25">
      <c r="G886" s="112"/>
      <c r="Z886" s="113"/>
      <c r="AQ886" s="29"/>
      <c r="AR886" s="29"/>
      <c r="AS886" s="29"/>
      <c r="AT886" s="29"/>
      <c r="AU886" s="29"/>
      <c r="AV886" s="29"/>
      <c r="AW886" s="29"/>
      <c r="AX886" s="29"/>
      <c r="AY886" s="29"/>
      <c r="AZ886" s="29"/>
      <c r="BA886" s="29"/>
      <c r="BB886" s="29"/>
      <c r="BC886" s="29"/>
      <c r="BD886" s="29"/>
      <c r="BE886" s="29"/>
      <c r="BF886" s="29"/>
      <c r="BG886" s="29"/>
      <c r="BH886" s="29"/>
      <c r="BI886" s="29"/>
      <c r="BJ886" s="29"/>
      <c r="BK886" s="29"/>
      <c r="BL886" s="29"/>
      <c r="BM886" s="29"/>
      <c r="CH886" s="29"/>
      <c r="CX886" s="29"/>
      <c r="CY886" s="29"/>
      <c r="CZ886" s="31"/>
      <c r="DA886" s="31"/>
      <c r="DB886" s="31"/>
      <c r="DC886" s="31"/>
      <c r="DD886" s="31"/>
      <c r="DE886" s="31"/>
      <c r="DF886" s="31"/>
      <c r="DL886" s="29"/>
      <c r="DM886" s="29"/>
      <c r="DN886" s="29"/>
      <c r="DO886" s="29"/>
      <c r="DP886" s="29"/>
      <c r="DQ886" s="29"/>
      <c r="DR886" s="29"/>
      <c r="DS886" s="29"/>
      <c r="DT886" s="29"/>
      <c r="DU886" s="29"/>
      <c r="DV886" s="29"/>
      <c r="DW886" s="29"/>
      <c r="DX886" s="29"/>
      <c r="DY886" s="29"/>
      <c r="DZ886" s="29"/>
      <c r="EA886" s="29"/>
      <c r="EB886" s="29"/>
      <c r="EC886" s="29"/>
      <c r="ED886" s="29"/>
      <c r="EE886" s="29"/>
      <c r="EF886" s="29"/>
      <c r="EG886" s="29"/>
      <c r="EH886" s="29"/>
      <c r="EI886" s="29"/>
      <c r="EJ886" s="29"/>
      <c r="EK886" s="29"/>
      <c r="EL886" s="29"/>
      <c r="EM886" s="29"/>
      <c r="EN886" s="29"/>
      <c r="EO886" s="29"/>
      <c r="EP886" s="29"/>
      <c r="EQ886" s="29"/>
      <c r="ER886" s="29"/>
      <c r="ES886" s="29"/>
      <c r="ET886" s="29"/>
      <c r="EU886" s="29"/>
      <c r="EV886" s="29"/>
      <c r="EW886" s="29"/>
      <c r="EX886" s="29"/>
      <c r="EY886" s="29"/>
      <c r="EZ886" s="29"/>
      <c r="FA886" s="29"/>
      <c r="FB886" s="29"/>
      <c r="FC886" s="29"/>
      <c r="FD886" s="29"/>
      <c r="FE886" s="29"/>
      <c r="FF886" s="29"/>
      <c r="FG886" s="29"/>
      <c r="FH886" s="29"/>
      <c r="FI886" s="29"/>
      <c r="FJ886" s="29"/>
      <c r="FK886" s="29"/>
      <c r="FV886" s="29"/>
      <c r="FZ886" s="29"/>
      <c r="GA886" s="29"/>
    </row>
    <row r="887" spans="7:183" x14ac:dyDescent="0.25">
      <c r="G887" s="112"/>
      <c r="Z887" s="113"/>
      <c r="AQ887" s="29"/>
      <c r="AR887" s="29"/>
      <c r="AS887" s="29"/>
      <c r="AT887" s="29"/>
      <c r="AU887" s="29"/>
      <c r="AV887" s="29"/>
      <c r="AW887" s="29"/>
      <c r="AX887" s="29"/>
      <c r="AY887" s="29"/>
      <c r="AZ887" s="29"/>
      <c r="BA887" s="29"/>
      <c r="BB887" s="29"/>
      <c r="BC887" s="29"/>
      <c r="BD887" s="29"/>
      <c r="BE887" s="29"/>
      <c r="BF887" s="29"/>
      <c r="BG887" s="29"/>
      <c r="BH887" s="29"/>
      <c r="BI887" s="29"/>
      <c r="BJ887" s="29"/>
      <c r="BK887" s="29"/>
      <c r="BL887" s="29"/>
      <c r="BM887" s="29"/>
      <c r="CH887" s="29"/>
      <c r="CX887" s="29"/>
      <c r="CY887" s="29"/>
      <c r="CZ887" s="31"/>
      <c r="DA887" s="31"/>
      <c r="DB887" s="31"/>
      <c r="DC887" s="31"/>
      <c r="DD887" s="31"/>
      <c r="DE887" s="31"/>
      <c r="DF887" s="31"/>
      <c r="DL887" s="29"/>
      <c r="DM887" s="29"/>
      <c r="DN887" s="29"/>
      <c r="DO887" s="29"/>
      <c r="DP887" s="29"/>
      <c r="DQ887" s="29"/>
      <c r="DR887" s="29"/>
      <c r="DS887" s="29"/>
      <c r="DT887" s="29"/>
      <c r="DU887" s="29"/>
      <c r="DV887" s="29"/>
      <c r="DW887" s="29"/>
      <c r="DX887" s="29"/>
      <c r="DY887" s="29"/>
      <c r="DZ887" s="29"/>
      <c r="EA887" s="29"/>
      <c r="EB887" s="29"/>
      <c r="EC887" s="29"/>
      <c r="ED887" s="29"/>
      <c r="EE887" s="29"/>
      <c r="EF887" s="29"/>
      <c r="EG887" s="29"/>
      <c r="EH887" s="29"/>
      <c r="EI887" s="29"/>
      <c r="EJ887" s="29"/>
      <c r="EK887" s="29"/>
      <c r="EL887" s="29"/>
      <c r="EM887" s="29"/>
      <c r="EN887" s="29"/>
      <c r="EO887" s="29"/>
      <c r="EP887" s="29"/>
      <c r="EQ887" s="29"/>
      <c r="ER887" s="29"/>
      <c r="ES887" s="29"/>
      <c r="ET887" s="29"/>
      <c r="EU887" s="29"/>
      <c r="EV887" s="29"/>
      <c r="EW887" s="29"/>
      <c r="EX887" s="29"/>
      <c r="EY887" s="29"/>
      <c r="EZ887" s="29"/>
      <c r="FA887" s="29"/>
      <c r="FB887" s="29"/>
      <c r="FC887" s="29"/>
      <c r="FD887" s="29"/>
      <c r="FE887" s="29"/>
      <c r="FF887" s="29"/>
      <c r="FG887" s="29"/>
      <c r="FH887" s="29"/>
      <c r="FI887" s="29"/>
      <c r="FJ887" s="29"/>
      <c r="FK887" s="29"/>
      <c r="FV887" s="29"/>
      <c r="FZ887" s="29"/>
      <c r="GA887" s="29"/>
    </row>
    <row r="888" spans="7:183" x14ac:dyDescent="0.25">
      <c r="G888" s="112"/>
      <c r="Z888" s="113"/>
      <c r="AQ888" s="29"/>
      <c r="AR888" s="29"/>
      <c r="AS888" s="29"/>
      <c r="AT888" s="29"/>
      <c r="AU888" s="29"/>
      <c r="AV888" s="29"/>
      <c r="AW888" s="29"/>
      <c r="AX888" s="29"/>
      <c r="AY888" s="29"/>
      <c r="AZ888" s="29"/>
      <c r="BA888" s="29"/>
      <c r="BB888" s="29"/>
      <c r="BC888" s="29"/>
      <c r="BD888" s="29"/>
      <c r="BE888" s="29"/>
      <c r="BF888" s="29"/>
      <c r="BG888" s="29"/>
      <c r="BH888" s="29"/>
      <c r="BI888" s="29"/>
      <c r="BJ888" s="29"/>
      <c r="BK888" s="29"/>
      <c r="BL888" s="29"/>
      <c r="BM888" s="29"/>
      <c r="CH888" s="29"/>
      <c r="CX888" s="29"/>
      <c r="CY888" s="29"/>
      <c r="CZ888" s="31"/>
      <c r="DA888" s="31"/>
      <c r="DB888" s="31"/>
      <c r="DC888" s="31"/>
      <c r="DD888" s="31"/>
      <c r="DE888" s="31"/>
      <c r="DF888" s="31"/>
      <c r="DL888" s="29"/>
      <c r="DM888" s="29"/>
      <c r="DN888" s="29"/>
      <c r="DO888" s="29"/>
      <c r="DP888" s="29"/>
      <c r="DQ888" s="29"/>
      <c r="DR888" s="29"/>
      <c r="DS888" s="29"/>
      <c r="DT888" s="29"/>
      <c r="DU888" s="29"/>
      <c r="DV888" s="29"/>
      <c r="DW888" s="29"/>
      <c r="DX888" s="29"/>
      <c r="DY888" s="29"/>
      <c r="DZ888" s="29"/>
      <c r="EA888" s="29"/>
      <c r="EB888" s="29"/>
      <c r="EC888" s="29"/>
      <c r="ED888" s="29"/>
      <c r="EE888" s="29"/>
      <c r="EF888" s="29"/>
      <c r="EG888" s="29"/>
      <c r="EH888" s="29"/>
      <c r="EI888" s="29"/>
      <c r="EJ888" s="29"/>
      <c r="EK888" s="29"/>
      <c r="EL888" s="29"/>
      <c r="EM888" s="29"/>
      <c r="EN888" s="29"/>
      <c r="EO888" s="29"/>
      <c r="EP888" s="29"/>
      <c r="EQ888" s="29"/>
      <c r="ER888" s="29"/>
      <c r="ES888" s="29"/>
      <c r="ET888" s="29"/>
      <c r="EU888" s="29"/>
      <c r="EV888" s="29"/>
      <c r="EW888" s="29"/>
      <c r="EX888" s="29"/>
      <c r="EY888" s="29"/>
      <c r="EZ888" s="29"/>
      <c r="FA888" s="29"/>
      <c r="FB888" s="29"/>
      <c r="FC888" s="29"/>
      <c r="FD888" s="29"/>
      <c r="FE888" s="29"/>
      <c r="FF888" s="29"/>
      <c r="FG888" s="29"/>
      <c r="FH888" s="29"/>
      <c r="FI888" s="29"/>
      <c r="FJ888" s="29"/>
      <c r="FK888" s="29"/>
      <c r="FV888" s="29"/>
      <c r="FZ888" s="29"/>
      <c r="GA888" s="29"/>
    </row>
    <row r="889" spans="7:183" x14ac:dyDescent="0.25">
      <c r="G889" s="112"/>
      <c r="Z889" s="113"/>
      <c r="AQ889" s="29"/>
      <c r="AR889" s="29"/>
      <c r="AS889" s="29"/>
      <c r="AT889" s="29"/>
      <c r="AU889" s="29"/>
      <c r="AV889" s="29"/>
      <c r="AW889" s="29"/>
      <c r="AX889" s="29"/>
      <c r="AY889" s="29"/>
      <c r="AZ889" s="29"/>
      <c r="BA889" s="29"/>
      <c r="BB889" s="29"/>
      <c r="BC889" s="29"/>
      <c r="BD889" s="29"/>
      <c r="BE889" s="29"/>
      <c r="BF889" s="29"/>
      <c r="BG889" s="29"/>
      <c r="BH889" s="29"/>
      <c r="BI889" s="29"/>
      <c r="BJ889" s="29"/>
      <c r="BK889" s="29"/>
      <c r="BL889" s="29"/>
      <c r="BM889" s="29"/>
      <c r="CH889" s="29"/>
      <c r="CX889" s="29"/>
      <c r="CY889" s="29"/>
      <c r="CZ889" s="31"/>
      <c r="DA889" s="31"/>
      <c r="DB889" s="31"/>
      <c r="DC889" s="31"/>
      <c r="DD889" s="31"/>
      <c r="DE889" s="31"/>
      <c r="DF889" s="31"/>
      <c r="DL889" s="29"/>
      <c r="DM889" s="29"/>
      <c r="DN889" s="29"/>
      <c r="DO889" s="29"/>
      <c r="DP889" s="29"/>
      <c r="DQ889" s="29"/>
      <c r="DR889" s="29"/>
      <c r="DS889" s="29"/>
      <c r="DT889" s="29"/>
      <c r="DU889" s="29"/>
      <c r="DV889" s="29"/>
      <c r="DW889" s="29"/>
      <c r="DX889" s="29"/>
      <c r="DY889" s="29"/>
      <c r="DZ889" s="29"/>
      <c r="EA889" s="29"/>
      <c r="EB889" s="29"/>
      <c r="EC889" s="29"/>
      <c r="ED889" s="29"/>
      <c r="EE889" s="29"/>
      <c r="EF889" s="29"/>
      <c r="EG889" s="29"/>
      <c r="EH889" s="29"/>
      <c r="EI889" s="29"/>
      <c r="EJ889" s="29"/>
      <c r="EK889" s="29"/>
      <c r="EL889" s="29"/>
      <c r="EM889" s="29"/>
      <c r="EN889" s="29"/>
      <c r="EO889" s="29"/>
      <c r="EP889" s="29"/>
      <c r="EQ889" s="29"/>
      <c r="ER889" s="29"/>
      <c r="ES889" s="29"/>
      <c r="ET889" s="29"/>
      <c r="EU889" s="29"/>
      <c r="EV889" s="29"/>
      <c r="EW889" s="29"/>
      <c r="EX889" s="29"/>
      <c r="EY889" s="29"/>
      <c r="EZ889" s="29"/>
      <c r="FA889" s="29"/>
      <c r="FB889" s="29"/>
      <c r="FC889" s="29"/>
      <c r="FD889" s="29"/>
      <c r="FE889" s="29"/>
      <c r="FF889" s="29"/>
      <c r="FG889" s="29"/>
      <c r="FH889" s="29"/>
      <c r="FI889" s="29"/>
      <c r="FJ889" s="29"/>
      <c r="FK889" s="29"/>
      <c r="FV889" s="29"/>
      <c r="FZ889" s="29"/>
      <c r="GA889" s="29"/>
    </row>
    <row r="890" spans="7:183" x14ac:dyDescent="0.25">
      <c r="G890" s="112"/>
      <c r="Z890" s="113"/>
      <c r="AQ890" s="29"/>
      <c r="AR890" s="29"/>
      <c r="AS890" s="29"/>
      <c r="AT890" s="29"/>
      <c r="AU890" s="29"/>
      <c r="AV890" s="29"/>
      <c r="AW890" s="29"/>
      <c r="AX890" s="29"/>
      <c r="AY890" s="29"/>
      <c r="AZ890" s="29"/>
      <c r="BA890" s="29"/>
      <c r="BB890" s="29"/>
      <c r="BC890" s="29"/>
      <c r="BD890" s="29"/>
      <c r="BE890" s="29"/>
      <c r="BF890" s="29"/>
      <c r="BG890" s="29"/>
      <c r="BH890" s="29"/>
      <c r="BI890" s="29"/>
      <c r="BJ890" s="29"/>
      <c r="BK890" s="29"/>
      <c r="BL890" s="29"/>
      <c r="BM890" s="29"/>
      <c r="CH890" s="29"/>
      <c r="CX890" s="29"/>
      <c r="CY890" s="29"/>
      <c r="CZ890" s="31"/>
      <c r="DA890" s="31"/>
      <c r="DB890" s="31"/>
      <c r="DC890" s="31"/>
      <c r="DD890" s="31"/>
      <c r="DE890" s="31"/>
      <c r="DF890" s="31"/>
      <c r="DL890" s="29"/>
      <c r="DM890" s="29"/>
      <c r="DN890" s="29"/>
      <c r="DO890" s="29"/>
      <c r="DP890" s="29"/>
      <c r="DQ890" s="29"/>
      <c r="DR890" s="29"/>
      <c r="DS890" s="29"/>
      <c r="DT890" s="29"/>
      <c r="DU890" s="29"/>
      <c r="DV890" s="29"/>
      <c r="DW890" s="29"/>
      <c r="DX890" s="29"/>
      <c r="DY890" s="29"/>
      <c r="DZ890" s="29"/>
      <c r="EA890" s="29"/>
      <c r="EB890" s="29"/>
      <c r="EC890" s="29"/>
      <c r="ED890" s="29"/>
      <c r="EE890" s="29"/>
      <c r="EF890" s="29"/>
      <c r="EG890" s="29"/>
      <c r="EH890" s="29"/>
      <c r="EI890" s="29"/>
      <c r="EJ890" s="29"/>
      <c r="EK890" s="29"/>
      <c r="EL890" s="29"/>
      <c r="EM890" s="29"/>
      <c r="EN890" s="29"/>
      <c r="EO890" s="29"/>
      <c r="EP890" s="29"/>
      <c r="EQ890" s="29"/>
      <c r="ER890" s="29"/>
      <c r="ES890" s="29"/>
      <c r="ET890" s="29"/>
      <c r="EU890" s="29"/>
      <c r="EV890" s="29"/>
      <c r="EW890" s="29"/>
      <c r="EX890" s="29"/>
      <c r="EY890" s="29"/>
      <c r="EZ890" s="29"/>
      <c r="FA890" s="29"/>
      <c r="FB890" s="29"/>
      <c r="FC890" s="29"/>
      <c r="FD890" s="29"/>
      <c r="FE890" s="29"/>
      <c r="FF890" s="29"/>
      <c r="FG890" s="29"/>
      <c r="FH890" s="29"/>
      <c r="FI890" s="29"/>
      <c r="FJ890" s="29"/>
      <c r="FK890" s="29"/>
      <c r="FV890" s="29"/>
      <c r="FZ890" s="29"/>
      <c r="GA890" s="29"/>
    </row>
    <row r="891" spans="7:183" x14ac:dyDescent="0.25">
      <c r="G891" s="112"/>
      <c r="Z891" s="113"/>
      <c r="AQ891" s="29"/>
      <c r="AR891" s="29"/>
      <c r="AS891" s="29"/>
      <c r="AT891" s="29"/>
      <c r="AU891" s="29"/>
      <c r="AV891" s="29"/>
      <c r="AW891" s="29"/>
      <c r="AX891" s="29"/>
      <c r="AY891" s="29"/>
      <c r="AZ891" s="29"/>
      <c r="BA891" s="29"/>
      <c r="BB891" s="29"/>
      <c r="BC891" s="29"/>
      <c r="BD891" s="29"/>
      <c r="BE891" s="29"/>
      <c r="BF891" s="29"/>
      <c r="BG891" s="29"/>
      <c r="BH891" s="29"/>
      <c r="BI891" s="29"/>
      <c r="BJ891" s="29"/>
      <c r="BK891" s="29"/>
      <c r="BL891" s="29"/>
      <c r="BM891" s="29"/>
      <c r="CH891" s="29"/>
      <c r="CX891" s="29"/>
      <c r="CY891" s="29"/>
      <c r="CZ891" s="31"/>
      <c r="DA891" s="31"/>
      <c r="DB891" s="31"/>
      <c r="DC891" s="31"/>
      <c r="DD891" s="31"/>
      <c r="DE891" s="31"/>
      <c r="DF891" s="31"/>
      <c r="DL891" s="29"/>
      <c r="DM891" s="29"/>
      <c r="DN891" s="29"/>
      <c r="DO891" s="29"/>
      <c r="DP891" s="29"/>
      <c r="DQ891" s="29"/>
      <c r="DR891" s="29"/>
      <c r="DS891" s="29"/>
      <c r="DT891" s="29"/>
      <c r="DU891" s="29"/>
      <c r="DV891" s="29"/>
      <c r="DW891" s="29"/>
      <c r="DX891" s="29"/>
      <c r="DY891" s="29"/>
      <c r="DZ891" s="29"/>
      <c r="EA891" s="29"/>
      <c r="EB891" s="29"/>
      <c r="EC891" s="29"/>
      <c r="ED891" s="29"/>
      <c r="EE891" s="29"/>
      <c r="EF891" s="29"/>
      <c r="EG891" s="29"/>
      <c r="EH891" s="29"/>
      <c r="EI891" s="29"/>
      <c r="EJ891" s="29"/>
      <c r="EK891" s="29"/>
      <c r="EL891" s="29"/>
      <c r="EM891" s="29"/>
      <c r="EN891" s="29"/>
      <c r="EO891" s="29"/>
      <c r="EP891" s="29"/>
      <c r="EQ891" s="29"/>
      <c r="ER891" s="29"/>
      <c r="ES891" s="29"/>
      <c r="ET891" s="29"/>
      <c r="EU891" s="29"/>
      <c r="EV891" s="29"/>
      <c r="EW891" s="29"/>
      <c r="EX891" s="29"/>
      <c r="EY891" s="29"/>
      <c r="EZ891" s="29"/>
      <c r="FA891" s="29"/>
      <c r="FB891" s="29"/>
      <c r="FC891" s="29"/>
      <c r="FD891" s="29"/>
      <c r="FE891" s="29"/>
      <c r="FF891" s="29"/>
      <c r="FG891" s="29"/>
      <c r="FH891" s="29"/>
      <c r="FI891" s="29"/>
      <c r="FJ891" s="29"/>
      <c r="FK891" s="29"/>
      <c r="FV891" s="29"/>
      <c r="FZ891" s="29"/>
      <c r="GA891" s="29"/>
    </row>
    <row r="892" spans="7:183" x14ac:dyDescent="0.25">
      <c r="G892" s="112"/>
      <c r="Z892" s="113"/>
      <c r="AQ892" s="29"/>
      <c r="AR892" s="29"/>
      <c r="AS892" s="29"/>
      <c r="AT892" s="29"/>
      <c r="AU892" s="29"/>
      <c r="AV892" s="29"/>
      <c r="AW892" s="29"/>
      <c r="AX892" s="29"/>
      <c r="AY892" s="29"/>
      <c r="AZ892" s="29"/>
      <c r="BA892" s="29"/>
      <c r="BB892" s="29"/>
      <c r="BC892" s="29"/>
      <c r="BD892" s="29"/>
      <c r="BE892" s="29"/>
      <c r="BF892" s="29"/>
      <c r="BG892" s="29"/>
      <c r="BH892" s="29"/>
      <c r="BI892" s="29"/>
      <c r="BJ892" s="29"/>
      <c r="BK892" s="29"/>
      <c r="BL892" s="29"/>
      <c r="BM892" s="29"/>
      <c r="CH892" s="29"/>
      <c r="CX892" s="29"/>
      <c r="CY892" s="29"/>
      <c r="CZ892" s="31"/>
      <c r="DA892" s="31"/>
      <c r="DB892" s="31"/>
      <c r="DC892" s="31"/>
      <c r="DD892" s="31"/>
      <c r="DE892" s="31"/>
      <c r="DF892" s="31"/>
      <c r="DL892" s="29"/>
      <c r="DM892" s="29"/>
      <c r="DN892" s="29"/>
      <c r="DO892" s="29"/>
      <c r="DP892" s="29"/>
      <c r="DQ892" s="29"/>
      <c r="DR892" s="29"/>
      <c r="DS892" s="29"/>
      <c r="DT892" s="29"/>
      <c r="DU892" s="29"/>
      <c r="DV892" s="29"/>
      <c r="DW892" s="29"/>
      <c r="DX892" s="29"/>
      <c r="DY892" s="29"/>
      <c r="DZ892" s="29"/>
      <c r="EA892" s="29"/>
      <c r="EB892" s="29"/>
      <c r="EC892" s="29"/>
      <c r="ED892" s="29"/>
      <c r="EE892" s="29"/>
      <c r="EF892" s="29"/>
      <c r="EG892" s="29"/>
      <c r="EH892" s="29"/>
      <c r="EI892" s="29"/>
      <c r="EJ892" s="29"/>
      <c r="EK892" s="29"/>
      <c r="EL892" s="29"/>
      <c r="EM892" s="29"/>
      <c r="EN892" s="29"/>
      <c r="EO892" s="29"/>
      <c r="EP892" s="29"/>
      <c r="EQ892" s="29"/>
      <c r="ER892" s="29"/>
      <c r="ES892" s="29"/>
      <c r="ET892" s="29"/>
      <c r="EU892" s="29"/>
      <c r="EV892" s="29"/>
      <c r="EW892" s="29"/>
      <c r="EX892" s="29"/>
      <c r="EY892" s="29"/>
      <c r="EZ892" s="29"/>
      <c r="FA892" s="29"/>
      <c r="FB892" s="29"/>
      <c r="FC892" s="29"/>
      <c r="FD892" s="29"/>
      <c r="FE892" s="29"/>
      <c r="FF892" s="29"/>
      <c r="FG892" s="29"/>
      <c r="FH892" s="29"/>
      <c r="FI892" s="29"/>
      <c r="FJ892" s="29"/>
      <c r="FK892" s="29"/>
      <c r="FV892" s="29"/>
      <c r="FZ892" s="29"/>
      <c r="GA892" s="29"/>
    </row>
    <row r="893" spans="7:183" x14ac:dyDescent="0.25">
      <c r="G893" s="112"/>
      <c r="Z893" s="113"/>
      <c r="AQ893" s="29"/>
      <c r="AR893" s="29"/>
      <c r="AS893" s="29"/>
      <c r="AT893" s="29"/>
      <c r="AU893" s="29"/>
      <c r="AV893" s="29"/>
      <c r="AW893" s="29"/>
      <c r="AX893" s="29"/>
      <c r="AY893" s="29"/>
      <c r="AZ893" s="29"/>
      <c r="BA893" s="29"/>
      <c r="BB893" s="29"/>
      <c r="BC893" s="29"/>
      <c r="BD893" s="29"/>
      <c r="BE893" s="29"/>
      <c r="BF893" s="29"/>
      <c r="BG893" s="29"/>
      <c r="BH893" s="29"/>
      <c r="BI893" s="29"/>
      <c r="BJ893" s="29"/>
      <c r="BK893" s="29"/>
      <c r="BL893" s="29"/>
      <c r="BM893" s="29"/>
      <c r="CH893" s="29"/>
      <c r="CX893" s="29"/>
      <c r="CY893" s="29"/>
      <c r="CZ893" s="31"/>
      <c r="DA893" s="31"/>
      <c r="DB893" s="31"/>
      <c r="DC893" s="31"/>
      <c r="DD893" s="31"/>
      <c r="DE893" s="31"/>
      <c r="DF893" s="31"/>
      <c r="DL893" s="29"/>
      <c r="DM893" s="29"/>
      <c r="DN893" s="29"/>
      <c r="DO893" s="29"/>
      <c r="DP893" s="29"/>
      <c r="DQ893" s="29"/>
      <c r="DR893" s="29"/>
      <c r="DS893" s="29"/>
      <c r="DT893" s="29"/>
      <c r="DU893" s="29"/>
      <c r="DV893" s="29"/>
      <c r="DW893" s="29"/>
      <c r="DX893" s="29"/>
      <c r="DY893" s="29"/>
      <c r="DZ893" s="29"/>
      <c r="EA893" s="29"/>
      <c r="EB893" s="29"/>
      <c r="EC893" s="29"/>
      <c r="ED893" s="29"/>
      <c r="EE893" s="29"/>
      <c r="EF893" s="29"/>
      <c r="EG893" s="29"/>
      <c r="EH893" s="29"/>
      <c r="EI893" s="29"/>
      <c r="EJ893" s="29"/>
      <c r="EK893" s="29"/>
      <c r="EL893" s="29"/>
      <c r="EM893" s="29"/>
      <c r="EN893" s="29"/>
      <c r="EO893" s="29"/>
      <c r="EP893" s="29"/>
      <c r="EQ893" s="29"/>
      <c r="ER893" s="29"/>
      <c r="ES893" s="29"/>
      <c r="ET893" s="29"/>
      <c r="EU893" s="29"/>
      <c r="EV893" s="29"/>
      <c r="EW893" s="29"/>
      <c r="EX893" s="29"/>
      <c r="EY893" s="29"/>
      <c r="EZ893" s="29"/>
      <c r="FA893" s="29"/>
      <c r="FB893" s="29"/>
      <c r="FC893" s="29"/>
      <c r="FD893" s="29"/>
      <c r="FE893" s="29"/>
      <c r="FF893" s="29"/>
      <c r="FG893" s="29"/>
      <c r="FH893" s="29"/>
      <c r="FI893" s="29"/>
      <c r="FJ893" s="29"/>
      <c r="FK893" s="29"/>
      <c r="FV893" s="29"/>
      <c r="FZ893" s="29"/>
      <c r="GA893" s="29"/>
    </row>
    <row r="894" spans="7:183" x14ac:dyDescent="0.25">
      <c r="G894" s="112"/>
      <c r="Z894" s="113"/>
      <c r="AQ894" s="29"/>
      <c r="AR894" s="29"/>
      <c r="AS894" s="29"/>
      <c r="AT894" s="29"/>
      <c r="AU894" s="29"/>
      <c r="AV894" s="29"/>
      <c r="AW894" s="29"/>
      <c r="AX894" s="29"/>
      <c r="AY894" s="29"/>
      <c r="AZ894" s="29"/>
      <c r="BA894" s="29"/>
      <c r="BB894" s="29"/>
      <c r="BC894" s="29"/>
      <c r="BD894" s="29"/>
      <c r="BE894" s="29"/>
      <c r="BF894" s="29"/>
      <c r="BG894" s="29"/>
      <c r="BH894" s="29"/>
      <c r="BI894" s="29"/>
      <c r="BJ894" s="29"/>
      <c r="BK894" s="29"/>
      <c r="BL894" s="29"/>
      <c r="BM894" s="29"/>
      <c r="CH894" s="29"/>
      <c r="CX894" s="29"/>
      <c r="CY894" s="29"/>
      <c r="CZ894" s="31"/>
      <c r="DA894" s="31"/>
      <c r="DB894" s="31"/>
      <c r="DC894" s="31"/>
      <c r="DD894" s="31"/>
      <c r="DE894" s="31"/>
      <c r="DF894" s="31"/>
      <c r="DL894" s="29"/>
      <c r="DM894" s="29"/>
      <c r="DN894" s="29"/>
      <c r="DO894" s="29"/>
      <c r="DP894" s="29"/>
      <c r="DQ894" s="29"/>
      <c r="DR894" s="29"/>
      <c r="DS894" s="29"/>
      <c r="DT894" s="29"/>
      <c r="DU894" s="29"/>
      <c r="DV894" s="29"/>
      <c r="DW894" s="29"/>
      <c r="DX894" s="29"/>
      <c r="DY894" s="29"/>
      <c r="DZ894" s="29"/>
      <c r="EA894" s="29"/>
      <c r="EB894" s="29"/>
      <c r="EC894" s="29"/>
      <c r="ED894" s="29"/>
      <c r="EE894" s="29"/>
      <c r="EF894" s="29"/>
      <c r="EG894" s="29"/>
      <c r="EH894" s="29"/>
      <c r="EI894" s="29"/>
      <c r="EJ894" s="29"/>
      <c r="EK894" s="29"/>
      <c r="EL894" s="29"/>
      <c r="EM894" s="29"/>
      <c r="EN894" s="29"/>
      <c r="EO894" s="29"/>
      <c r="EP894" s="29"/>
      <c r="EQ894" s="29"/>
      <c r="ER894" s="29"/>
      <c r="ES894" s="29"/>
      <c r="ET894" s="29"/>
      <c r="EU894" s="29"/>
      <c r="EV894" s="29"/>
      <c r="EW894" s="29"/>
      <c r="EX894" s="29"/>
      <c r="EY894" s="29"/>
      <c r="EZ894" s="29"/>
      <c r="FA894" s="29"/>
      <c r="FB894" s="29"/>
      <c r="FC894" s="29"/>
      <c r="FD894" s="29"/>
      <c r="FE894" s="29"/>
      <c r="FF894" s="29"/>
      <c r="FG894" s="29"/>
      <c r="FH894" s="29"/>
      <c r="FI894" s="29"/>
      <c r="FJ894" s="29"/>
      <c r="FK894" s="29"/>
      <c r="FV894" s="29"/>
      <c r="FZ894" s="29"/>
      <c r="GA894" s="29"/>
    </row>
    <row r="895" spans="7:183" x14ac:dyDescent="0.25">
      <c r="G895" s="112"/>
      <c r="Z895" s="113"/>
      <c r="AQ895" s="29"/>
      <c r="AR895" s="29"/>
      <c r="AS895" s="29"/>
      <c r="AT895" s="29"/>
      <c r="AU895" s="29"/>
      <c r="AV895" s="29"/>
      <c r="AW895" s="29"/>
      <c r="AX895" s="29"/>
      <c r="AY895" s="29"/>
      <c r="AZ895" s="29"/>
      <c r="BA895" s="29"/>
      <c r="BB895" s="29"/>
      <c r="BC895" s="29"/>
      <c r="BD895" s="29"/>
      <c r="BE895" s="29"/>
      <c r="BF895" s="29"/>
      <c r="BG895" s="29"/>
      <c r="BH895" s="29"/>
      <c r="BI895" s="29"/>
      <c r="BJ895" s="29"/>
      <c r="BK895" s="29"/>
      <c r="BL895" s="29"/>
      <c r="BM895" s="29"/>
      <c r="CH895" s="29"/>
      <c r="CX895" s="29"/>
      <c r="CY895" s="29"/>
      <c r="CZ895" s="31"/>
      <c r="DA895" s="31"/>
      <c r="DB895" s="31"/>
      <c r="DC895" s="31"/>
      <c r="DD895" s="31"/>
      <c r="DE895" s="31"/>
      <c r="DF895" s="31"/>
      <c r="DL895" s="29"/>
      <c r="DM895" s="29"/>
      <c r="DN895" s="29"/>
      <c r="DO895" s="29"/>
      <c r="DP895" s="29"/>
      <c r="DQ895" s="29"/>
      <c r="DR895" s="29"/>
      <c r="DS895" s="29"/>
      <c r="DT895" s="29"/>
      <c r="DU895" s="29"/>
      <c r="DV895" s="29"/>
      <c r="DW895" s="29"/>
      <c r="DX895" s="29"/>
      <c r="DY895" s="29"/>
      <c r="DZ895" s="29"/>
      <c r="EA895" s="29"/>
      <c r="EB895" s="29"/>
      <c r="EC895" s="29"/>
      <c r="ED895" s="29"/>
      <c r="EE895" s="29"/>
      <c r="EF895" s="29"/>
      <c r="EG895" s="29"/>
      <c r="EH895" s="29"/>
      <c r="EI895" s="29"/>
      <c r="EJ895" s="29"/>
      <c r="EK895" s="29"/>
      <c r="EL895" s="29"/>
      <c r="EM895" s="29"/>
      <c r="EN895" s="29"/>
      <c r="EO895" s="29"/>
      <c r="EP895" s="29"/>
      <c r="EQ895" s="29"/>
      <c r="ER895" s="29"/>
      <c r="ES895" s="29"/>
      <c r="ET895" s="29"/>
      <c r="EU895" s="29"/>
      <c r="EV895" s="29"/>
      <c r="EW895" s="29"/>
      <c r="EX895" s="29"/>
      <c r="EY895" s="29"/>
      <c r="EZ895" s="29"/>
      <c r="FA895" s="29"/>
      <c r="FB895" s="29"/>
      <c r="FC895" s="29"/>
      <c r="FD895" s="29"/>
      <c r="FE895" s="29"/>
      <c r="FF895" s="29"/>
      <c r="FG895" s="29"/>
      <c r="FH895" s="29"/>
      <c r="FI895" s="29"/>
      <c r="FJ895" s="29"/>
      <c r="FK895" s="29"/>
      <c r="FV895" s="29"/>
      <c r="FZ895" s="29"/>
      <c r="GA895" s="29"/>
    </row>
    <row r="896" spans="7:183" x14ac:dyDescent="0.25">
      <c r="G896" s="112"/>
      <c r="Z896" s="113"/>
      <c r="AQ896" s="29"/>
      <c r="AR896" s="29"/>
      <c r="AS896" s="29"/>
      <c r="AT896" s="29"/>
      <c r="AU896" s="29"/>
      <c r="AV896" s="29"/>
      <c r="AW896" s="29"/>
      <c r="AX896" s="29"/>
      <c r="AY896" s="29"/>
      <c r="AZ896" s="29"/>
      <c r="BA896" s="29"/>
      <c r="BB896" s="29"/>
      <c r="BC896" s="29"/>
      <c r="BD896" s="29"/>
      <c r="BE896" s="29"/>
      <c r="BF896" s="29"/>
      <c r="BG896" s="29"/>
      <c r="BH896" s="29"/>
      <c r="BI896" s="29"/>
      <c r="BJ896" s="29"/>
      <c r="BK896" s="29"/>
      <c r="BL896" s="29"/>
      <c r="BM896" s="29"/>
      <c r="CH896" s="29"/>
      <c r="CX896" s="29"/>
      <c r="CY896" s="29"/>
      <c r="CZ896" s="31"/>
      <c r="DA896" s="31"/>
      <c r="DB896" s="31"/>
      <c r="DC896" s="31"/>
      <c r="DD896" s="31"/>
      <c r="DE896" s="31"/>
      <c r="DF896" s="31"/>
      <c r="DL896" s="29"/>
      <c r="DM896" s="29"/>
      <c r="DN896" s="29"/>
      <c r="DO896" s="29"/>
      <c r="DP896" s="29"/>
      <c r="DQ896" s="29"/>
      <c r="DR896" s="29"/>
      <c r="DS896" s="29"/>
      <c r="DT896" s="29"/>
      <c r="DU896" s="29"/>
      <c r="DV896" s="29"/>
      <c r="DW896" s="29"/>
      <c r="DX896" s="29"/>
      <c r="DY896" s="29"/>
      <c r="DZ896" s="29"/>
      <c r="EA896" s="29"/>
      <c r="EB896" s="29"/>
      <c r="EC896" s="29"/>
      <c r="ED896" s="29"/>
      <c r="EE896" s="29"/>
      <c r="EF896" s="29"/>
      <c r="EG896" s="29"/>
      <c r="EH896" s="29"/>
      <c r="EI896" s="29"/>
      <c r="EJ896" s="29"/>
      <c r="EK896" s="29"/>
      <c r="EL896" s="29"/>
      <c r="EM896" s="29"/>
      <c r="EN896" s="29"/>
      <c r="EO896" s="29"/>
      <c r="EP896" s="29"/>
      <c r="EQ896" s="29"/>
      <c r="ER896" s="29"/>
      <c r="ES896" s="29"/>
      <c r="ET896" s="29"/>
      <c r="EU896" s="29"/>
      <c r="EV896" s="29"/>
      <c r="EW896" s="29"/>
      <c r="EX896" s="29"/>
      <c r="EY896" s="29"/>
      <c r="EZ896" s="29"/>
      <c r="FA896" s="29"/>
      <c r="FB896" s="29"/>
      <c r="FC896" s="29"/>
      <c r="FD896" s="29"/>
      <c r="FE896" s="29"/>
      <c r="FF896" s="29"/>
      <c r="FG896" s="29"/>
      <c r="FH896" s="29"/>
      <c r="FI896" s="29"/>
      <c r="FJ896" s="29"/>
      <c r="FK896" s="29"/>
      <c r="FV896" s="29"/>
      <c r="FZ896" s="29"/>
      <c r="GA896" s="29"/>
    </row>
    <row r="897" spans="7:183" x14ac:dyDescent="0.25">
      <c r="G897" s="112"/>
      <c r="Z897" s="113"/>
      <c r="AQ897" s="29"/>
      <c r="AR897" s="29"/>
      <c r="AS897" s="29"/>
      <c r="AT897" s="29"/>
      <c r="AU897" s="29"/>
      <c r="AV897" s="29"/>
      <c r="AW897" s="29"/>
      <c r="AX897" s="29"/>
      <c r="AY897" s="29"/>
      <c r="AZ897" s="29"/>
      <c r="BA897" s="29"/>
      <c r="BB897" s="29"/>
      <c r="BC897" s="29"/>
      <c r="BD897" s="29"/>
      <c r="BE897" s="29"/>
      <c r="BF897" s="29"/>
      <c r="BG897" s="29"/>
      <c r="BH897" s="29"/>
      <c r="BI897" s="29"/>
      <c r="BJ897" s="29"/>
      <c r="BK897" s="29"/>
      <c r="BL897" s="29"/>
      <c r="BM897" s="29"/>
      <c r="CH897" s="29"/>
      <c r="CX897" s="29"/>
      <c r="CY897" s="29"/>
      <c r="CZ897" s="31"/>
      <c r="DA897" s="31"/>
      <c r="DB897" s="31"/>
      <c r="DC897" s="31"/>
      <c r="DD897" s="31"/>
      <c r="DE897" s="31"/>
      <c r="DF897" s="31"/>
      <c r="DL897" s="29"/>
      <c r="DM897" s="29"/>
      <c r="DN897" s="29"/>
      <c r="DO897" s="29"/>
      <c r="DP897" s="29"/>
      <c r="DQ897" s="29"/>
      <c r="DR897" s="29"/>
      <c r="DS897" s="29"/>
      <c r="DT897" s="29"/>
      <c r="DU897" s="29"/>
      <c r="DV897" s="29"/>
      <c r="DW897" s="29"/>
      <c r="DX897" s="29"/>
      <c r="DY897" s="29"/>
      <c r="DZ897" s="29"/>
      <c r="EA897" s="29"/>
      <c r="EB897" s="29"/>
      <c r="EC897" s="29"/>
      <c r="ED897" s="29"/>
      <c r="EE897" s="29"/>
      <c r="EF897" s="29"/>
      <c r="EG897" s="29"/>
      <c r="EH897" s="29"/>
      <c r="EI897" s="29"/>
      <c r="EJ897" s="29"/>
      <c r="EK897" s="29"/>
      <c r="EL897" s="29"/>
      <c r="EM897" s="29"/>
      <c r="EN897" s="29"/>
      <c r="EO897" s="29"/>
      <c r="EP897" s="29"/>
      <c r="EQ897" s="29"/>
      <c r="ER897" s="29"/>
      <c r="ES897" s="29"/>
      <c r="ET897" s="29"/>
      <c r="EU897" s="29"/>
      <c r="EV897" s="29"/>
      <c r="EW897" s="29"/>
      <c r="EX897" s="29"/>
      <c r="EY897" s="29"/>
      <c r="EZ897" s="29"/>
      <c r="FA897" s="29"/>
      <c r="FB897" s="29"/>
      <c r="FC897" s="29"/>
      <c r="FD897" s="29"/>
      <c r="FE897" s="29"/>
      <c r="FF897" s="29"/>
      <c r="FG897" s="29"/>
      <c r="FH897" s="29"/>
      <c r="FI897" s="29"/>
      <c r="FJ897" s="29"/>
      <c r="FK897" s="29"/>
      <c r="FV897" s="29"/>
      <c r="FZ897" s="29"/>
      <c r="GA897" s="29"/>
    </row>
    <row r="898" spans="7:183" x14ac:dyDescent="0.25">
      <c r="G898" s="112"/>
      <c r="Z898" s="113"/>
      <c r="AQ898" s="29"/>
      <c r="AR898" s="29"/>
      <c r="AS898" s="29"/>
      <c r="AT898" s="29"/>
      <c r="AU898" s="29"/>
      <c r="AV898" s="29"/>
      <c r="AW898" s="29"/>
      <c r="AX898" s="29"/>
      <c r="AY898" s="29"/>
      <c r="AZ898" s="29"/>
      <c r="BA898" s="29"/>
      <c r="BB898" s="29"/>
      <c r="BC898" s="29"/>
      <c r="BD898" s="29"/>
      <c r="BE898" s="29"/>
      <c r="BF898" s="29"/>
      <c r="BG898" s="29"/>
      <c r="BH898" s="29"/>
      <c r="BI898" s="29"/>
      <c r="BJ898" s="29"/>
      <c r="BK898" s="29"/>
      <c r="BL898" s="29"/>
      <c r="BM898" s="29"/>
      <c r="CH898" s="29"/>
      <c r="CX898" s="29"/>
      <c r="CY898" s="29"/>
      <c r="CZ898" s="31"/>
      <c r="DA898" s="31"/>
      <c r="DB898" s="31"/>
      <c r="DC898" s="31"/>
      <c r="DD898" s="31"/>
      <c r="DE898" s="31"/>
      <c r="DF898" s="31"/>
      <c r="DL898" s="29"/>
      <c r="DM898" s="29"/>
      <c r="DN898" s="29"/>
      <c r="DO898" s="29"/>
      <c r="DP898" s="29"/>
      <c r="DQ898" s="29"/>
      <c r="DR898" s="29"/>
      <c r="DS898" s="29"/>
      <c r="DT898" s="29"/>
      <c r="DU898" s="29"/>
      <c r="DV898" s="29"/>
      <c r="DW898" s="29"/>
      <c r="DX898" s="29"/>
      <c r="DY898" s="29"/>
      <c r="DZ898" s="29"/>
      <c r="EA898" s="29"/>
      <c r="EB898" s="29"/>
      <c r="EC898" s="29"/>
      <c r="ED898" s="29"/>
      <c r="EE898" s="29"/>
      <c r="EF898" s="29"/>
      <c r="EG898" s="29"/>
      <c r="EH898" s="29"/>
      <c r="EI898" s="29"/>
      <c r="EJ898" s="29"/>
      <c r="EK898" s="29"/>
      <c r="EL898" s="29"/>
      <c r="EM898" s="29"/>
      <c r="EN898" s="29"/>
      <c r="EO898" s="29"/>
      <c r="EP898" s="29"/>
      <c r="EQ898" s="29"/>
      <c r="ER898" s="29"/>
      <c r="ES898" s="29"/>
      <c r="ET898" s="29"/>
      <c r="EU898" s="29"/>
      <c r="EV898" s="29"/>
      <c r="EW898" s="29"/>
      <c r="EX898" s="29"/>
      <c r="EY898" s="29"/>
      <c r="EZ898" s="29"/>
      <c r="FA898" s="29"/>
      <c r="FB898" s="29"/>
      <c r="FC898" s="29"/>
      <c r="FD898" s="29"/>
      <c r="FE898" s="29"/>
      <c r="FF898" s="29"/>
      <c r="FG898" s="29"/>
      <c r="FH898" s="29"/>
      <c r="FI898" s="29"/>
      <c r="FJ898" s="29"/>
      <c r="FK898" s="29"/>
      <c r="FV898" s="29"/>
      <c r="FZ898" s="29"/>
      <c r="GA898" s="29"/>
    </row>
    <row r="899" spans="7:183" x14ac:dyDescent="0.25">
      <c r="G899" s="112"/>
      <c r="Z899" s="113"/>
      <c r="AQ899" s="29"/>
      <c r="AR899" s="29"/>
      <c r="AS899" s="29"/>
      <c r="AT899" s="29"/>
      <c r="AU899" s="29"/>
      <c r="AV899" s="29"/>
      <c r="AW899" s="29"/>
      <c r="AX899" s="29"/>
      <c r="AY899" s="29"/>
      <c r="AZ899" s="29"/>
      <c r="BA899" s="29"/>
      <c r="BB899" s="29"/>
      <c r="BC899" s="29"/>
      <c r="BD899" s="29"/>
      <c r="BE899" s="29"/>
      <c r="BF899" s="29"/>
      <c r="BG899" s="29"/>
      <c r="BH899" s="29"/>
      <c r="BI899" s="29"/>
      <c r="BJ899" s="29"/>
      <c r="BK899" s="29"/>
      <c r="BL899" s="29"/>
      <c r="BM899" s="29"/>
      <c r="CH899" s="29"/>
      <c r="CX899" s="29"/>
      <c r="CY899" s="29"/>
      <c r="CZ899" s="31"/>
      <c r="DA899" s="31"/>
      <c r="DB899" s="31"/>
      <c r="DC899" s="31"/>
      <c r="DD899" s="31"/>
      <c r="DE899" s="31"/>
      <c r="DF899" s="31"/>
      <c r="DL899" s="29"/>
      <c r="DM899" s="29"/>
      <c r="DN899" s="29"/>
      <c r="DO899" s="29"/>
      <c r="DP899" s="29"/>
      <c r="DQ899" s="29"/>
      <c r="DR899" s="29"/>
      <c r="DS899" s="29"/>
      <c r="DT899" s="29"/>
      <c r="DU899" s="29"/>
      <c r="DV899" s="29"/>
      <c r="DW899" s="29"/>
      <c r="DX899" s="29"/>
      <c r="DY899" s="29"/>
      <c r="DZ899" s="29"/>
      <c r="EA899" s="29"/>
      <c r="EB899" s="29"/>
      <c r="EC899" s="29"/>
      <c r="ED899" s="29"/>
      <c r="EE899" s="29"/>
      <c r="EF899" s="29"/>
      <c r="EG899" s="29"/>
      <c r="EH899" s="29"/>
      <c r="EI899" s="29"/>
      <c r="EJ899" s="29"/>
      <c r="EK899" s="29"/>
      <c r="EL899" s="29"/>
      <c r="EM899" s="29"/>
      <c r="EN899" s="29"/>
      <c r="EO899" s="29"/>
      <c r="EP899" s="29"/>
      <c r="EQ899" s="29"/>
      <c r="ER899" s="29"/>
      <c r="ES899" s="29"/>
      <c r="ET899" s="29"/>
      <c r="EU899" s="29"/>
      <c r="EV899" s="29"/>
      <c r="EW899" s="29"/>
      <c r="EX899" s="29"/>
      <c r="EY899" s="29"/>
      <c r="EZ899" s="29"/>
      <c r="FA899" s="29"/>
      <c r="FB899" s="29"/>
      <c r="FC899" s="29"/>
      <c r="FD899" s="29"/>
      <c r="FE899" s="29"/>
      <c r="FF899" s="29"/>
      <c r="FG899" s="29"/>
      <c r="FH899" s="29"/>
      <c r="FI899" s="29"/>
      <c r="FJ899" s="29"/>
      <c r="FK899" s="29"/>
      <c r="FV899" s="29"/>
      <c r="FZ899" s="29"/>
      <c r="GA899" s="29"/>
    </row>
    <row r="900" spans="7:183" x14ac:dyDescent="0.25">
      <c r="G900" s="112"/>
      <c r="Z900" s="113"/>
      <c r="AQ900" s="29"/>
      <c r="AR900" s="29"/>
      <c r="AS900" s="29"/>
      <c r="AT900" s="29"/>
      <c r="AU900" s="29"/>
      <c r="AV900" s="29"/>
      <c r="AW900" s="29"/>
      <c r="AX900" s="29"/>
      <c r="AY900" s="29"/>
      <c r="AZ900" s="29"/>
      <c r="BA900" s="29"/>
      <c r="BB900" s="29"/>
      <c r="BC900" s="29"/>
      <c r="BD900" s="29"/>
      <c r="BE900" s="29"/>
      <c r="BF900" s="29"/>
      <c r="BG900" s="29"/>
      <c r="BH900" s="29"/>
      <c r="BI900" s="29"/>
      <c r="BJ900" s="29"/>
      <c r="BK900" s="29"/>
      <c r="BL900" s="29"/>
      <c r="BM900" s="29"/>
      <c r="CH900" s="29"/>
      <c r="CX900" s="29"/>
      <c r="CY900" s="29"/>
      <c r="CZ900" s="31"/>
      <c r="DA900" s="31"/>
      <c r="DB900" s="31"/>
      <c r="DC900" s="31"/>
      <c r="DD900" s="31"/>
      <c r="DE900" s="31"/>
      <c r="DF900" s="31"/>
      <c r="DL900" s="29"/>
      <c r="DM900" s="29"/>
      <c r="DN900" s="29"/>
      <c r="DO900" s="29"/>
      <c r="DP900" s="29"/>
      <c r="DQ900" s="29"/>
      <c r="DR900" s="29"/>
      <c r="DS900" s="29"/>
      <c r="DT900" s="29"/>
      <c r="DU900" s="29"/>
      <c r="DV900" s="29"/>
      <c r="DW900" s="29"/>
      <c r="DX900" s="29"/>
      <c r="DY900" s="29"/>
      <c r="DZ900" s="29"/>
      <c r="EA900" s="29"/>
      <c r="EB900" s="29"/>
      <c r="EC900" s="29"/>
      <c r="ED900" s="29"/>
      <c r="EE900" s="29"/>
      <c r="EF900" s="29"/>
      <c r="EG900" s="29"/>
      <c r="EH900" s="29"/>
      <c r="EI900" s="29"/>
      <c r="EJ900" s="29"/>
      <c r="EK900" s="29"/>
      <c r="EL900" s="29"/>
      <c r="EM900" s="29"/>
      <c r="EN900" s="29"/>
      <c r="EO900" s="29"/>
      <c r="EP900" s="29"/>
      <c r="EQ900" s="29"/>
      <c r="ER900" s="29"/>
      <c r="ES900" s="29"/>
      <c r="ET900" s="29"/>
      <c r="EU900" s="29"/>
      <c r="EV900" s="29"/>
      <c r="EW900" s="29"/>
      <c r="EX900" s="29"/>
      <c r="EY900" s="29"/>
      <c r="EZ900" s="29"/>
      <c r="FA900" s="29"/>
      <c r="FB900" s="29"/>
      <c r="FC900" s="29"/>
      <c r="FD900" s="29"/>
      <c r="FE900" s="29"/>
      <c r="FF900" s="29"/>
      <c r="FG900" s="29"/>
      <c r="FH900" s="29"/>
      <c r="FI900" s="29"/>
      <c r="FJ900" s="29"/>
      <c r="FK900" s="29"/>
      <c r="FV900" s="29"/>
      <c r="FZ900" s="29"/>
      <c r="GA900" s="29"/>
    </row>
    <row r="901" spans="7:183" x14ac:dyDescent="0.25">
      <c r="G901" s="112"/>
      <c r="Z901" s="113"/>
      <c r="AQ901" s="29"/>
      <c r="AR901" s="29"/>
      <c r="AS901" s="29"/>
      <c r="AT901" s="29"/>
      <c r="AU901" s="29"/>
      <c r="AV901" s="29"/>
      <c r="AW901" s="29"/>
      <c r="AX901" s="29"/>
      <c r="AY901" s="29"/>
      <c r="AZ901" s="29"/>
      <c r="BA901" s="29"/>
      <c r="BB901" s="29"/>
      <c r="BC901" s="29"/>
      <c r="BD901" s="29"/>
      <c r="BE901" s="29"/>
      <c r="BF901" s="29"/>
      <c r="BG901" s="29"/>
      <c r="BH901" s="29"/>
      <c r="BI901" s="29"/>
      <c r="BJ901" s="29"/>
      <c r="BK901" s="29"/>
      <c r="BL901" s="29"/>
      <c r="BM901" s="29"/>
      <c r="CH901" s="29"/>
      <c r="CX901" s="29"/>
      <c r="CY901" s="29"/>
      <c r="CZ901" s="31"/>
      <c r="DA901" s="31"/>
      <c r="DB901" s="31"/>
      <c r="DC901" s="31"/>
      <c r="DD901" s="31"/>
      <c r="DE901" s="31"/>
      <c r="DF901" s="31"/>
      <c r="DL901" s="29"/>
      <c r="DM901" s="29"/>
      <c r="DN901" s="29"/>
      <c r="DO901" s="29"/>
      <c r="DP901" s="29"/>
      <c r="DQ901" s="29"/>
      <c r="DR901" s="29"/>
      <c r="DS901" s="29"/>
      <c r="DT901" s="29"/>
      <c r="DU901" s="29"/>
      <c r="DV901" s="29"/>
      <c r="DW901" s="29"/>
      <c r="DX901" s="29"/>
      <c r="DY901" s="29"/>
      <c r="DZ901" s="29"/>
      <c r="EA901" s="29"/>
      <c r="EB901" s="29"/>
      <c r="EC901" s="29"/>
      <c r="ED901" s="29"/>
      <c r="EE901" s="29"/>
      <c r="EF901" s="29"/>
      <c r="EG901" s="29"/>
      <c r="EH901" s="29"/>
      <c r="EI901" s="29"/>
      <c r="EJ901" s="29"/>
      <c r="EK901" s="29"/>
      <c r="EL901" s="29"/>
      <c r="EM901" s="29"/>
      <c r="EN901" s="29"/>
      <c r="EO901" s="29"/>
      <c r="EP901" s="29"/>
      <c r="EQ901" s="29"/>
      <c r="ER901" s="29"/>
      <c r="ES901" s="29"/>
      <c r="ET901" s="29"/>
      <c r="EU901" s="29"/>
      <c r="EV901" s="29"/>
      <c r="EW901" s="29"/>
      <c r="EX901" s="29"/>
      <c r="EY901" s="29"/>
      <c r="EZ901" s="29"/>
      <c r="FA901" s="29"/>
      <c r="FB901" s="29"/>
      <c r="FC901" s="29"/>
      <c r="FD901" s="29"/>
      <c r="FE901" s="29"/>
      <c r="FF901" s="29"/>
      <c r="FG901" s="29"/>
      <c r="FH901" s="29"/>
      <c r="FI901" s="29"/>
      <c r="FJ901" s="29"/>
      <c r="FK901" s="29"/>
      <c r="FV901" s="29"/>
      <c r="FZ901" s="29"/>
      <c r="GA901" s="29"/>
    </row>
    <row r="902" spans="7:183" x14ac:dyDescent="0.25">
      <c r="G902" s="112"/>
      <c r="Z902" s="113"/>
      <c r="AQ902" s="29"/>
      <c r="AR902" s="29"/>
      <c r="AS902" s="29"/>
      <c r="AT902" s="29"/>
      <c r="AU902" s="29"/>
      <c r="AV902" s="29"/>
      <c r="AW902" s="29"/>
      <c r="AX902" s="29"/>
      <c r="AY902" s="29"/>
      <c r="AZ902" s="29"/>
      <c r="BA902" s="29"/>
      <c r="BB902" s="29"/>
      <c r="BC902" s="29"/>
      <c r="BD902" s="29"/>
      <c r="BE902" s="29"/>
      <c r="BF902" s="29"/>
      <c r="BG902" s="29"/>
      <c r="BH902" s="29"/>
      <c r="BI902" s="29"/>
      <c r="BJ902" s="29"/>
      <c r="BK902" s="29"/>
      <c r="BL902" s="29"/>
      <c r="BM902" s="29"/>
      <c r="CH902" s="29"/>
      <c r="CX902" s="29"/>
      <c r="CY902" s="29"/>
      <c r="CZ902" s="31"/>
      <c r="DA902" s="31"/>
      <c r="DB902" s="31"/>
      <c r="DC902" s="31"/>
      <c r="DD902" s="31"/>
      <c r="DE902" s="31"/>
      <c r="DF902" s="31"/>
      <c r="DL902" s="29"/>
      <c r="DM902" s="29"/>
      <c r="DN902" s="29"/>
      <c r="DO902" s="29"/>
      <c r="DP902" s="29"/>
      <c r="DQ902" s="29"/>
      <c r="DR902" s="29"/>
      <c r="DS902" s="29"/>
      <c r="DT902" s="29"/>
      <c r="DU902" s="29"/>
      <c r="DV902" s="29"/>
      <c r="DW902" s="29"/>
      <c r="DX902" s="29"/>
      <c r="DY902" s="29"/>
      <c r="DZ902" s="29"/>
      <c r="EA902" s="29"/>
      <c r="EB902" s="29"/>
      <c r="EC902" s="29"/>
      <c r="ED902" s="29"/>
      <c r="EE902" s="29"/>
      <c r="EF902" s="29"/>
      <c r="EG902" s="29"/>
      <c r="EH902" s="29"/>
      <c r="EI902" s="29"/>
      <c r="EJ902" s="29"/>
      <c r="EK902" s="29"/>
      <c r="EL902" s="29"/>
      <c r="EM902" s="29"/>
      <c r="EN902" s="29"/>
      <c r="EO902" s="29"/>
      <c r="EP902" s="29"/>
      <c r="EQ902" s="29"/>
      <c r="ER902" s="29"/>
      <c r="ES902" s="29"/>
      <c r="ET902" s="29"/>
      <c r="EU902" s="29"/>
      <c r="EV902" s="29"/>
      <c r="EW902" s="29"/>
      <c r="EX902" s="29"/>
      <c r="EY902" s="29"/>
      <c r="EZ902" s="29"/>
      <c r="FA902" s="29"/>
      <c r="FB902" s="29"/>
      <c r="FC902" s="29"/>
      <c r="FD902" s="29"/>
      <c r="FE902" s="29"/>
      <c r="FF902" s="29"/>
      <c r="FG902" s="29"/>
      <c r="FH902" s="29"/>
      <c r="FI902" s="29"/>
      <c r="FJ902" s="29"/>
      <c r="FK902" s="29"/>
      <c r="FV902" s="29"/>
      <c r="FZ902" s="29"/>
      <c r="GA902" s="29"/>
    </row>
    <row r="903" spans="7:183" x14ac:dyDescent="0.25">
      <c r="G903" s="112"/>
      <c r="Z903" s="113"/>
      <c r="AQ903" s="29"/>
      <c r="AR903" s="29"/>
      <c r="AS903" s="29"/>
      <c r="AT903" s="29"/>
      <c r="AU903" s="29"/>
      <c r="AV903" s="29"/>
      <c r="AW903" s="29"/>
      <c r="AX903" s="29"/>
      <c r="AY903" s="29"/>
      <c r="AZ903" s="29"/>
      <c r="BA903" s="29"/>
      <c r="BB903" s="29"/>
      <c r="BC903" s="29"/>
      <c r="BD903" s="29"/>
      <c r="BE903" s="29"/>
      <c r="BF903" s="29"/>
      <c r="BG903" s="29"/>
      <c r="BH903" s="29"/>
      <c r="BI903" s="29"/>
      <c r="BJ903" s="29"/>
      <c r="BK903" s="29"/>
      <c r="BL903" s="29"/>
      <c r="BM903" s="29"/>
      <c r="CH903" s="29"/>
      <c r="CX903" s="29"/>
      <c r="CY903" s="29"/>
      <c r="CZ903" s="31"/>
      <c r="DA903" s="31"/>
      <c r="DB903" s="31"/>
      <c r="DC903" s="31"/>
      <c r="DD903" s="31"/>
      <c r="DE903" s="31"/>
      <c r="DF903" s="31"/>
      <c r="DL903" s="29"/>
      <c r="DM903" s="29"/>
      <c r="DN903" s="29"/>
      <c r="DO903" s="29"/>
      <c r="DP903" s="29"/>
      <c r="DQ903" s="29"/>
      <c r="DR903" s="29"/>
      <c r="DS903" s="29"/>
      <c r="DT903" s="29"/>
      <c r="DU903" s="29"/>
      <c r="DV903" s="29"/>
      <c r="DW903" s="29"/>
      <c r="DX903" s="29"/>
      <c r="DY903" s="29"/>
      <c r="DZ903" s="29"/>
      <c r="EA903" s="29"/>
      <c r="EB903" s="29"/>
      <c r="EC903" s="29"/>
      <c r="ED903" s="29"/>
      <c r="EE903" s="29"/>
      <c r="EF903" s="29"/>
      <c r="EG903" s="29"/>
      <c r="EH903" s="29"/>
      <c r="EI903" s="29"/>
      <c r="EJ903" s="29"/>
      <c r="EK903" s="29"/>
      <c r="EL903" s="29"/>
      <c r="EM903" s="29"/>
      <c r="EN903" s="29"/>
      <c r="EO903" s="29"/>
      <c r="EP903" s="29"/>
      <c r="EQ903" s="29"/>
      <c r="ER903" s="29"/>
      <c r="ES903" s="29"/>
      <c r="ET903" s="29"/>
      <c r="EU903" s="29"/>
      <c r="EV903" s="29"/>
      <c r="EW903" s="29"/>
      <c r="EX903" s="29"/>
      <c r="EY903" s="29"/>
      <c r="EZ903" s="29"/>
      <c r="FA903" s="29"/>
      <c r="FB903" s="29"/>
      <c r="FC903" s="29"/>
      <c r="FD903" s="29"/>
      <c r="FE903" s="29"/>
      <c r="FF903" s="29"/>
      <c r="FG903" s="29"/>
      <c r="FH903" s="29"/>
      <c r="FI903" s="29"/>
      <c r="FJ903" s="29"/>
      <c r="FK903" s="29"/>
      <c r="FV903" s="29"/>
      <c r="FZ903" s="29"/>
      <c r="GA903" s="29"/>
    </row>
    <row r="904" spans="7:183" x14ac:dyDescent="0.25">
      <c r="G904" s="112"/>
      <c r="Z904" s="113"/>
      <c r="AQ904" s="29"/>
      <c r="AR904" s="29"/>
      <c r="AS904" s="29"/>
      <c r="AT904" s="29"/>
      <c r="AU904" s="29"/>
      <c r="AV904" s="29"/>
      <c r="AW904" s="29"/>
      <c r="AX904" s="29"/>
      <c r="AY904" s="29"/>
      <c r="AZ904" s="29"/>
      <c r="BA904" s="29"/>
      <c r="BB904" s="29"/>
      <c r="BC904" s="29"/>
      <c r="BD904" s="29"/>
      <c r="BE904" s="29"/>
      <c r="BF904" s="29"/>
      <c r="BG904" s="29"/>
      <c r="BH904" s="29"/>
      <c r="BI904" s="29"/>
      <c r="BJ904" s="29"/>
      <c r="BK904" s="29"/>
      <c r="BL904" s="29"/>
      <c r="BM904" s="29"/>
      <c r="CH904" s="29"/>
      <c r="CX904" s="29"/>
      <c r="CY904" s="29"/>
      <c r="CZ904" s="31"/>
      <c r="DA904" s="31"/>
      <c r="DB904" s="31"/>
      <c r="DC904" s="31"/>
      <c r="DD904" s="31"/>
      <c r="DE904" s="31"/>
      <c r="DF904" s="31"/>
      <c r="DL904" s="29"/>
      <c r="DM904" s="29"/>
      <c r="DN904" s="29"/>
      <c r="DO904" s="29"/>
      <c r="DP904" s="29"/>
      <c r="DQ904" s="29"/>
      <c r="DR904" s="29"/>
      <c r="DS904" s="29"/>
      <c r="DT904" s="29"/>
      <c r="DU904" s="29"/>
      <c r="DV904" s="29"/>
      <c r="DW904" s="29"/>
      <c r="DX904" s="29"/>
      <c r="DY904" s="29"/>
      <c r="DZ904" s="29"/>
      <c r="EA904" s="29"/>
      <c r="EB904" s="29"/>
      <c r="EC904" s="29"/>
      <c r="ED904" s="29"/>
      <c r="EE904" s="29"/>
      <c r="EF904" s="29"/>
      <c r="EG904" s="29"/>
      <c r="EH904" s="29"/>
      <c r="EI904" s="29"/>
      <c r="EJ904" s="29"/>
      <c r="EK904" s="29"/>
      <c r="EL904" s="29"/>
      <c r="EM904" s="29"/>
      <c r="EN904" s="29"/>
      <c r="EO904" s="29"/>
      <c r="EP904" s="29"/>
      <c r="EQ904" s="29"/>
      <c r="ER904" s="29"/>
      <c r="ES904" s="29"/>
      <c r="ET904" s="29"/>
      <c r="EU904" s="29"/>
      <c r="EV904" s="29"/>
      <c r="EW904" s="29"/>
      <c r="EX904" s="29"/>
      <c r="EY904" s="29"/>
      <c r="EZ904" s="29"/>
      <c r="FA904" s="29"/>
      <c r="FB904" s="29"/>
      <c r="FC904" s="29"/>
      <c r="FD904" s="29"/>
      <c r="FE904" s="29"/>
      <c r="FF904" s="29"/>
      <c r="FG904" s="29"/>
      <c r="FH904" s="29"/>
      <c r="FI904" s="29"/>
      <c r="FJ904" s="29"/>
      <c r="FK904" s="29"/>
      <c r="FV904" s="29"/>
      <c r="FZ904" s="29"/>
      <c r="GA904" s="29"/>
    </row>
    <row r="905" spans="7:183" x14ac:dyDescent="0.25">
      <c r="G905" s="112"/>
      <c r="Z905" s="113"/>
      <c r="AQ905" s="29"/>
      <c r="AR905" s="29"/>
      <c r="AS905" s="29"/>
      <c r="AT905" s="29"/>
      <c r="AU905" s="29"/>
      <c r="AV905" s="29"/>
      <c r="AW905" s="29"/>
      <c r="AX905" s="29"/>
      <c r="AY905" s="29"/>
      <c r="AZ905" s="29"/>
      <c r="BA905" s="29"/>
      <c r="BB905" s="29"/>
      <c r="BC905" s="29"/>
      <c r="BD905" s="29"/>
      <c r="BE905" s="29"/>
      <c r="BF905" s="29"/>
      <c r="BG905" s="29"/>
      <c r="BH905" s="29"/>
      <c r="BI905" s="29"/>
      <c r="BJ905" s="29"/>
      <c r="BK905" s="29"/>
      <c r="BL905" s="29"/>
      <c r="BM905" s="29"/>
      <c r="CH905" s="29"/>
      <c r="CX905" s="29"/>
      <c r="CY905" s="29"/>
      <c r="CZ905" s="31"/>
      <c r="DA905" s="31"/>
      <c r="DB905" s="31"/>
      <c r="DC905" s="31"/>
      <c r="DD905" s="31"/>
      <c r="DE905" s="31"/>
      <c r="DF905" s="31"/>
      <c r="DL905" s="29"/>
      <c r="DM905" s="29"/>
      <c r="DN905" s="29"/>
      <c r="DO905" s="29"/>
      <c r="DP905" s="29"/>
      <c r="DQ905" s="29"/>
      <c r="DR905" s="29"/>
      <c r="DS905" s="29"/>
      <c r="DT905" s="29"/>
      <c r="DU905" s="29"/>
      <c r="DV905" s="29"/>
      <c r="DW905" s="29"/>
      <c r="DX905" s="29"/>
      <c r="DY905" s="29"/>
      <c r="DZ905" s="29"/>
      <c r="EA905" s="29"/>
      <c r="EB905" s="29"/>
      <c r="EC905" s="29"/>
      <c r="ED905" s="29"/>
      <c r="EE905" s="29"/>
      <c r="EF905" s="29"/>
      <c r="EG905" s="29"/>
      <c r="EH905" s="29"/>
      <c r="EI905" s="29"/>
      <c r="EJ905" s="29"/>
      <c r="EK905" s="29"/>
      <c r="EL905" s="29"/>
      <c r="EM905" s="29"/>
      <c r="EN905" s="29"/>
      <c r="EO905" s="29"/>
      <c r="EP905" s="29"/>
      <c r="EQ905" s="29"/>
      <c r="ER905" s="29"/>
      <c r="ES905" s="29"/>
      <c r="ET905" s="29"/>
      <c r="EU905" s="29"/>
      <c r="EV905" s="29"/>
      <c r="EW905" s="29"/>
      <c r="EX905" s="29"/>
      <c r="EY905" s="29"/>
      <c r="EZ905" s="29"/>
      <c r="FA905" s="29"/>
      <c r="FB905" s="29"/>
      <c r="FC905" s="29"/>
      <c r="FD905" s="29"/>
      <c r="FE905" s="29"/>
      <c r="FF905" s="29"/>
      <c r="FG905" s="29"/>
      <c r="FH905" s="29"/>
      <c r="FI905" s="29"/>
      <c r="FJ905" s="29"/>
      <c r="FK905" s="29"/>
      <c r="FV905" s="29"/>
      <c r="FZ905" s="29"/>
      <c r="GA905" s="29"/>
    </row>
    <row r="906" spans="7:183" x14ac:dyDescent="0.25">
      <c r="G906" s="112"/>
      <c r="Z906" s="113"/>
      <c r="AQ906" s="29"/>
      <c r="AR906" s="29"/>
      <c r="AS906" s="29"/>
      <c r="AT906" s="29"/>
      <c r="AU906" s="29"/>
      <c r="AV906" s="29"/>
      <c r="AW906" s="29"/>
      <c r="AX906" s="29"/>
      <c r="AY906" s="29"/>
      <c r="AZ906" s="29"/>
      <c r="BA906" s="29"/>
      <c r="BB906" s="29"/>
      <c r="BC906" s="29"/>
      <c r="BD906" s="29"/>
      <c r="BE906" s="29"/>
      <c r="BF906" s="29"/>
      <c r="BG906" s="29"/>
      <c r="BH906" s="29"/>
      <c r="BI906" s="29"/>
      <c r="BJ906" s="29"/>
      <c r="BK906" s="29"/>
      <c r="BL906" s="29"/>
      <c r="BM906" s="29"/>
      <c r="CH906" s="29"/>
      <c r="CX906" s="29"/>
      <c r="CY906" s="29"/>
      <c r="CZ906" s="31"/>
      <c r="DA906" s="31"/>
      <c r="DB906" s="31"/>
      <c r="DC906" s="31"/>
      <c r="DD906" s="31"/>
      <c r="DE906" s="31"/>
      <c r="DF906" s="31"/>
      <c r="DL906" s="29"/>
      <c r="DM906" s="29"/>
      <c r="DN906" s="29"/>
      <c r="DO906" s="29"/>
      <c r="DP906" s="29"/>
      <c r="DQ906" s="29"/>
      <c r="DR906" s="29"/>
      <c r="DS906" s="29"/>
      <c r="DT906" s="29"/>
      <c r="DU906" s="29"/>
      <c r="DV906" s="29"/>
      <c r="DW906" s="29"/>
      <c r="DX906" s="29"/>
      <c r="DY906" s="29"/>
      <c r="DZ906" s="29"/>
      <c r="EA906" s="29"/>
      <c r="EB906" s="29"/>
      <c r="EC906" s="29"/>
      <c r="ED906" s="29"/>
      <c r="EE906" s="29"/>
      <c r="EF906" s="29"/>
      <c r="EG906" s="29"/>
      <c r="EH906" s="29"/>
      <c r="EI906" s="29"/>
      <c r="EJ906" s="29"/>
      <c r="EK906" s="29"/>
      <c r="EL906" s="29"/>
      <c r="EM906" s="29"/>
      <c r="EN906" s="29"/>
      <c r="EO906" s="29"/>
      <c r="EP906" s="29"/>
      <c r="EQ906" s="29"/>
      <c r="ER906" s="29"/>
      <c r="ES906" s="29"/>
      <c r="ET906" s="29"/>
      <c r="EU906" s="29"/>
      <c r="EV906" s="29"/>
      <c r="EW906" s="29"/>
      <c r="EX906" s="29"/>
      <c r="EY906" s="29"/>
      <c r="EZ906" s="29"/>
      <c r="FA906" s="29"/>
      <c r="FB906" s="29"/>
      <c r="FC906" s="29"/>
      <c r="FD906" s="29"/>
      <c r="FE906" s="29"/>
      <c r="FF906" s="29"/>
      <c r="FG906" s="29"/>
      <c r="FH906" s="29"/>
      <c r="FI906" s="29"/>
      <c r="FJ906" s="29"/>
      <c r="FK906" s="29"/>
      <c r="FV906" s="29"/>
      <c r="FZ906" s="29"/>
      <c r="GA906" s="29"/>
    </row>
    <row r="907" spans="7:183" x14ac:dyDescent="0.25">
      <c r="G907" s="112"/>
      <c r="Z907" s="113"/>
      <c r="AQ907" s="29"/>
      <c r="AR907" s="29"/>
      <c r="AS907" s="29"/>
      <c r="AT907" s="29"/>
      <c r="AU907" s="29"/>
      <c r="AV907" s="29"/>
      <c r="AW907" s="29"/>
      <c r="AX907" s="29"/>
      <c r="AY907" s="29"/>
      <c r="AZ907" s="29"/>
      <c r="BA907" s="29"/>
      <c r="BB907" s="29"/>
      <c r="BC907" s="29"/>
      <c r="BD907" s="29"/>
      <c r="BE907" s="29"/>
      <c r="BF907" s="29"/>
      <c r="BG907" s="29"/>
      <c r="BH907" s="29"/>
      <c r="BI907" s="29"/>
      <c r="BJ907" s="29"/>
      <c r="BK907" s="29"/>
      <c r="BL907" s="29"/>
      <c r="BM907" s="29"/>
      <c r="CH907" s="29"/>
      <c r="CX907" s="29"/>
      <c r="CY907" s="29"/>
      <c r="CZ907" s="31"/>
      <c r="DA907" s="31"/>
      <c r="DB907" s="31"/>
      <c r="DC907" s="31"/>
      <c r="DD907" s="31"/>
      <c r="DE907" s="31"/>
      <c r="DF907" s="31"/>
      <c r="DL907" s="29"/>
      <c r="DM907" s="29"/>
      <c r="DN907" s="29"/>
      <c r="DO907" s="29"/>
      <c r="DP907" s="29"/>
      <c r="DQ907" s="29"/>
      <c r="DR907" s="29"/>
      <c r="DS907" s="29"/>
      <c r="DT907" s="29"/>
      <c r="DU907" s="29"/>
      <c r="DV907" s="29"/>
      <c r="DW907" s="29"/>
      <c r="DX907" s="29"/>
      <c r="DY907" s="29"/>
      <c r="DZ907" s="29"/>
      <c r="EA907" s="29"/>
      <c r="EB907" s="29"/>
      <c r="EC907" s="29"/>
      <c r="ED907" s="29"/>
      <c r="EE907" s="29"/>
      <c r="EF907" s="29"/>
      <c r="EG907" s="29"/>
      <c r="EH907" s="29"/>
      <c r="EI907" s="29"/>
      <c r="EJ907" s="29"/>
      <c r="EK907" s="29"/>
      <c r="EL907" s="29"/>
      <c r="EM907" s="29"/>
      <c r="EN907" s="29"/>
      <c r="EO907" s="29"/>
      <c r="EP907" s="29"/>
      <c r="EQ907" s="29"/>
      <c r="ER907" s="29"/>
      <c r="ES907" s="29"/>
      <c r="ET907" s="29"/>
      <c r="EU907" s="29"/>
      <c r="EV907" s="29"/>
      <c r="EW907" s="29"/>
      <c r="EX907" s="29"/>
      <c r="EY907" s="29"/>
      <c r="EZ907" s="29"/>
      <c r="FA907" s="29"/>
      <c r="FB907" s="29"/>
      <c r="FC907" s="29"/>
      <c r="FD907" s="29"/>
      <c r="FE907" s="29"/>
      <c r="FF907" s="29"/>
      <c r="FG907" s="29"/>
      <c r="FH907" s="29"/>
      <c r="FI907" s="29"/>
      <c r="FJ907" s="29"/>
      <c r="FK907" s="29"/>
      <c r="FV907" s="29"/>
      <c r="FZ907" s="29"/>
      <c r="GA907" s="29"/>
    </row>
    <row r="908" spans="7:183" x14ac:dyDescent="0.25">
      <c r="G908" s="112"/>
      <c r="Z908" s="113"/>
      <c r="AQ908" s="29"/>
      <c r="AR908" s="29"/>
      <c r="AS908" s="29"/>
      <c r="AT908" s="29"/>
      <c r="AU908" s="29"/>
      <c r="AV908" s="29"/>
      <c r="AW908" s="29"/>
      <c r="AX908" s="29"/>
      <c r="AY908" s="29"/>
      <c r="AZ908" s="29"/>
      <c r="BA908" s="29"/>
      <c r="BB908" s="29"/>
      <c r="BC908" s="29"/>
      <c r="BD908" s="29"/>
      <c r="BE908" s="29"/>
      <c r="BF908" s="29"/>
      <c r="BG908" s="29"/>
      <c r="BH908" s="29"/>
      <c r="BI908" s="29"/>
      <c r="BJ908" s="29"/>
      <c r="BK908" s="29"/>
      <c r="BL908" s="29"/>
      <c r="BM908" s="29"/>
      <c r="CH908" s="29"/>
      <c r="CX908" s="29"/>
      <c r="CY908" s="29"/>
      <c r="CZ908" s="31"/>
      <c r="DA908" s="31"/>
      <c r="DB908" s="31"/>
      <c r="DC908" s="31"/>
      <c r="DD908" s="31"/>
      <c r="DE908" s="31"/>
      <c r="DF908" s="31"/>
      <c r="DL908" s="29"/>
      <c r="DM908" s="29"/>
      <c r="DN908" s="29"/>
      <c r="DO908" s="29"/>
      <c r="DP908" s="29"/>
      <c r="DQ908" s="29"/>
      <c r="DR908" s="29"/>
      <c r="DS908" s="29"/>
      <c r="DT908" s="29"/>
      <c r="DU908" s="29"/>
      <c r="DV908" s="29"/>
      <c r="DW908" s="29"/>
      <c r="DX908" s="29"/>
      <c r="DY908" s="29"/>
      <c r="DZ908" s="29"/>
      <c r="EA908" s="29"/>
      <c r="EB908" s="29"/>
      <c r="EC908" s="29"/>
      <c r="ED908" s="29"/>
      <c r="EE908" s="29"/>
      <c r="EF908" s="29"/>
      <c r="EG908" s="29"/>
      <c r="EH908" s="29"/>
      <c r="EI908" s="29"/>
      <c r="EJ908" s="29"/>
      <c r="EK908" s="29"/>
      <c r="EL908" s="29"/>
      <c r="EM908" s="29"/>
      <c r="EN908" s="29"/>
      <c r="EO908" s="29"/>
      <c r="EP908" s="29"/>
      <c r="EQ908" s="29"/>
      <c r="ER908" s="29"/>
      <c r="ES908" s="29"/>
      <c r="ET908" s="29"/>
      <c r="EU908" s="29"/>
      <c r="EV908" s="29"/>
      <c r="EW908" s="29"/>
      <c r="EX908" s="29"/>
      <c r="EY908" s="29"/>
      <c r="EZ908" s="29"/>
      <c r="FA908" s="29"/>
      <c r="FB908" s="29"/>
      <c r="FC908" s="29"/>
      <c r="FD908" s="29"/>
      <c r="FE908" s="29"/>
      <c r="FF908" s="29"/>
      <c r="FG908" s="29"/>
      <c r="FH908" s="29"/>
      <c r="FI908" s="29"/>
      <c r="FJ908" s="29"/>
      <c r="FK908" s="29"/>
      <c r="FV908" s="29"/>
      <c r="FZ908" s="29"/>
      <c r="GA908" s="29"/>
    </row>
    <row r="909" spans="7:183" x14ac:dyDescent="0.25">
      <c r="G909" s="112"/>
      <c r="Z909" s="113"/>
      <c r="AQ909" s="29"/>
      <c r="AR909" s="29"/>
      <c r="AS909" s="29"/>
      <c r="AT909" s="29"/>
      <c r="AU909" s="29"/>
      <c r="AV909" s="29"/>
      <c r="AW909" s="29"/>
      <c r="AX909" s="29"/>
      <c r="AY909" s="29"/>
      <c r="AZ909" s="29"/>
      <c r="BA909" s="29"/>
      <c r="BB909" s="29"/>
      <c r="BC909" s="29"/>
      <c r="BD909" s="29"/>
      <c r="BE909" s="29"/>
      <c r="BF909" s="29"/>
      <c r="BG909" s="29"/>
      <c r="BH909" s="29"/>
      <c r="BI909" s="29"/>
      <c r="BJ909" s="29"/>
      <c r="BK909" s="29"/>
      <c r="BL909" s="29"/>
      <c r="BM909" s="29"/>
      <c r="CH909" s="29"/>
      <c r="CX909" s="29"/>
      <c r="CY909" s="29"/>
      <c r="CZ909" s="31"/>
      <c r="DA909" s="31"/>
      <c r="DB909" s="31"/>
      <c r="DC909" s="31"/>
      <c r="DD909" s="31"/>
      <c r="DE909" s="31"/>
      <c r="DF909" s="31"/>
      <c r="DL909" s="29"/>
      <c r="DM909" s="29"/>
      <c r="DN909" s="29"/>
      <c r="DO909" s="29"/>
      <c r="DP909" s="29"/>
      <c r="DQ909" s="29"/>
      <c r="DR909" s="29"/>
      <c r="DS909" s="29"/>
      <c r="DT909" s="29"/>
      <c r="DU909" s="29"/>
      <c r="DV909" s="29"/>
      <c r="DW909" s="29"/>
      <c r="DX909" s="29"/>
      <c r="DY909" s="29"/>
      <c r="DZ909" s="29"/>
      <c r="EA909" s="29"/>
      <c r="EB909" s="29"/>
      <c r="EC909" s="29"/>
      <c r="ED909" s="29"/>
      <c r="EE909" s="29"/>
      <c r="EF909" s="29"/>
      <c r="EG909" s="29"/>
      <c r="EH909" s="29"/>
      <c r="EI909" s="29"/>
      <c r="EJ909" s="29"/>
      <c r="EK909" s="29"/>
      <c r="EL909" s="29"/>
      <c r="EM909" s="29"/>
      <c r="EN909" s="29"/>
      <c r="EO909" s="29"/>
      <c r="EP909" s="29"/>
      <c r="EQ909" s="29"/>
      <c r="ER909" s="29"/>
      <c r="ES909" s="29"/>
      <c r="ET909" s="29"/>
      <c r="EU909" s="29"/>
      <c r="EV909" s="29"/>
      <c r="EW909" s="29"/>
      <c r="EX909" s="29"/>
      <c r="EY909" s="29"/>
      <c r="EZ909" s="29"/>
      <c r="FA909" s="29"/>
      <c r="FB909" s="29"/>
      <c r="FC909" s="29"/>
      <c r="FD909" s="29"/>
      <c r="FE909" s="29"/>
      <c r="FF909" s="29"/>
      <c r="FG909" s="29"/>
      <c r="FH909" s="29"/>
      <c r="FI909" s="29"/>
      <c r="FJ909" s="29"/>
      <c r="FK909" s="29"/>
      <c r="FV909" s="29"/>
      <c r="FZ909" s="29"/>
      <c r="GA909" s="29"/>
    </row>
    <row r="910" spans="7:183" x14ac:dyDescent="0.25">
      <c r="G910" s="112"/>
      <c r="Z910" s="113"/>
      <c r="AQ910" s="29"/>
      <c r="AR910" s="29"/>
      <c r="AS910" s="29"/>
      <c r="AT910" s="29"/>
      <c r="AU910" s="29"/>
      <c r="AV910" s="29"/>
      <c r="AW910" s="29"/>
      <c r="AX910" s="29"/>
      <c r="AY910" s="29"/>
      <c r="AZ910" s="29"/>
      <c r="BA910" s="29"/>
      <c r="BB910" s="29"/>
      <c r="BC910" s="29"/>
      <c r="BD910" s="29"/>
      <c r="BE910" s="29"/>
      <c r="BF910" s="29"/>
      <c r="BG910" s="29"/>
      <c r="BH910" s="29"/>
      <c r="BI910" s="29"/>
      <c r="BJ910" s="29"/>
      <c r="BK910" s="29"/>
      <c r="BL910" s="29"/>
      <c r="BM910" s="29"/>
      <c r="CH910" s="29"/>
      <c r="CX910" s="29"/>
      <c r="CY910" s="29"/>
      <c r="CZ910" s="31"/>
      <c r="DA910" s="31"/>
      <c r="DB910" s="31"/>
      <c r="DC910" s="31"/>
      <c r="DD910" s="31"/>
      <c r="DE910" s="31"/>
      <c r="DF910" s="31"/>
      <c r="DL910" s="29"/>
      <c r="DM910" s="29"/>
      <c r="DN910" s="29"/>
      <c r="DO910" s="29"/>
      <c r="DP910" s="29"/>
      <c r="DQ910" s="29"/>
      <c r="DR910" s="29"/>
      <c r="DS910" s="29"/>
      <c r="DT910" s="29"/>
      <c r="DU910" s="29"/>
      <c r="DV910" s="29"/>
      <c r="DW910" s="29"/>
      <c r="DX910" s="29"/>
      <c r="DY910" s="29"/>
      <c r="DZ910" s="29"/>
      <c r="EA910" s="29"/>
      <c r="EB910" s="29"/>
      <c r="EC910" s="29"/>
      <c r="ED910" s="29"/>
      <c r="EE910" s="29"/>
      <c r="EF910" s="29"/>
      <c r="EG910" s="29"/>
      <c r="EH910" s="29"/>
      <c r="EI910" s="29"/>
      <c r="EJ910" s="29"/>
      <c r="EK910" s="29"/>
      <c r="EL910" s="29"/>
      <c r="EM910" s="29"/>
      <c r="EN910" s="29"/>
      <c r="EO910" s="29"/>
      <c r="EP910" s="29"/>
      <c r="EQ910" s="29"/>
      <c r="ER910" s="29"/>
      <c r="ES910" s="29"/>
      <c r="ET910" s="29"/>
      <c r="EU910" s="29"/>
      <c r="EV910" s="29"/>
      <c r="EW910" s="29"/>
      <c r="EX910" s="29"/>
      <c r="EY910" s="29"/>
      <c r="EZ910" s="29"/>
      <c r="FA910" s="29"/>
      <c r="FB910" s="29"/>
      <c r="FC910" s="29"/>
      <c r="FD910" s="29"/>
      <c r="FE910" s="29"/>
      <c r="FF910" s="29"/>
      <c r="FG910" s="29"/>
      <c r="FH910" s="29"/>
      <c r="FI910" s="29"/>
      <c r="FJ910" s="29"/>
      <c r="FK910" s="29"/>
      <c r="FV910" s="29"/>
      <c r="FZ910" s="29"/>
      <c r="GA910" s="29"/>
    </row>
    <row r="911" spans="7:183" x14ac:dyDescent="0.25">
      <c r="G911" s="112"/>
      <c r="Z911" s="113"/>
      <c r="AQ911" s="29"/>
      <c r="AR911" s="29"/>
      <c r="AS911" s="29"/>
      <c r="AT911" s="29"/>
      <c r="AU911" s="29"/>
      <c r="AV911" s="29"/>
      <c r="AW911" s="29"/>
      <c r="AX911" s="29"/>
      <c r="AY911" s="29"/>
      <c r="AZ911" s="29"/>
      <c r="BA911" s="29"/>
      <c r="BB911" s="29"/>
      <c r="BC911" s="29"/>
      <c r="BD911" s="29"/>
      <c r="BE911" s="29"/>
      <c r="BF911" s="29"/>
      <c r="BG911" s="29"/>
      <c r="BH911" s="29"/>
      <c r="BI911" s="29"/>
      <c r="BJ911" s="29"/>
      <c r="BK911" s="29"/>
      <c r="BL911" s="29"/>
      <c r="BM911" s="29"/>
      <c r="CH911" s="29"/>
      <c r="CX911" s="29"/>
      <c r="CY911" s="29"/>
      <c r="CZ911" s="31"/>
      <c r="DA911" s="31"/>
      <c r="DB911" s="31"/>
      <c r="DC911" s="31"/>
      <c r="DD911" s="31"/>
      <c r="DE911" s="31"/>
      <c r="DF911" s="31"/>
      <c r="DL911" s="29"/>
      <c r="DM911" s="29"/>
      <c r="DN911" s="29"/>
      <c r="DO911" s="29"/>
      <c r="DP911" s="29"/>
      <c r="DQ911" s="29"/>
      <c r="DR911" s="29"/>
      <c r="DS911" s="29"/>
      <c r="DT911" s="29"/>
      <c r="DU911" s="29"/>
      <c r="DV911" s="29"/>
      <c r="DW911" s="29"/>
      <c r="DX911" s="29"/>
      <c r="DY911" s="29"/>
      <c r="DZ911" s="29"/>
      <c r="EA911" s="29"/>
      <c r="EB911" s="29"/>
      <c r="EC911" s="29"/>
      <c r="ED911" s="29"/>
      <c r="EE911" s="29"/>
      <c r="EF911" s="29"/>
      <c r="EG911" s="29"/>
      <c r="EH911" s="29"/>
      <c r="EI911" s="29"/>
      <c r="EJ911" s="29"/>
      <c r="EK911" s="29"/>
      <c r="EL911" s="29"/>
      <c r="EM911" s="29"/>
      <c r="EN911" s="29"/>
      <c r="EO911" s="29"/>
      <c r="EP911" s="29"/>
      <c r="EQ911" s="29"/>
      <c r="ER911" s="29"/>
      <c r="ES911" s="29"/>
      <c r="ET911" s="29"/>
      <c r="EU911" s="29"/>
      <c r="EV911" s="29"/>
      <c r="EW911" s="29"/>
      <c r="EX911" s="29"/>
      <c r="EY911" s="29"/>
      <c r="EZ911" s="29"/>
      <c r="FA911" s="29"/>
      <c r="FB911" s="29"/>
      <c r="FC911" s="29"/>
      <c r="FD911" s="29"/>
      <c r="FE911" s="29"/>
      <c r="FF911" s="29"/>
      <c r="FG911" s="29"/>
      <c r="FH911" s="29"/>
      <c r="FI911" s="29"/>
      <c r="FJ911" s="29"/>
      <c r="FK911" s="29"/>
      <c r="FV911" s="29"/>
      <c r="FZ911" s="29"/>
      <c r="GA911" s="29"/>
    </row>
    <row r="912" spans="7:183" x14ac:dyDescent="0.25">
      <c r="G912" s="112"/>
      <c r="Z912" s="113"/>
      <c r="AQ912" s="29"/>
      <c r="AR912" s="29"/>
      <c r="AS912" s="29"/>
      <c r="AT912" s="29"/>
      <c r="AU912" s="29"/>
      <c r="AV912" s="29"/>
      <c r="AW912" s="29"/>
      <c r="AX912" s="29"/>
      <c r="AY912" s="29"/>
      <c r="AZ912" s="29"/>
      <c r="BA912" s="29"/>
      <c r="BB912" s="29"/>
      <c r="BC912" s="29"/>
      <c r="BD912" s="29"/>
      <c r="BE912" s="29"/>
      <c r="BF912" s="29"/>
      <c r="BG912" s="29"/>
      <c r="BH912" s="29"/>
      <c r="BI912" s="29"/>
      <c r="BJ912" s="29"/>
      <c r="BK912" s="29"/>
      <c r="BL912" s="29"/>
      <c r="BM912" s="29"/>
      <c r="CH912" s="29"/>
      <c r="CX912" s="29"/>
      <c r="CY912" s="29"/>
      <c r="CZ912" s="31"/>
      <c r="DA912" s="31"/>
      <c r="DB912" s="31"/>
      <c r="DC912" s="31"/>
      <c r="DD912" s="31"/>
      <c r="DE912" s="31"/>
      <c r="DF912" s="31"/>
      <c r="DL912" s="29"/>
      <c r="DM912" s="29"/>
      <c r="DN912" s="29"/>
      <c r="DO912" s="29"/>
      <c r="DP912" s="29"/>
      <c r="DQ912" s="29"/>
      <c r="DR912" s="29"/>
      <c r="DS912" s="29"/>
      <c r="DT912" s="29"/>
      <c r="DU912" s="29"/>
      <c r="DV912" s="29"/>
      <c r="DW912" s="29"/>
      <c r="DX912" s="29"/>
      <c r="DY912" s="29"/>
      <c r="DZ912" s="29"/>
      <c r="EA912" s="29"/>
      <c r="EB912" s="29"/>
      <c r="EC912" s="29"/>
      <c r="ED912" s="29"/>
      <c r="EE912" s="29"/>
      <c r="EF912" s="29"/>
      <c r="EG912" s="29"/>
      <c r="EH912" s="29"/>
      <c r="EI912" s="29"/>
      <c r="EJ912" s="29"/>
      <c r="EK912" s="29"/>
      <c r="EL912" s="29"/>
      <c r="EM912" s="29"/>
      <c r="EN912" s="29"/>
      <c r="EO912" s="29"/>
      <c r="EP912" s="29"/>
      <c r="EQ912" s="29"/>
      <c r="ER912" s="29"/>
      <c r="ES912" s="29"/>
      <c r="ET912" s="29"/>
      <c r="EU912" s="29"/>
      <c r="EV912" s="29"/>
      <c r="EW912" s="29"/>
      <c r="EX912" s="29"/>
      <c r="EY912" s="29"/>
      <c r="EZ912" s="29"/>
      <c r="FA912" s="29"/>
      <c r="FB912" s="29"/>
      <c r="FC912" s="29"/>
      <c r="FD912" s="29"/>
      <c r="FE912" s="29"/>
      <c r="FF912" s="29"/>
      <c r="FG912" s="29"/>
      <c r="FH912" s="29"/>
      <c r="FI912" s="29"/>
      <c r="FJ912" s="29"/>
      <c r="FK912" s="29"/>
      <c r="FV912" s="29"/>
      <c r="FZ912" s="29"/>
      <c r="GA912" s="29"/>
    </row>
    <row r="913" spans="7:183" x14ac:dyDescent="0.25">
      <c r="G913" s="112"/>
      <c r="Z913" s="113"/>
      <c r="AQ913" s="29"/>
      <c r="AR913" s="29"/>
      <c r="AS913" s="29"/>
      <c r="AT913" s="29"/>
      <c r="AU913" s="29"/>
      <c r="AV913" s="29"/>
      <c r="AW913" s="29"/>
      <c r="AX913" s="29"/>
      <c r="AY913" s="29"/>
      <c r="AZ913" s="29"/>
      <c r="BA913" s="29"/>
      <c r="BB913" s="29"/>
      <c r="BC913" s="29"/>
      <c r="BD913" s="29"/>
      <c r="BE913" s="29"/>
      <c r="BF913" s="29"/>
      <c r="BG913" s="29"/>
      <c r="BH913" s="29"/>
      <c r="BI913" s="29"/>
      <c r="BJ913" s="29"/>
      <c r="BK913" s="29"/>
      <c r="BL913" s="29"/>
      <c r="BM913" s="29"/>
      <c r="CH913" s="29"/>
      <c r="CX913" s="29"/>
      <c r="CY913" s="29"/>
      <c r="CZ913" s="31"/>
      <c r="DA913" s="31"/>
      <c r="DB913" s="31"/>
      <c r="DC913" s="31"/>
      <c r="DD913" s="31"/>
      <c r="DE913" s="31"/>
      <c r="DF913" s="31"/>
      <c r="DL913" s="29"/>
      <c r="DM913" s="29"/>
      <c r="DN913" s="29"/>
      <c r="DO913" s="29"/>
      <c r="DP913" s="29"/>
      <c r="DQ913" s="29"/>
      <c r="DR913" s="29"/>
      <c r="DS913" s="29"/>
      <c r="DT913" s="29"/>
      <c r="DU913" s="29"/>
      <c r="DV913" s="29"/>
      <c r="DW913" s="29"/>
      <c r="DX913" s="29"/>
      <c r="DY913" s="29"/>
      <c r="DZ913" s="29"/>
      <c r="EA913" s="29"/>
      <c r="EB913" s="29"/>
      <c r="EC913" s="29"/>
      <c r="ED913" s="29"/>
      <c r="EE913" s="29"/>
      <c r="EF913" s="29"/>
      <c r="EG913" s="29"/>
      <c r="EH913" s="29"/>
      <c r="EI913" s="29"/>
      <c r="EJ913" s="29"/>
      <c r="EK913" s="29"/>
      <c r="EL913" s="29"/>
      <c r="EM913" s="29"/>
      <c r="EN913" s="29"/>
      <c r="EO913" s="29"/>
      <c r="EP913" s="29"/>
      <c r="EQ913" s="29"/>
      <c r="ER913" s="29"/>
      <c r="ES913" s="29"/>
      <c r="ET913" s="29"/>
      <c r="EU913" s="29"/>
      <c r="EV913" s="29"/>
      <c r="EW913" s="29"/>
      <c r="EX913" s="29"/>
      <c r="EY913" s="29"/>
      <c r="EZ913" s="29"/>
      <c r="FA913" s="29"/>
      <c r="FB913" s="29"/>
      <c r="FC913" s="29"/>
      <c r="FD913" s="29"/>
      <c r="FE913" s="29"/>
      <c r="FF913" s="29"/>
      <c r="FG913" s="29"/>
      <c r="FH913" s="29"/>
      <c r="FI913" s="29"/>
      <c r="FJ913" s="29"/>
      <c r="FK913" s="29"/>
      <c r="FV913" s="29"/>
      <c r="FZ913" s="29"/>
      <c r="GA913" s="29"/>
    </row>
    <row r="914" spans="7:183" x14ac:dyDescent="0.25">
      <c r="G914" s="112"/>
      <c r="Z914" s="113"/>
      <c r="AQ914" s="29"/>
      <c r="AR914" s="29"/>
      <c r="AS914" s="29"/>
      <c r="AT914" s="29"/>
      <c r="AU914" s="29"/>
      <c r="AV914" s="29"/>
      <c r="AW914" s="29"/>
      <c r="AX914" s="29"/>
      <c r="AY914" s="29"/>
      <c r="AZ914" s="29"/>
      <c r="BA914" s="29"/>
      <c r="BB914" s="29"/>
      <c r="BC914" s="29"/>
      <c r="BD914" s="29"/>
      <c r="BE914" s="29"/>
      <c r="BF914" s="29"/>
      <c r="BG914" s="29"/>
      <c r="BH914" s="29"/>
      <c r="BI914" s="29"/>
      <c r="BJ914" s="29"/>
      <c r="BK914" s="29"/>
      <c r="BL914" s="29"/>
      <c r="BM914" s="29"/>
      <c r="CH914" s="29"/>
      <c r="CX914" s="29"/>
      <c r="CY914" s="29"/>
      <c r="CZ914" s="31"/>
      <c r="DA914" s="31"/>
      <c r="DB914" s="31"/>
      <c r="DC914" s="31"/>
      <c r="DD914" s="31"/>
      <c r="DE914" s="31"/>
      <c r="DF914" s="31"/>
      <c r="DL914" s="29"/>
      <c r="DM914" s="29"/>
      <c r="DN914" s="29"/>
      <c r="DO914" s="29"/>
      <c r="DP914" s="29"/>
      <c r="DQ914" s="29"/>
      <c r="DR914" s="29"/>
      <c r="DS914" s="29"/>
      <c r="DT914" s="29"/>
      <c r="DU914" s="29"/>
      <c r="DV914" s="29"/>
      <c r="DW914" s="29"/>
      <c r="DX914" s="29"/>
      <c r="DY914" s="29"/>
      <c r="DZ914" s="29"/>
      <c r="EA914" s="29"/>
      <c r="EB914" s="29"/>
      <c r="EC914" s="29"/>
      <c r="ED914" s="29"/>
      <c r="EE914" s="29"/>
      <c r="EF914" s="29"/>
      <c r="EG914" s="29"/>
      <c r="EH914" s="29"/>
      <c r="EI914" s="29"/>
      <c r="EJ914" s="29"/>
      <c r="EK914" s="29"/>
      <c r="EL914" s="29"/>
      <c r="EM914" s="29"/>
      <c r="EN914" s="29"/>
      <c r="EO914" s="29"/>
      <c r="EP914" s="29"/>
      <c r="EQ914" s="29"/>
      <c r="ER914" s="29"/>
      <c r="ES914" s="29"/>
      <c r="ET914" s="29"/>
      <c r="EU914" s="29"/>
      <c r="EV914" s="29"/>
      <c r="EW914" s="29"/>
      <c r="EX914" s="29"/>
      <c r="EY914" s="29"/>
      <c r="EZ914" s="29"/>
      <c r="FA914" s="29"/>
      <c r="FB914" s="29"/>
      <c r="FC914" s="29"/>
      <c r="FD914" s="29"/>
      <c r="FE914" s="29"/>
      <c r="FF914" s="29"/>
      <c r="FG914" s="29"/>
      <c r="FH914" s="29"/>
      <c r="FI914" s="29"/>
      <c r="FJ914" s="29"/>
      <c r="FK914" s="29"/>
      <c r="FV914" s="29"/>
      <c r="FZ914" s="29"/>
      <c r="GA914" s="29"/>
    </row>
    <row r="915" spans="7:183" x14ac:dyDescent="0.25">
      <c r="G915" s="112"/>
      <c r="Z915" s="113"/>
      <c r="AQ915" s="29"/>
      <c r="AR915" s="29"/>
      <c r="AS915" s="29"/>
      <c r="AT915" s="29"/>
      <c r="AU915" s="29"/>
      <c r="AV915" s="29"/>
      <c r="AW915" s="29"/>
      <c r="AX915" s="29"/>
      <c r="AY915" s="29"/>
      <c r="AZ915" s="29"/>
      <c r="BA915" s="29"/>
      <c r="BB915" s="29"/>
      <c r="BC915" s="29"/>
      <c r="BD915" s="29"/>
      <c r="BE915" s="29"/>
      <c r="BF915" s="29"/>
      <c r="BG915" s="29"/>
      <c r="BH915" s="29"/>
      <c r="BI915" s="29"/>
      <c r="BJ915" s="29"/>
      <c r="BK915" s="29"/>
      <c r="BL915" s="29"/>
      <c r="BM915" s="29"/>
      <c r="CH915" s="29"/>
      <c r="CX915" s="29"/>
      <c r="CY915" s="29"/>
      <c r="CZ915" s="31"/>
      <c r="DA915" s="31"/>
      <c r="DB915" s="31"/>
      <c r="DC915" s="31"/>
      <c r="DD915" s="31"/>
      <c r="DE915" s="31"/>
      <c r="DF915" s="31"/>
      <c r="DL915" s="29"/>
      <c r="DM915" s="29"/>
      <c r="DN915" s="29"/>
      <c r="DO915" s="29"/>
      <c r="DP915" s="29"/>
      <c r="DQ915" s="29"/>
      <c r="DR915" s="29"/>
      <c r="DS915" s="29"/>
      <c r="DT915" s="29"/>
      <c r="DU915" s="29"/>
      <c r="DV915" s="29"/>
      <c r="DW915" s="29"/>
      <c r="DX915" s="29"/>
      <c r="DY915" s="29"/>
      <c r="DZ915" s="29"/>
      <c r="EA915" s="29"/>
      <c r="EB915" s="29"/>
      <c r="EC915" s="29"/>
      <c r="ED915" s="29"/>
      <c r="EE915" s="29"/>
      <c r="EF915" s="29"/>
      <c r="EG915" s="29"/>
      <c r="EH915" s="29"/>
      <c r="EI915" s="29"/>
      <c r="EJ915" s="29"/>
      <c r="EK915" s="29"/>
      <c r="EL915" s="29"/>
      <c r="EM915" s="29"/>
      <c r="EN915" s="29"/>
      <c r="EO915" s="29"/>
      <c r="EP915" s="29"/>
      <c r="EQ915" s="29"/>
      <c r="ER915" s="29"/>
      <c r="ES915" s="29"/>
      <c r="ET915" s="29"/>
      <c r="EU915" s="29"/>
      <c r="EV915" s="29"/>
      <c r="EW915" s="29"/>
      <c r="EX915" s="29"/>
      <c r="EY915" s="29"/>
      <c r="EZ915" s="29"/>
      <c r="FA915" s="29"/>
      <c r="FB915" s="29"/>
      <c r="FC915" s="29"/>
      <c r="FD915" s="29"/>
      <c r="FE915" s="29"/>
      <c r="FF915" s="29"/>
      <c r="FG915" s="29"/>
      <c r="FH915" s="29"/>
      <c r="FI915" s="29"/>
      <c r="FJ915" s="29"/>
      <c r="FK915" s="29"/>
      <c r="FV915" s="29"/>
      <c r="FZ915" s="29"/>
      <c r="GA915" s="29"/>
    </row>
    <row r="916" spans="7:183" x14ac:dyDescent="0.25">
      <c r="G916" s="112"/>
      <c r="Z916" s="113"/>
      <c r="AQ916" s="29"/>
      <c r="AR916" s="29"/>
      <c r="AS916" s="29"/>
      <c r="AT916" s="29"/>
      <c r="AU916" s="29"/>
      <c r="AV916" s="29"/>
      <c r="AW916" s="29"/>
      <c r="AX916" s="29"/>
      <c r="AY916" s="29"/>
      <c r="AZ916" s="29"/>
      <c r="BA916" s="29"/>
      <c r="BB916" s="29"/>
      <c r="BC916" s="29"/>
      <c r="BD916" s="29"/>
      <c r="BE916" s="29"/>
      <c r="BF916" s="29"/>
      <c r="BG916" s="29"/>
      <c r="BH916" s="29"/>
      <c r="BI916" s="29"/>
      <c r="BJ916" s="29"/>
      <c r="BK916" s="29"/>
      <c r="BL916" s="29"/>
      <c r="BM916" s="29"/>
      <c r="CH916" s="29"/>
      <c r="CX916" s="29"/>
      <c r="CY916" s="29"/>
      <c r="CZ916" s="31"/>
      <c r="DA916" s="31"/>
      <c r="DB916" s="31"/>
      <c r="DC916" s="31"/>
      <c r="DD916" s="31"/>
      <c r="DE916" s="31"/>
      <c r="DF916" s="31"/>
      <c r="DL916" s="29"/>
      <c r="DM916" s="29"/>
      <c r="DN916" s="29"/>
      <c r="DO916" s="29"/>
      <c r="DP916" s="29"/>
      <c r="DQ916" s="29"/>
      <c r="DR916" s="29"/>
      <c r="DS916" s="29"/>
      <c r="DT916" s="29"/>
      <c r="DU916" s="29"/>
      <c r="DV916" s="29"/>
      <c r="DW916" s="29"/>
      <c r="DX916" s="29"/>
      <c r="DY916" s="29"/>
      <c r="DZ916" s="29"/>
      <c r="EA916" s="29"/>
      <c r="EB916" s="29"/>
      <c r="EC916" s="29"/>
      <c r="ED916" s="29"/>
      <c r="EE916" s="29"/>
      <c r="EF916" s="29"/>
      <c r="EG916" s="29"/>
      <c r="EH916" s="29"/>
      <c r="EI916" s="29"/>
      <c r="EJ916" s="29"/>
      <c r="EK916" s="29"/>
      <c r="EL916" s="29"/>
      <c r="EM916" s="29"/>
      <c r="EN916" s="29"/>
      <c r="EO916" s="29"/>
      <c r="EP916" s="29"/>
      <c r="EQ916" s="29"/>
      <c r="ER916" s="29"/>
      <c r="ES916" s="29"/>
      <c r="ET916" s="29"/>
      <c r="EU916" s="29"/>
      <c r="EV916" s="29"/>
      <c r="EW916" s="29"/>
      <c r="EX916" s="29"/>
      <c r="EY916" s="29"/>
      <c r="EZ916" s="29"/>
      <c r="FA916" s="29"/>
      <c r="FB916" s="29"/>
      <c r="FC916" s="29"/>
      <c r="FD916" s="29"/>
      <c r="FE916" s="29"/>
      <c r="FF916" s="29"/>
      <c r="FG916" s="29"/>
      <c r="FH916" s="29"/>
      <c r="FI916" s="29"/>
      <c r="FJ916" s="29"/>
      <c r="FK916" s="29"/>
      <c r="FV916" s="29"/>
      <c r="FZ916" s="29"/>
      <c r="GA916" s="29"/>
    </row>
    <row r="917" spans="7:183" x14ac:dyDescent="0.25">
      <c r="G917" s="112"/>
      <c r="Z917" s="113"/>
      <c r="AQ917" s="29"/>
      <c r="AR917" s="29"/>
      <c r="AS917" s="29"/>
      <c r="AT917" s="29"/>
      <c r="AU917" s="29"/>
      <c r="AV917" s="29"/>
      <c r="AW917" s="29"/>
      <c r="AX917" s="29"/>
      <c r="AY917" s="29"/>
      <c r="AZ917" s="29"/>
      <c r="BA917" s="29"/>
      <c r="BB917" s="29"/>
      <c r="BC917" s="29"/>
      <c r="BD917" s="29"/>
      <c r="BE917" s="29"/>
      <c r="BF917" s="29"/>
      <c r="BG917" s="29"/>
      <c r="BH917" s="29"/>
      <c r="BI917" s="29"/>
      <c r="BJ917" s="29"/>
      <c r="BK917" s="29"/>
      <c r="BL917" s="29"/>
      <c r="BM917" s="29"/>
      <c r="CH917" s="29"/>
      <c r="CX917" s="29"/>
      <c r="CY917" s="29"/>
      <c r="CZ917" s="31"/>
      <c r="DA917" s="31"/>
      <c r="DB917" s="31"/>
      <c r="DC917" s="31"/>
      <c r="DD917" s="31"/>
      <c r="DE917" s="31"/>
      <c r="DF917" s="31"/>
      <c r="DL917" s="29"/>
      <c r="DM917" s="29"/>
      <c r="DN917" s="29"/>
      <c r="DO917" s="29"/>
      <c r="DP917" s="29"/>
      <c r="DQ917" s="29"/>
      <c r="DR917" s="29"/>
      <c r="DS917" s="29"/>
      <c r="DT917" s="29"/>
      <c r="DU917" s="29"/>
      <c r="DV917" s="29"/>
      <c r="DW917" s="29"/>
      <c r="DX917" s="29"/>
      <c r="DY917" s="29"/>
      <c r="DZ917" s="29"/>
      <c r="EA917" s="29"/>
      <c r="EB917" s="29"/>
      <c r="EC917" s="29"/>
      <c r="ED917" s="29"/>
      <c r="EE917" s="29"/>
      <c r="EF917" s="29"/>
      <c r="EG917" s="29"/>
      <c r="EH917" s="29"/>
      <c r="EI917" s="29"/>
      <c r="EJ917" s="29"/>
      <c r="EK917" s="29"/>
      <c r="EL917" s="29"/>
      <c r="EM917" s="29"/>
      <c r="EN917" s="29"/>
      <c r="EO917" s="29"/>
      <c r="EP917" s="29"/>
      <c r="EQ917" s="29"/>
      <c r="ER917" s="29"/>
      <c r="ES917" s="29"/>
      <c r="ET917" s="29"/>
      <c r="EU917" s="29"/>
      <c r="EV917" s="29"/>
      <c r="EW917" s="29"/>
      <c r="EX917" s="29"/>
      <c r="EY917" s="29"/>
      <c r="EZ917" s="29"/>
      <c r="FA917" s="29"/>
      <c r="FB917" s="29"/>
      <c r="FC917" s="29"/>
      <c r="FD917" s="29"/>
      <c r="FE917" s="29"/>
      <c r="FF917" s="29"/>
      <c r="FG917" s="29"/>
      <c r="FH917" s="29"/>
      <c r="FI917" s="29"/>
      <c r="FJ917" s="29"/>
      <c r="FK917" s="29"/>
      <c r="FV917" s="29"/>
      <c r="FZ917" s="29"/>
      <c r="GA917" s="29"/>
    </row>
    <row r="918" spans="7:183" x14ac:dyDescent="0.25">
      <c r="G918" s="112"/>
      <c r="Z918" s="113"/>
      <c r="AQ918" s="29"/>
      <c r="AR918" s="29"/>
      <c r="AS918" s="29"/>
      <c r="AT918" s="29"/>
      <c r="AU918" s="29"/>
      <c r="AV918" s="29"/>
      <c r="AW918" s="29"/>
      <c r="AX918" s="29"/>
      <c r="AY918" s="29"/>
      <c r="AZ918" s="29"/>
      <c r="BA918" s="29"/>
      <c r="BB918" s="29"/>
      <c r="BC918" s="29"/>
      <c r="BD918" s="29"/>
      <c r="BE918" s="29"/>
      <c r="BF918" s="29"/>
      <c r="BG918" s="29"/>
      <c r="BH918" s="29"/>
      <c r="BI918" s="29"/>
      <c r="BJ918" s="29"/>
      <c r="BK918" s="29"/>
      <c r="BL918" s="29"/>
      <c r="BM918" s="29"/>
      <c r="CH918" s="29"/>
      <c r="CX918" s="29"/>
      <c r="CY918" s="29"/>
      <c r="CZ918" s="31"/>
      <c r="DA918" s="31"/>
      <c r="DB918" s="31"/>
      <c r="DC918" s="31"/>
      <c r="DD918" s="31"/>
      <c r="DE918" s="31"/>
      <c r="DF918" s="31"/>
      <c r="DL918" s="29"/>
      <c r="DM918" s="29"/>
      <c r="DN918" s="29"/>
      <c r="DO918" s="29"/>
      <c r="DP918" s="29"/>
      <c r="DQ918" s="29"/>
      <c r="DR918" s="29"/>
      <c r="DS918" s="29"/>
      <c r="DT918" s="29"/>
      <c r="DU918" s="29"/>
      <c r="DV918" s="29"/>
      <c r="DW918" s="29"/>
      <c r="DX918" s="29"/>
      <c r="DY918" s="29"/>
      <c r="DZ918" s="29"/>
      <c r="EA918" s="29"/>
      <c r="EB918" s="29"/>
      <c r="EC918" s="29"/>
      <c r="ED918" s="29"/>
      <c r="EE918" s="29"/>
      <c r="EF918" s="29"/>
      <c r="EG918" s="29"/>
      <c r="EH918" s="29"/>
      <c r="EI918" s="29"/>
      <c r="EJ918" s="29"/>
      <c r="EK918" s="29"/>
      <c r="EL918" s="29"/>
      <c r="EM918" s="29"/>
      <c r="EN918" s="29"/>
      <c r="EO918" s="29"/>
      <c r="EP918" s="29"/>
      <c r="EQ918" s="29"/>
      <c r="ER918" s="29"/>
      <c r="ES918" s="29"/>
      <c r="ET918" s="29"/>
      <c r="EU918" s="29"/>
      <c r="EV918" s="29"/>
      <c r="EW918" s="29"/>
      <c r="EX918" s="29"/>
      <c r="EY918" s="29"/>
      <c r="EZ918" s="29"/>
      <c r="FA918" s="29"/>
      <c r="FB918" s="29"/>
      <c r="FC918" s="29"/>
      <c r="FD918" s="29"/>
      <c r="FE918" s="29"/>
      <c r="FF918" s="29"/>
      <c r="FG918" s="29"/>
      <c r="FH918" s="29"/>
      <c r="FI918" s="29"/>
      <c r="FJ918" s="29"/>
      <c r="FK918" s="29"/>
      <c r="FV918" s="29"/>
      <c r="FZ918" s="29"/>
      <c r="GA918" s="29"/>
    </row>
    <row r="919" spans="7:183" x14ac:dyDescent="0.25">
      <c r="G919" s="112"/>
      <c r="Z919" s="113"/>
      <c r="AQ919" s="29"/>
      <c r="AR919" s="29"/>
      <c r="AS919" s="29"/>
      <c r="AT919" s="29"/>
      <c r="AU919" s="29"/>
      <c r="AV919" s="29"/>
      <c r="AW919" s="29"/>
      <c r="AX919" s="29"/>
      <c r="AY919" s="29"/>
      <c r="AZ919" s="29"/>
      <c r="BA919" s="29"/>
      <c r="BB919" s="29"/>
      <c r="BC919" s="29"/>
      <c r="BD919" s="29"/>
      <c r="BE919" s="29"/>
      <c r="BF919" s="29"/>
      <c r="BG919" s="29"/>
      <c r="BH919" s="29"/>
      <c r="BI919" s="29"/>
      <c r="BJ919" s="29"/>
      <c r="BK919" s="29"/>
      <c r="BL919" s="29"/>
      <c r="BM919" s="29"/>
      <c r="CH919" s="29"/>
      <c r="CX919" s="29"/>
      <c r="CY919" s="29"/>
      <c r="CZ919" s="31"/>
      <c r="DA919" s="31"/>
      <c r="DB919" s="31"/>
      <c r="DC919" s="31"/>
      <c r="DD919" s="31"/>
      <c r="DE919" s="31"/>
      <c r="DF919" s="31"/>
      <c r="DL919" s="29"/>
      <c r="DM919" s="29"/>
      <c r="DN919" s="29"/>
      <c r="DO919" s="29"/>
      <c r="DP919" s="29"/>
      <c r="DQ919" s="29"/>
      <c r="DR919" s="29"/>
      <c r="DS919" s="29"/>
      <c r="DT919" s="29"/>
      <c r="DU919" s="29"/>
      <c r="DV919" s="29"/>
      <c r="DW919" s="29"/>
      <c r="DX919" s="29"/>
      <c r="DY919" s="29"/>
      <c r="DZ919" s="29"/>
      <c r="EA919" s="29"/>
      <c r="EB919" s="29"/>
      <c r="EC919" s="29"/>
      <c r="ED919" s="29"/>
      <c r="EE919" s="29"/>
      <c r="EF919" s="29"/>
      <c r="EG919" s="29"/>
      <c r="EH919" s="29"/>
      <c r="EI919" s="29"/>
      <c r="EJ919" s="29"/>
      <c r="EK919" s="29"/>
      <c r="EL919" s="29"/>
      <c r="EM919" s="29"/>
      <c r="EN919" s="29"/>
      <c r="EO919" s="29"/>
      <c r="EP919" s="29"/>
      <c r="EQ919" s="29"/>
      <c r="ER919" s="29"/>
      <c r="ES919" s="29"/>
      <c r="ET919" s="29"/>
      <c r="EU919" s="29"/>
      <c r="EV919" s="29"/>
      <c r="EW919" s="29"/>
      <c r="EX919" s="29"/>
      <c r="EY919" s="29"/>
      <c r="EZ919" s="29"/>
      <c r="FA919" s="29"/>
      <c r="FB919" s="29"/>
      <c r="FC919" s="29"/>
      <c r="FD919" s="29"/>
      <c r="FE919" s="29"/>
      <c r="FF919" s="29"/>
      <c r="FG919" s="29"/>
      <c r="FH919" s="29"/>
      <c r="FI919" s="29"/>
      <c r="FJ919" s="29"/>
      <c r="FK919" s="29"/>
      <c r="FV919" s="29"/>
      <c r="FZ919" s="29"/>
      <c r="GA919" s="29"/>
    </row>
    <row r="920" spans="7:183" x14ac:dyDescent="0.25">
      <c r="G920" s="112"/>
      <c r="Z920" s="113"/>
      <c r="AQ920" s="29"/>
      <c r="AR920" s="29"/>
      <c r="AS920" s="29"/>
      <c r="AT920" s="29"/>
      <c r="AU920" s="29"/>
      <c r="AV920" s="29"/>
      <c r="AW920" s="29"/>
      <c r="AX920" s="29"/>
      <c r="AY920" s="29"/>
      <c r="AZ920" s="29"/>
      <c r="BA920" s="29"/>
      <c r="BB920" s="29"/>
      <c r="BC920" s="29"/>
      <c r="BD920" s="29"/>
      <c r="BE920" s="29"/>
      <c r="BF920" s="29"/>
      <c r="BG920" s="29"/>
      <c r="BH920" s="29"/>
      <c r="BI920" s="29"/>
      <c r="BJ920" s="29"/>
      <c r="BK920" s="29"/>
      <c r="BL920" s="29"/>
      <c r="BM920" s="29"/>
      <c r="CH920" s="29"/>
      <c r="CX920" s="29"/>
      <c r="CY920" s="29"/>
      <c r="CZ920" s="31"/>
      <c r="DA920" s="31"/>
      <c r="DB920" s="31"/>
      <c r="DC920" s="31"/>
      <c r="DD920" s="31"/>
      <c r="DE920" s="31"/>
      <c r="DF920" s="31"/>
      <c r="DL920" s="29"/>
      <c r="DM920" s="29"/>
      <c r="DN920" s="29"/>
      <c r="DO920" s="29"/>
      <c r="DP920" s="29"/>
      <c r="DQ920" s="29"/>
      <c r="DR920" s="29"/>
      <c r="DS920" s="29"/>
      <c r="DT920" s="29"/>
      <c r="DU920" s="29"/>
      <c r="DV920" s="29"/>
      <c r="DW920" s="29"/>
      <c r="DX920" s="29"/>
      <c r="DY920" s="29"/>
      <c r="DZ920" s="29"/>
      <c r="EA920" s="29"/>
      <c r="EB920" s="29"/>
      <c r="EC920" s="29"/>
      <c r="ED920" s="29"/>
      <c r="EE920" s="29"/>
      <c r="EF920" s="29"/>
      <c r="EG920" s="29"/>
      <c r="EH920" s="29"/>
      <c r="EI920" s="29"/>
      <c r="EJ920" s="29"/>
      <c r="EK920" s="29"/>
      <c r="EL920" s="29"/>
      <c r="EM920" s="29"/>
      <c r="EN920" s="29"/>
      <c r="EO920" s="29"/>
      <c r="EP920" s="29"/>
      <c r="EQ920" s="29"/>
      <c r="ER920" s="29"/>
      <c r="ES920" s="29"/>
      <c r="ET920" s="29"/>
      <c r="EU920" s="29"/>
      <c r="EV920" s="29"/>
      <c r="EW920" s="29"/>
      <c r="EX920" s="29"/>
      <c r="EY920" s="29"/>
      <c r="EZ920" s="29"/>
      <c r="FA920" s="29"/>
      <c r="FB920" s="29"/>
      <c r="FC920" s="29"/>
      <c r="FD920" s="29"/>
      <c r="FE920" s="29"/>
      <c r="FF920" s="29"/>
      <c r="FG920" s="29"/>
      <c r="FH920" s="29"/>
      <c r="FI920" s="29"/>
      <c r="FJ920" s="29"/>
      <c r="FK920" s="29"/>
      <c r="FV920" s="29"/>
      <c r="FZ920" s="29"/>
      <c r="GA920" s="29"/>
    </row>
    <row r="921" spans="7:183" x14ac:dyDescent="0.25">
      <c r="G921" s="112"/>
      <c r="Z921" s="113"/>
      <c r="AQ921" s="29"/>
      <c r="AR921" s="29"/>
      <c r="AS921" s="29"/>
      <c r="AT921" s="29"/>
      <c r="AU921" s="29"/>
      <c r="AV921" s="29"/>
      <c r="AW921" s="29"/>
      <c r="AX921" s="29"/>
      <c r="AY921" s="29"/>
      <c r="AZ921" s="29"/>
      <c r="BA921" s="29"/>
      <c r="BB921" s="29"/>
      <c r="BC921" s="29"/>
      <c r="BD921" s="29"/>
      <c r="BE921" s="29"/>
      <c r="BF921" s="29"/>
      <c r="BG921" s="29"/>
      <c r="BH921" s="29"/>
      <c r="BI921" s="29"/>
      <c r="BJ921" s="29"/>
      <c r="BK921" s="29"/>
      <c r="BL921" s="29"/>
      <c r="BM921" s="29"/>
      <c r="CH921" s="29"/>
      <c r="CX921" s="29"/>
      <c r="CY921" s="29"/>
      <c r="CZ921" s="31"/>
      <c r="DA921" s="31"/>
      <c r="DB921" s="31"/>
      <c r="DC921" s="31"/>
      <c r="DD921" s="31"/>
      <c r="DE921" s="31"/>
      <c r="DF921" s="31"/>
      <c r="DL921" s="29"/>
      <c r="DM921" s="29"/>
      <c r="DN921" s="29"/>
      <c r="DO921" s="29"/>
      <c r="DP921" s="29"/>
      <c r="DQ921" s="29"/>
      <c r="DR921" s="29"/>
      <c r="DS921" s="29"/>
      <c r="DT921" s="29"/>
      <c r="DU921" s="29"/>
      <c r="DV921" s="29"/>
      <c r="DW921" s="29"/>
      <c r="DX921" s="29"/>
      <c r="DY921" s="29"/>
      <c r="DZ921" s="29"/>
      <c r="EA921" s="29"/>
      <c r="EB921" s="29"/>
      <c r="EC921" s="29"/>
      <c r="ED921" s="29"/>
      <c r="EE921" s="29"/>
      <c r="EF921" s="29"/>
      <c r="EG921" s="29"/>
      <c r="EH921" s="29"/>
      <c r="EI921" s="29"/>
      <c r="EJ921" s="29"/>
      <c r="EK921" s="29"/>
      <c r="EL921" s="29"/>
      <c r="EM921" s="29"/>
      <c r="EN921" s="29"/>
      <c r="EO921" s="29"/>
      <c r="EP921" s="29"/>
      <c r="EQ921" s="29"/>
      <c r="ER921" s="29"/>
      <c r="ES921" s="29"/>
      <c r="ET921" s="29"/>
      <c r="EU921" s="29"/>
      <c r="EV921" s="29"/>
      <c r="EW921" s="29"/>
      <c r="EX921" s="29"/>
      <c r="EY921" s="29"/>
      <c r="EZ921" s="29"/>
      <c r="FA921" s="29"/>
      <c r="FB921" s="29"/>
      <c r="FC921" s="29"/>
      <c r="FD921" s="29"/>
      <c r="FE921" s="29"/>
      <c r="FF921" s="29"/>
      <c r="FG921" s="29"/>
      <c r="FH921" s="29"/>
      <c r="FI921" s="29"/>
      <c r="FJ921" s="29"/>
      <c r="FK921" s="29"/>
      <c r="FV921" s="29"/>
      <c r="FZ921" s="29"/>
      <c r="GA921" s="29"/>
    </row>
    <row r="922" spans="7:183" x14ac:dyDescent="0.25">
      <c r="G922" s="112"/>
      <c r="Z922" s="113"/>
      <c r="AQ922" s="29"/>
      <c r="AR922" s="29"/>
      <c r="AS922" s="29"/>
      <c r="AT922" s="29"/>
      <c r="AU922" s="29"/>
      <c r="AV922" s="29"/>
      <c r="AW922" s="29"/>
      <c r="AX922" s="29"/>
      <c r="AY922" s="29"/>
      <c r="AZ922" s="29"/>
      <c r="BA922" s="29"/>
      <c r="BB922" s="29"/>
      <c r="BC922" s="29"/>
      <c r="BD922" s="29"/>
      <c r="BE922" s="29"/>
      <c r="BF922" s="29"/>
      <c r="BG922" s="29"/>
      <c r="BH922" s="29"/>
      <c r="BI922" s="29"/>
      <c r="BJ922" s="29"/>
      <c r="BK922" s="29"/>
      <c r="BL922" s="29"/>
      <c r="BM922" s="29"/>
      <c r="CH922" s="29"/>
      <c r="CX922" s="29"/>
      <c r="CY922" s="29"/>
      <c r="CZ922" s="31"/>
      <c r="DA922" s="31"/>
      <c r="DB922" s="31"/>
      <c r="DC922" s="31"/>
      <c r="DD922" s="31"/>
      <c r="DE922" s="31"/>
      <c r="DF922" s="31"/>
      <c r="DL922" s="29"/>
      <c r="DM922" s="29"/>
      <c r="DN922" s="29"/>
      <c r="DO922" s="29"/>
      <c r="DP922" s="29"/>
      <c r="DQ922" s="29"/>
      <c r="DR922" s="29"/>
      <c r="DS922" s="29"/>
      <c r="DT922" s="29"/>
      <c r="DU922" s="29"/>
      <c r="DV922" s="29"/>
      <c r="DW922" s="29"/>
      <c r="DX922" s="29"/>
      <c r="DY922" s="29"/>
      <c r="DZ922" s="29"/>
      <c r="EA922" s="29"/>
      <c r="EB922" s="29"/>
      <c r="EC922" s="29"/>
      <c r="ED922" s="29"/>
      <c r="EE922" s="29"/>
      <c r="EF922" s="29"/>
      <c r="EG922" s="29"/>
      <c r="EH922" s="29"/>
      <c r="EI922" s="29"/>
      <c r="EJ922" s="29"/>
      <c r="EK922" s="29"/>
      <c r="EL922" s="29"/>
      <c r="EM922" s="29"/>
      <c r="EN922" s="29"/>
      <c r="EO922" s="29"/>
      <c r="EP922" s="29"/>
      <c r="EQ922" s="29"/>
      <c r="ER922" s="29"/>
      <c r="ES922" s="29"/>
      <c r="ET922" s="29"/>
      <c r="EU922" s="29"/>
      <c r="EV922" s="29"/>
      <c r="EW922" s="29"/>
      <c r="EX922" s="29"/>
      <c r="EY922" s="29"/>
      <c r="EZ922" s="29"/>
      <c r="FA922" s="29"/>
      <c r="FB922" s="29"/>
      <c r="FC922" s="29"/>
      <c r="FD922" s="29"/>
      <c r="FE922" s="29"/>
      <c r="FF922" s="29"/>
      <c r="FG922" s="29"/>
      <c r="FH922" s="29"/>
      <c r="FI922" s="29"/>
      <c r="FJ922" s="29"/>
      <c r="FK922" s="29"/>
      <c r="FV922" s="29"/>
      <c r="FZ922" s="29"/>
      <c r="GA922" s="29"/>
    </row>
    <row r="923" spans="7:183" x14ac:dyDescent="0.25">
      <c r="G923" s="112"/>
      <c r="Z923" s="113"/>
      <c r="AQ923" s="29"/>
      <c r="AR923" s="29"/>
      <c r="AS923" s="29"/>
      <c r="AT923" s="29"/>
      <c r="AU923" s="29"/>
      <c r="AV923" s="29"/>
      <c r="AW923" s="29"/>
      <c r="AX923" s="29"/>
      <c r="AY923" s="29"/>
      <c r="AZ923" s="29"/>
      <c r="BA923" s="29"/>
      <c r="BB923" s="29"/>
      <c r="BC923" s="29"/>
      <c r="BD923" s="29"/>
      <c r="BE923" s="29"/>
      <c r="BF923" s="29"/>
      <c r="BG923" s="29"/>
      <c r="BH923" s="29"/>
      <c r="BI923" s="29"/>
      <c r="BJ923" s="29"/>
      <c r="BK923" s="29"/>
      <c r="BL923" s="29"/>
      <c r="BM923" s="29"/>
      <c r="CH923" s="29"/>
      <c r="CX923" s="29"/>
      <c r="CY923" s="29"/>
      <c r="CZ923" s="31"/>
      <c r="DA923" s="31"/>
      <c r="DB923" s="31"/>
      <c r="DC923" s="31"/>
      <c r="DD923" s="31"/>
      <c r="DE923" s="31"/>
      <c r="DF923" s="31"/>
      <c r="DL923" s="29"/>
      <c r="DM923" s="29"/>
      <c r="DN923" s="29"/>
      <c r="DO923" s="29"/>
      <c r="DP923" s="29"/>
      <c r="DQ923" s="29"/>
      <c r="DR923" s="29"/>
      <c r="DS923" s="29"/>
      <c r="DT923" s="29"/>
      <c r="DU923" s="29"/>
      <c r="DV923" s="29"/>
      <c r="DW923" s="29"/>
      <c r="DX923" s="29"/>
      <c r="DY923" s="29"/>
      <c r="DZ923" s="29"/>
      <c r="EA923" s="29"/>
      <c r="EB923" s="29"/>
      <c r="EC923" s="29"/>
      <c r="ED923" s="29"/>
      <c r="EE923" s="29"/>
      <c r="EF923" s="29"/>
      <c r="EG923" s="29"/>
      <c r="EH923" s="29"/>
      <c r="EI923" s="29"/>
      <c r="EJ923" s="29"/>
      <c r="EK923" s="29"/>
      <c r="EL923" s="29"/>
      <c r="EM923" s="29"/>
      <c r="EN923" s="29"/>
      <c r="EO923" s="29"/>
      <c r="EP923" s="29"/>
      <c r="EQ923" s="29"/>
      <c r="ER923" s="29"/>
      <c r="ES923" s="29"/>
      <c r="ET923" s="29"/>
      <c r="EU923" s="29"/>
      <c r="EV923" s="29"/>
      <c r="EW923" s="29"/>
      <c r="EX923" s="29"/>
      <c r="EY923" s="29"/>
      <c r="EZ923" s="29"/>
      <c r="FA923" s="29"/>
      <c r="FB923" s="29"/>
      <c r="FC923" s="29"/>
      <c r="FD923" s="29"/>
      <c r="FE923" s="29"/>
      <c r="FF923" s="29"/>
      <c r="FG923" s="29"/>
      <c r="FH923" s="29"/>
      <c r="FI923" s="29"/>
      <c r="FJ923" s="29"/>
      <c r="FK923" s="29"/>
      <c r="FV923" s="29"/>
      <c r="FZ923" s="29"/>
      <c r="GA923" s="29"/>
    </row>
    <row r="924" spans="7:183" x14ac:dyDescent="0.25">
      <c r="G924" s="112"/>
      <c r="Z924" s="113"/>
      <c r="AQ924" s="29"/>
      <c r="AR924" s="29"/>
      <c r="AS924" s="29"/>
      <c r="AT924" s="29"/>
      <c r="AU924" s="29"/>
      <c r="AV924" s="29"/>
      <c r="AW924" s="29"/>
      <c r="AX924" s="29"/>
      <c r="AY924" s="29"/>
      <c r="AZ924" s="29"/>
      <c r="BA924" s="29"/>
      <c r="BB924" s="29"/>
      <c r="BC924" s="29"/>
      <c r="BD924" s="29"/>
      <c r="BE924" s="29"/>
      <c r="BF924" s="29"/>
      <c r="BG924" s="29"/>
      <c r="BH924" s="29"/>
      <c r="BI924" s="29"/>
      <c r="BJ924" s="29"/>
      <c r="BK924" s="29"/>
      <c r="BL924" s="29"/>
      <c r="BM924" s="29"/>
      <c r="CH924" s="29"/>
      <c r="CX924" s="29"/>
      <c r="CY924" s="29"/>
      <c r="CZ924" s="31"/>
      <c r="DA924" s="31"/>
      <c r="DB924" s="31"/>
      <c r="DC924" s="31"/>
      <c r="DD924" s="31"/>
      <c r="DE924" s="31"/>
      <c r="DF924" s="31"/>
      <c r="DL924" s="29"/>
      <c r="DM924" s="29"/>
      <c r="DN924" s="29"/>
      <c r="DO924" s="29"/>
      <c r="DP924" s="29"/>
      <c r="DQ924" s="29"/>
      <c r="DR924" s="29"/>
      <c r="DS924" s="29"/>
      <c r="DT924" s="29"/>
      <c r="DU924" s="29"/>
      <c r="DV924" s="29"/>
      <c r="DW924" s="29"/>
      <c r="DX924" s="29"/>
      <c r="DY924" s="29"/>
      <c r="DZ924" s="29"/>
      <c r="EA924" s="29"/>
      <c r="EB924" s="29"/>
      <c r="EC924" s="29"/>
      <c r="ED924" s="29"/>
      <c r="EE924" s="29"/>
      <c r="EF924" s="29"/>
      <c r="EG924" s="29"/>
      <c r="EH924" s="29"/>
      <c r="EI924" s="29"/>
      <c r="EJ924" s="29"/>
      <c r="EK924" s="29"/>
      <c r="EL924" s="29"/>
      <c r="EM924" s="29"/>
      <c r="EN924" s="29"/>
      <c r="EO924" s="29"/>
      <c r="EP924" s="29"/>
      <c r="EQ924" s="29"/>
      <c r="ER924" s="29"/>
      <c r="ES924" s="29"/>
      <c r="ET924" s="29"/>
      <c r="EU924" s="29"/>
      <c r="EV924" s="29"/>
      <c r="EW924" s="29"/>
      <c r="EX924" s="29"/>
      <c r="EY924" s="29"/>
      <c r="EZ924" s="29"/>
      <c r="FA924" s="29"/>
      <c r="FB924" s="29"/>
      <c r="FC924" s="29"/>
      <c r="FD924" s="29"/>
      <c r="FE924" s="29"/>
      <c r="FF924" s="29"/>
      <c r="FG924" s="29"/>
      <c r="FH924" s="29"/>
      <c r="FI924" s="29"/>
      <c r="FJ924" s="29"/>
      <c r="FK924" s="29"/>
      <c r="FV924" s="29"/>
      <c r="FZ924" s="29"/>
      <c r="GA924" s="29"/>
    </row>
    <row r="925" spans="7:183" x14ac:dyDescent="0.25">
      <c r="G925" s="112"/>
      <c r="Z925" s="113"/>
      <c r="AQ925" s="29"/>
      <c r="AR925" s="29"/>
      <c r="AS925" s="29"/>
      <c r="AT925" s="29"/>
      <c r="AU925" s="29"/>
      <c r="AV925" s="29"/>
      <c r="AW925" s="29"/>
      <c r="AX925" s="29"/>
      <c r="AY925" s="29"/>
      <c r="AZ925" s="29"/>
      <c r="BA925" s="29"/>
      <c r="BB925" s="29"/>
      <c r="BC925" s="29"/>
      <c r="BD925" s="29"/>
      <c r="BE925" s="29"/>
      <c r="BF925" s="29"/>
      <c r="BG925" s="29"/>
      <c r="BH925" s="29"/>
      <c r="BI925" s="29"/>
      <c r="BJ925" s="29"/>
      <c r="BK925" s="29"/>
      <c r="BL925" s="29"/>
      <c r="BM925" s="29"/>
      <c r="CH925" s="29"/>
      <c r="CX925" s="29"/>
      <c r="CY925" s="29"/>
      <c r="CZ925" s="31"/>
      <c r="DA925" s="31"/>
      <c r="DB925" s="31"/>
      <c r="DC925" s="31"/>
      <c r="DD925" s="31"/>
      <c r="DE925" s="31"/>
      <c r="DF925" s="31"/>
      <c r="DL925" s="29"/>
      <c r="DM925" s="29"/>
      <c r="DN925" s="29"/>
      <c r="DO925" s="29"/>
      <c r="DP925" s="29"/>
      <c r="DQ925" s="29"/>
      <c r="DR925" s="29"/>
      <c r="DS925" s="29"/>
      <c r="DT925" s="29"/>
      <c r="DU925" s="29"/>
      <c r="DV925" s="29"/>
      <c r="DW925" s="29"/>
      <c r="DX925" s="29"/>
      <c r="DY925" s="29"/>
      <c r="DZ925" s="29"/>
      <c r="EA925" s="29"/>
      <c r="EB925" s="29"/>
      <c r="EC925" s="29"/>
      <c r="ED925" s="29"/>
      <c r="EE925" s="29"/>
      <c r="EF925" s="29"/>
      <c r="EG925" s="29"/>
      <c r="EH925" s="29"/>
      <c r="EI925" s="29"/>
      <c r="EJ925" s="29"/>
      <c r="EK925" s="29"/>
      <c r="EL925" s="29"/>
      <c r="EM925" s="29"/>
      <c r="EN925" s="29"/>
      <c r="EO925" s="29"/>
      <c r="EP925" s="29"/>
      <c r="EQ925" s="29"/>
      <c r="ER925" s="29"/>
      <c r="ES925" s="29"/>
      <c r="ET925" s="29"/>
      <c r="EU925" s="29"/>
      <c r="EV925" s="29"/>
      <c r="EW925" s="29"/>
      <c r="EX925" s="29"/>
      <c r="EY925" s="29"/>
      <c r="EZ925" s="29"/>
      <c r="FA925" s="29"/>
      <c r="FB925" s="29"/>
      <c r="FC925" s="29"/>
      <c r="FD925" s="29"/>
      <c r="FE925" s="29"/>
      <c r="FF925" s="29"/>
      <c r="FG925" s="29"/>
      <c r="FH925" s="29"/>
      <c r="FI925" s="29"/>
      <c r="FJ925" s="29"/>
      <c r="FK925" s="29"/>
      <c r="FV925" s="29"/>
      <c r="FZ925" s="29"/>
      <c r="GA925" s="29"/>
    </row>
    <row r="926" spans="7:183" x14ac:dyDescent="0.25">
      <c r="G926" s="112"/>
      <c r="Z926" s="113"/>
      <c r="AQ926" s="29"/>
      <c r="AR926" s="29"/>
      <c r="AS926" s="29"/>
      <c r="AT926" s="29"/>
      <c r="AU926" s="29"/>
      <c r="AV926" s="29"/>
      <c r="AW926" s="29"/>
      <c r="AX926" s="29"/>
      <c r="AY926" s="29"/>
      <c r="AZ926" s="29"/>
      <c r="BA926" s="29"/>
      <c r="BB926" s="29"/>
      <c r="BC926" s="29"/>
      <c r="BD926" s="29"/>
      <c r="BE926" s="29"/>
      <c r="BF926" s="29"/>
      <c r="BG926" s="29"/>
      <c r="BH926" s="29"/>
      <c r="BI926" s="29"/>
      <c r="BJ926" s="29"/>
      <c r="BK926" s="29"/>
      <c r="BL926" s="29"/>
      <c r="BM926" s="29"/>
      <c r="CH926" s="29"/>
      <c r="CX926" s="29"/>
      <c r="CY926" s="29"/>
      <c r="CZ926" s="31"/>
      <c r="DA926" s="31"/>
      <c r="DB926" s="31"/>
      <c r="DC926" s="31"/>
      <c r="DD926" s="31"/>
      <c r="DE926" s="31"/>
      <c r="DF926" s="31"/>
      <c r="DL926" s="29"/>
      <c r="DM926" s="29"/>
      <c r="DN926" s="29"/>
      <c r="DO926" s="29"/>
      <c r="DP926" s="29"/>
      <c r="DQ926" s="29"/>
      <c r="DR926" s="29"/>
      <c r="DS926" s="29"/>
      <c r="DT926" s="29"/>
      <c r="DU926" s="29"/>
      <c r="DV926" s="29"/>
      <c r="DW926" s="29"/>
      <c r="DX926" s="29"/>
      <c r="DY926" s="29"/>
      <c r="DZ926" s="29"/>
      <c r="EA926" s="29"/>
      <c r="EB926" s="29"/>
      <c r="EC926" s="29"/>
      <c r="ED926" s="29"/>
      <c r="EE926" s="29"/>
      <c r="EF926" s="29"/>
      <c r="EG926" s="29"/>
      <c r="EH926" s="29"/>
      <c r="EI926" s="29"/>
      <c r="EJ926" s="29"/>
      <c r="EK926" s="29"/>
      <c r="EL926" s="29"/>
      <c r="EM926" s="29"/>
      <c r="EN926" s="29"/>
      <c r="EO926" s="29"/>
      <c r="EP926" s="29"/>
      <c r="EQ926" s="29"/>
      <c r="ER926" s="29"/>
      <c r="ES926" s="29"/>
      <c r="ET926" s="29"/>
      <c r="EU926" s="29"/>
      <c r="EV926" s="29"/>
      <c r="EW926" s="29"/>
      <c r="EX926" s="29"/>
      <c r="EY926" s="29"/>
      <c r="EZ926" s="29"/>
      <c r="FA926" s="29"/>
      <c r="FB926" s="29"/>
      <c r="FC926" s="29"/>
      <c r="FD926" s="29"/>
      <c r="FE926" s="29"/>
      <c r="FF926" s="29"/>
      <c r="FG926" s="29"/>
      <c r="FH926" s="29"/>
      <c r="FI926" s="29"/>
      <c r="FJ926" s="29"/>
      <c r="FK926" s="29"/>
      <c r="FV926" s="29"/>
      <c r="FZ926" s="29"/>
      <c r="GA926" s="29"/>
    </row>
    <row r="927" spans="7:183" x14ac:dyDescent="0.25">
      <c r="G927" s="112"/>
      <c r="Z927" s="113"/>
      <c r="AQ927" s="29"/>
      <c r="AR927" s="29"/>
      <c r="AS927" s="29"/>
      <c r="AT927" s="29"/>
      <c r="AU927" s="29"/>
      <c r="AV927" s="29"/>
      <c r="AW927" s="29"/>
      <c r="AX927" s="29"/>
      <c r="AY927" s="29"/>
      <c r="AZ927" s="29"/>
      <c r="BA927" s="29"/>
      <c r="BB927" s="29"/>
      <c r="BC927" s="29"/>
      <c r="BD927" s="29"/>
      <c r="BE927" s="29"/>
      <c r="BF927" s="29"/>
      <c r="BG927" s="29"/>
      <c r="BH927" s="29"/>
      <c r="BI927" s="29"/>
      <c r="BJ927" s="29"/>
      <c r="BK927" s="29"/>
      <c r="BL927" s="29"/>
      <c r="BM927" s="29"/>
      <c r="CH927" s="29"/>
      <c r="CX927" s="29"/>
      <c r="CY927" s="29"/>
      <c r="CZ927" s="31"/>
      <c r="DA927" s="31"/>
      <c r="DB927" s="31"/>
      <c r="DC927" s="31"/>
      <c r="DD927" s="31"/>
      <c r="DE927" s="31"/>
      <c r="DF927" s="31"/>
      <c r="DL927" s="29"/>
      <c r="DM927" s="29"/>
      <c r="DN927" s="29"/>
      <c r="DO927" s="29"/>
      <c r="DP927" s="29"/>
      <c r="DQ927" s="29"/>
      <c r="DR927" s="29"/>
      <c r="DS927" s="29"/>
      <c r="DT927" s="29"/>
      <c r="DU927" s="29"/>
      <c r="DV927" s="29"/>
      <c r="DW927" s="29"/>
      <c r="DX927" s="29"/>
      <c r="DY927" s="29"/>
      <c r="DZ927" s="29"/>
      <c r="EA927" s="29"/>
      <c r="EB927" s="29"/>
      <c r="EC927" s="29"/>
      <c r="ED927" s="29"/>
      <c r="EE927" s="29"/>
      <c r="EF927" s="29"/>
      <c r="EG927" s="29"/>
      <c r="EH927" s="29"/>
      <c r="EI927" s="29"/>
      <c r="EJ927" s="29"/>
      <c r="EK927" s="29"/>
      <c r="EL927" s="29"/>
      <c r="EM927" s="29"/>
      <c r="EN927" s="29"/>
      <c r="EO927" s="29"/>
      <c r="EP927" s="29"/>
      <c r="EQ927" s="29"/>
      <c r="ER927" s="29"/>
      <c r="ES927" s="29"/>
      <c r="ET927" s="29"/>
      <c r="EU927" s="29"/>
      <c r="EV927" s="29"/>
      <c r="EW927" s="29"/>
      <c r="EX927" s="29"/>
      <c r="EY927" s="29"/>
      <c r="EZ927" s="29"/>
      <c r="FA927" s="29"/>
      <c r="FB927" s="29"/>
      <c r="FC927" s="29"/>
      <c r="FD927" s="29"/>
      <c r="FE927" s="29"/>
      <c r="FF927" s="29"/>
      <c r="FG927" s="29"/>
      <c r="FH927" s="29"/>
      <c r="FI927" s="29"/>
      <c r="FJ927" s="29"/>
      <c r="FK927" s="29"/>
      <c r="FV927" s="29"/>
      <c r="FZ927" s="29"/>
      <c r="GA927" s="29"/>
    </row>
    <row r="928" spans="7:183" x14ac:dyDescent="0.25">
      <c r="G928" s="112"/>
      <c r="Z928" s="113"/>
      <c r="AQ928" s="29"/>
      <c r="AR928" s="29"/>
      <c r="AS928" s="29"/>
      <c r="AT928" s="29"/>
      <c r="AU928" s="29"/>
      <c r="AV928" s="29"/>
      <c r="AW928" s="29"/>
      <c r="AX928" s="29"/>
      <c r="AY928" s="29"/>
      <c r="AZ928" s="29"/>
      <c r="BA928" s="29"/>
      <c r="BB928" s="29"/>
      <c r="BC928" s="29"/>
      <c r="BD928" s="29"/>
      <c r="BE928" s="29"/>
      <c r="BF928" s="29"/>
      <c r="BG928" s="29"/>
      <c r="BH928" s="29"/>
      <c r="BI928" s="29"/>
      <c r="BJ928" s="29"/>
      <c r="BK928" s="29"/>
      <c r="BL928" s="29"/>
      <c r="BM928" s="29"/>
      <c r="CH928" s="29"/>
      <c r="CX928" s="29"/>
      <c r="CY928" s="29"/>
      <c r="CZ928" s="31"/>
      <c r="DA928" s="31"/>
      <c r="DB928" s="31"/>
      <c r="DC928" s="31"/>
      <c r="DD928" s="31"/>
      <c r="DE928" s="31"/>
      <c r="DF928" s="31"/>
      <c r="DL928" s="29"/>
      <c r="DM928" s="29"/>
      <c r="DN928" s="29"/>
      <c r="DO928" s="29"/>
      <c r="DP928" s="29"/>
      <c r="DQ928" s="29"/>
      <c r="DR928" s="29"/>
      <c r="DS928" s="29"/>
      <c r="DT928" s="29"/>
      <c r="DU928" s="29"/>
      <c r="DV928" s="29"/>
      <c r="DW928" s="29"/>
      <c r="DX928" s="29"/>
      <c r="DY928" s="29"/>
      <c r="DZ928" s="29"/>
      <c r="EA928" s="29"/>
      <c r="EB928" s="29"/>
      <c r="EC928" s="29"/>
      <c r="ED928" s="29"/>
      <c r="EE928" s="29"/>
      <c r="EF928" s="29"/>
      <c r="EG928" s="29"/>
      <c r="EH928" s="29"/>
      <c r="EI928" s="29"/>
      <c r="EJ928" s="29"/>
      <c r="EK928" s="29"/>
      <c r="EL928" s="29"/>
      <c r="EM928" s="29"/>
      <c r="EN928" s="29"/>
      <c r="EO928" s="29"/>
      <c r="EP928" s="29"/>
      <c r="EQ928" s="29"/>
      <c r="ER928" s="29"/>
      <c r="ES928" s="29"/>
      <c r="ET928" s="29"/>
      <c r="EU928" s="29"/>
      <c r="EV928" s="29"/>
      <c r="EW928" s="29"/>
      <c r="EX928" s="29"/>
      <c r="EY928" s="29"/>
      <c r="EZ928" s="29"/>
      <c r="FA928" s="29"/>
      <c r="FB928" s="29"/>
      <c r="FC928" s="29"/>
      <c r="FD928" s="29"/>
      <c r="FE928" s="29"/>
      <c r="FF928" s="29"/>
      <c r="FG928" s="29"/>
      <c r="FH928" s="29"/>
      <c r="FI928" s="29"/>
      <c r="FJ928" s="29"/>
      <c r="FK928" s="29"/>
      <c r="FV928" s="29"/>
      <c r="FZ928" s="29"/>
      <c r="GA928" s="29"/>
    </row>
    <row r="929" spans="7:183" x14ac:dyDescent="0.25">
      <c r="G929" s="112"/>
      <c r="Z929" s="113"/>
      <c r="AQ929" s="29"/>
      <c r="AR929" s="29"/>
      <c r="AS929" s="29"/>
      <c r="AT929" s="29"/>
      <c r="AU929" s="29"/>
      <c r="AV929" s="29"/>
      <c r="AW929" s="29"/>
      <c r="AX929" s="29"/>
      <c r="AY929" s="29"/>
      <c r="AZ929" s="29"/>
      <c r="BA929" s="29"/>
      <c r="BB929" s="29"/>
      <c r="BC929" s="29"/>
      <c r="BD929" s="29"/>
      <c r="BE929" s="29"/>
      <c r="BF929" s="29"/>
      <c r="BG929" s="29"/>
      <c r="BH929" s="29"/>
      <c r="BI929" s="29"/>
      <c r="BJ929" s="29"/>
      <c r="BK929" s="29"/>
      <c r="BL929" s="29"/>
      <c r="BM929" s="29"/>
      <c r="CH929" s="29"/>
      <c r="CX929" s="29"/>
      <c r="CY929" s="29"/>
      <c r="CZ929" s="31"/>
      <c r="DA929" s="31"/>
      <c r="DB929" s="31"/>
      <c r="DC929" s="31"/>
      <c r="DD929" s="31"/>
      <c r="DE929" s="31"/>
      <c r="DF929" s="31"/>
      <c r="DL929" s="29"/>
      <c r="DM929" s="29"/>
      <c r="DN929" s="29"/>
      <c r="DO929" s="29"/>
      <c r="DP929" s="29"/>
      <c r="DQ929" s="29"/>
      <c r="DR929" s="29"/>
      <c r="DS929" s="29"/>
      <c r="DT929" s="29"/>
      <c r="DU929" s="29"/>
      <c r="DV929" s="29"/>
      <c r="DW929" s="29"/>
      <c r="DX929" s="29"/>
      <c r="DY929" s="29"/>
      <c r="DZ929" s="29"/>
      <c r="EA929" s="29"/>
      <c r="EB929" s="29"/>
      <c r="EC929" s="29"/>
      <c r="ED929" s="29"/>
      <c r="EE929" s="29"/>
      <c r="EF929" s="29"/>
      <c r="EG929" s="29"/>
      <c r="EH929" s="29"/>
      <c r="EI929" s="29"/>
      <c r="EJ929" s="29"/>
      <c r="EK929" s="29"/>
      <c r="EL929" s="29"/>
      <c r="EM929" s="29"/>
      <c r="EN929" s="29"/>
      <c r="EO929" s="29"/>
      <c r="EP929" s="29"/>
      <c r="EQ929" s="29"/>
      <c r="ER929" s="29"/>
      <c r="ES929" s="29"/>
      <c r="ET929" s="29"/>
      <c r="EU929" s="29"/>
      <c r="EV929" s="29"/>
      <c r="EW929" s="29"/>
      <c r="EX929" s="29"/>
      <c r="EY929" s="29"/>
      <c r="EZ929" s="29"/>
      <c r="FA929" s="29"/>
      <c r="FB929" s="29"/>
      <c r="FC929" s="29"/>
      <c r="FD929" s="29"/>
      <c r="FE929" s="29"/>
      <c r="FF929" s="29"/>
      <c r="FG929" s="29"/>
      <c r="FH929" s="29"/>
      <c r="FI929" s="29"/>
      <c r="FJ929" s="29"/>
      <c r="FK929" s="29"/>
      <c r="FV929" s="29"/>
      <c r="FZ929" s="29"/>
      <c r="GA929" s="29"/>
    </row>
    <row r="930" spans="7:183" x14ac:dyDescent="0.25">
      <c r="G930" s="112"/>
      <c r="Z930" s="113"/>
      <c r="AQ930" s="29"/>
      <c r="AR930" s="29"/>
      <c r="AS930" s="29"/>
      <c r="AT930" s="29"/>
      <c r="AU930" s="29"/>
      <c r="AV930" s="29"/>
      <c r="AW930" s="29"/>
      <c r="AX930" s="29"/>
      <c r="AY930" s="29"/>
      <c r="AZ930" s="29"/>
      <c r="BA930" s="29"/>
      <c r="BB930" s="29"/>
      <c r="BC930" s="29"/>
      <c r="BD930" s="29"/>
      <c r="BE930" s="29"/>
      <c r="BF930" s="29"/>
      <c r="BG930" s="29"/>
      <c r="BH930" s="29"/>
      <c r="BI930" s="29"/>
      <c r="BJ930" s="29"/>
      <c r="BK930" s="29"/>
      <c r="BL930" s="29"/>
      <c r="BM930" s="29"/>
      <c r="CH930" s="29"/>
      <c r="CX930" s="29"/>
      <c r="CY930" s="29"/>
      <c r="CZ930" s="31"/>
      <c r="DA930" s="31"/>
      <c r="DB930" s="31"/>
      <c r="DC930" s="31"/>
      <c r="DD930" s="31"/>
      <c r="DE930" s="31"/>
      <c r="DF930" s="31"/>
      <c r="DL930" s="29"/>
      <c r="DM930" s="29"/>
      <c r="DN930" s="29"/>
      <c r="DO930" s="29"/>
      <c r="DP930" s="29"/>
      <c r="DQ930" s="29"/>
      <c r="DR930" s="29"/>
      <c r="DS930" s="29"/>
      <c r="DT930" s="29"/>
      <c r="DU930" s="29"/>
      <c r="DV930" s="29"/>
      <c r="DW930" s="29"/>
      <c r="DX930" s="29"/>
      <c r="DY930" s="29"/>
      <c r="DZ930" s="29"/>
      <c r="EA930" s="29"/>
      <c r="EB930" s="29"/>
      <c r="EC930" s="29"/>
      <c r="ED930" s="29"/>
      <c r="EE930" s="29"/>
      <c r="EF930" s="29"/>
      <c r="EG930" s="29"/>
      <c r="EH930" s="29"/>
      <c r="EI930" s="29"/>
      <c r="EJ930" s="29"/>
      <c r="EK930" s="29"/>
      <c r="EL930" s="29"/>
      <c r="EM930" s="29"/>
      <c r="EN930" s="29"/>
      <c r="EO930" s="29"/>
      <c r="EP930" s="29"/>
      <c r="EQ930" s="29"/>
      <c r="ER930" s="29"/>
      <c r="ES930" s="29"/>
      <c r="ET930" s="29"/>
      <c r="EU930" s="29"/>
      <c r="EV930" s="29"/>
      <c r="EW930" s="29"/>
      <c r="EX930" s="29"/>
      <c r="EY930" s="29"/>
      <c r="EZ930" s="29"/>
      <c r="FA930" s="29"/>
      <c r="FB930" s="29"/>
      <c r="FC930" s="29"/>
      <c r="FD930" s="29"/>
      <c r="FE930" s="29"/>
      <c r="FF930" s="29"/>
      <c r="FG930" s="29"/>
      <c r="FH930" s="29"/>
      <c r="FI930" s="29"/>
      <c r="FJ930" s="29"/>
      <c r="FK930" s="29"/>
      <c r="FV930" s="29"/>
      <c r="FZ930" s="29"/>
      <c r="GA930" s="29"/>
    </row>
    <row r="931" spans="7:183" x14ac:dyDescent="0.25">
      <c r="G931" s="112"/>
      <c r="Z931" s="113"/>
      <c r="AQ931" s="29"/>
      <c r="AR931" s="29"/>
      <c r="AS931" s="29"/>
      <c r="AT931" s="29"/>
      <c r="AU931" s="29"/>
      <c r="AV931" s="29"/>
      <c r="AW931" s="29"/>
      <c r="AX931" s="29"/>
      <c r="AY931" s="29"/>
      <c r="AZ931" s="29"/>
      <c r="BA931" s="29"/>
      <c r="BB931" s="29"/>
      <c r="BC931" s="29"/>
      <c r="BD931" s="29"/>
      <c r="BE931" s="29"/>
      <c r="BF931" s="29"/>
      <c r="BG931" s="29"/>
      <c r="BH931" s="29"/>
      <c r="BI931" s="29"/>
      <c r="BJ931" s="29"/>
      <c r="BK931" s="29"/>
      <c r="BL931" s="29"/>
      <c r="BM931" s="29"/>
      <c r="CH931" s="29"/>
      <c r="CX931" s="29"/>
      <c r="CY931" s="29"/>
      <c r="CZ931" s="31"/>
      <c r="DA931" s="31"/>
      <c r="DB931" s="31"/>
      <c r="DC931" s="31"/>
      <c r="DD931" s="31"/>
      <c r="DE931" s="31"/>
      <c r="DF931" s="31"/>
      <c r="DL931" s="29"/>
      <c r="DM931" s="29"/>
      <c r="DN931" s="29"/>
      <c r="DO931" s="29"/>
      <c r="DP931" s="29"/>
      <c r="DQ931" s="29"/>
      <c r="DR931" s="29"/>
      <c r="DS931" s="29"/>
      <c r="DT931" s="29"/>
      <c r="DU931" s="29"/>
      <c r="DV931" s="29"/>
      <c r="DW931" s="29"/>
      <c r="DX931" s="29"/>
      <c r="DY931" s="29"/>
      <c r="DZ931" s="29"/>
      <c r="EA931" s="29"/>
      <c r="EB931" s="29"/>
      <c r="EC931" s="29"/>
      <c r="ED931" s="29"/>
      <c r="EE931" s="29"/>
      <c r="EF931" s="29"/>
      <c r="EG931" s="29"/>
      <c r="EH931" s="29"/>
      <c r="EI931" s="29"/>
      <c r="EJ931" s="29"/>
      <c r="EK931" s="29"/>
      <c r="EL931" s="29"/>
      <c r="EM931" s="29"/>
      <c r="EN931" s="29"/>
      <c r="EO931" s="29"/>
      <c r="EP931" s="29"/>
      <c r="EQ931" s="29"/>
      <c r="ER931" s="29"/>
      <c r="ES931" s="29"/>
      <c r="ET931" s="29"/>
      <c r="EU931" s="29"/>
      <c r="EV931" s="29"/>
      <c r="EW931" s="29"/>
      <c r="EX931" s="29"/>
      <c r="EY931" s="29"/>
      <c r="EZ931" s="29"/>
      <c r="FA931" s="29"/>
      <c r="FB931" s="29"/>
      <c r="FC931" s="29"/>
      <c r="FD931" s="29"/>
      <c r="FE931" s="29"/>
      <c r="FF931" s="29"/>
      <c r="FG931" s="29"/>
      <c r="FH931" s="29"/>
      <c r="FI931" s="29"/>
      <c r="FJ931" s="29"/>
      <c r="FK931" s="29"/>
      <c r="FV931" s="29"/>
      <c r="FZ931" s="29"/>
      <c r="GA931" s="29"/>
    </row>
    <row r="932" spans="7:183" x14ac:dyDescent="0.25">
      <c r="G932" s="112"/>
      <c r="Z932" s="113"/>
      <c r="AQ932" s="29"/>
      <c r="AR932" s="29"/>
      <c r="AS932" s="29"/>
      <c r="AT932" s="29"/>
      <c r="AU932" s="29"/>
      <c r="AV932" s="29"/>
      <c r="AW932" s="29"/>
      <c r="AX932" s="29"/>
      <c r="AY932" s="29"/>
      <c r="AZ932" s="29"/>
      <c r="BA932" s="29"/>
      <c r="BB932" s="29"/>
      <c r="BC932" s="29"/>
      <c r="BD932" s="29"/>
      <c r="BE932" s="29"/>
      <c r="BF932" s="29"/>
      <c r="BG932" s="29"/>
      <c r="BH932" s="29"/>
      <c r="BI932" s="29"/>
      <c r="BJ932" s="29"/>
      <c r="BK932" s="29"/>
      <c r="BL932" s="29"/>
      <c r="BM932" s="29"/>
      <c r="CH932" s="29"/>
      <c r="CX932" s="29"/>
      <c r="CY932" s="29"/>
      <c r="CZ932" s="31"/>
      <c r="DA932" s="31"/>
      <c r="DB932" s="31"/>
      <c r="DC932" s="31"/>
      <c r="DD932" s="31"/>
      <c r="DE932" s="31"/>
      <c r="DF932" s="31"/>
      <c r="DL932" s="29"/>
      <c r="DM932" s="29"/>
      <c r="DN932" s="29"/>
      <c r="DO932" s="29"/>
      <c r="DP932" s="29"/>
      <c r="DQ932" s="29"/>
      <c r="DR932" s="29"/>
      <c r="DS932" s="29"/>
      <c r="DT932" s="29"/>
      <c r="DU932" s="29"/>
      <c r="DV932" s="29"/>
      <c r="DW932" s="29"/>
      <c r="DX932" s="29"/>
      <c r="DY932" s="29"/>
      <c r="DZ932" s="29"/>
      <c r="EA932" s="29"/>
      <c r="EB932" s="29"/>
      <c r="EC932" s="29"/>
      <c r="ED932" s="29"/>
      <c r="EE932" s="29"/>
      <c r="EF932" s="29"/>
      <c r="EG932" s="29"/>
      <c r="EH932" s="29"/>
      <c r="EI932" s="29"/>
      <c r="EJ932" s="29"/>
      <c r="EK932" s="29"/>
      <c r="EL932" s="29"/>
      <c r="EM932" s="29"/>
      <c r="EN932" s="29"/>
      <c r="EO932" s="29"/>
      <c r="EP932" s="29"/>
      <c r="EQ932" s="29"/>
      <c r="ER932" s="29"/>
      <c r="ES932" s="29"/>
      <c r="ET932" s="29"/>
      <c r="EU932" s="29"/>
      <c r="EV932" s="29"/>
      <c r="EW932" s="29"/>
      <c r="EX932" s="29"/>
      <c r="EY932" s="29"/>
      <c r="EZ932" s="29"/>
      <c r="FA932" s="29"/>
      <c r="FB932" s="29"/>
      <c r="FC932" s="29"/>
      <c r="FD932" s="29"/>
      <c r="FE932" s="29"/>
      <c r="FF932" s="29"/>
      <c r="FG932" s="29"/>
      <c r="FH932" s="29"/>
      <c r="FI932" s="29"/>
      <c r="FJ932" s="29"/>
      <c r="FK932" s="29"/>
      <c r="FV932" s="29"/>
      <c r="FZ932" s="29"/>
      <c r="GA932" s="29"/>
    </row>
    <row r="933" spans="7:183" x14ac:dyDescent="0.25">
      <c r="G933" s="112"/>
      <c r="Z933" s="113"/>
      <c r="AQ933" s="29"/>
      <c r="AR933" s="29"/>
      <c r="AS933" s="29"/>
      <c r="AT933" s="29"/>
      <c r="AU933" s="29"/>
      <c r="AV933" s="29"/>
      <c r="AW933" s="29"/>
      <c r="AX933" s="29"/>
      <c r="AY933" s="29"/>
      <c r="AZ933" s="29"/>
      <c r="BA933" s="29"/>
      <c r="BB933" s="29"/>
      <c r="BC933" s="29"/>
      <c r="BD933" s="29"/>
      <c r="BE933" s="29"/>
      <c r="BF933" s="29"/>
      <c r="BG933" s="29"/>
      <c r="BH933" s="29"/>
      <c r="BI933" s="29"/>
      <c r="BJ933" s="29"/>
      <c r="BK933" s="29"/>
      <c r="BL933" s="29"/>
      <c r="BM933" s="29"/>
      <c r="CH933" s="29"/>
      <c r="CX933" s="29"/>
      <c r="CY933" s="29"/>
      <c r="CZ933" s="31"/>
      <c r="DA933" s="31"/>
      <c r="DB933" s="31"/>
      <c r="DC933" s="31"/>
      <c r="DD933" s="31"/>
      <c r="DE933" s="31"/>
      <c r="DF933" s="31"/>
      <c r="DL933" s="29"/>
      <c r="DM933" s="29"/>
      <c r="DN933" s="29"/>
      <c r="DO933" s="29"/>
      <c r="DP933" s="29"/>
      <c r="DQ933" s="29"/>
      <c r="DR933" s="29"/>
      <c r="DS933" s="29"/>
      <c r="DT933" s="29"/>
      <c r="DU933" s="29"/>
      <c r="DV933" s="29"/>
      <c r="DW933" s="29"/>
      <c r="DX933" s="29"/>
      <c r="DY933" s="29"/>
      <c r="DZ933" s="29"/>
      <c r="EA933" s="29"/>
      <c r="EB933" s="29"/>
      <c r="EC933" s="29"/>
      <c r="ED933" s="29"/>
      <c r="EE933" s="29"/>
      <c r="EF933" s="29"/>
      <c r="EG933" s="29"/>
      <c r="EH933" s="29"/>
      <c r="EI933" s="29"/>
      <c r="EJ933" s="29"/>
      <c r="EK933" s="29"/>
      <c r="EL933" s="29"/>
      <c r="EM933" s="29"/>
      <c r="EN933" s="29"/>
      <c r="EO933" s="29"/>
      <c r="EP933" s="29"/>
      <c r="EQ933" s="29"/>
      <c r="ER933" s="29"/>
      <c r="ES933" s="29"/>
      <c r="ET933" s="29"/>
      <c r="EU933" s="29"/>
      <c r="EV933" s="29"/>
      <c r="EW933" s="29"/>
      <c r="EX933" s="29"/>
      <c r="EY933" s="29"/>
      <c r="EZ933" s="29"/>
      <c r="FA933" s="29"/>
      <c r="FB933" s="29"/>
      <c r="FC933" s="29"/>
      <c r="FD933" s="29"/>
      <c r="FE933" s="29"/>
      <c r="FF933" s="29"/>
      <c r="FG933" s="29"/>
      <c r="FH933" s="29"/>
      <c r="FI933" s="29"/>
      <c r="FJ933" s="29"/>
      <c r="FK933" s="29"/>
      <c r="FV933" s="29"/>
      <c r="FZ933" s="29"/>
      <c r="GA933" s="29"/>
    </row>
    <row r="934" spans="7:183" x14ac:dyDescent="0.25">
      <c r="G934" s="112"/>
      <c r="Z934" s="113"/>
      <c r="AQ934" s="29"/>
      <c r="AR934" s="29"/>
      <c r="AS934" s="29"/>
      <c r="AT934" s="29"/>
      <c r="AU934" s="29"/>
      <c r="AV934" s="29"/>
      <c r="AW934" s="29"/>
      <c r="AX934" s="29"/>
      <c r="AY934" s="29"/>
      <c r="AZ934" s="29"/>
      <c r="BA934" s="29"/>
      <c r="BB934" s="29"/>
      <c r="BC934" s="29"/>
      <c r="BD934" s="29"/>
      <c r="BE934" s="29"/>
      <c r="BF934" s="29"/>
      <c r="BG934" s="29"/>
      <c r="BH934" s="29"/>
      <c r="BI934" s="29"/>
      <c r="BJ934" s="29"/>
      <c r="BK934" s="29"/>
      <c r="BL934" s="29"/>
      <c r="BM934" s="29"/>
      <c r="CH934" s="29"/>
      <c r="CX934" s="29"/>
      <c r="CY934" s="29"/>
      <c r="CZ934" s="31"/>
      <c r="DA934" s="31"/>
      <c r="DB934" s="31"/>
      <c r="DC934" s="31"/>
      <c r="DD934" s="31"/>
      <c r="DE934" s="31"/>
      <c r="DF934" s="31"/>
      <c r="DL934" s="29"/>
      <c r="DM934" s="29"/>
      <c r="DN934" s="29"/>
      <c r="DO934" s="29"/>
      <c r="DP934" s="29"/>
      <c r="DQ934" s="29"/>
      <c r="DR934" s="29"/>
      <c r="DS934" s="29"/>
      <c r="DT934" s="29"/>
      <c r="DU934" s="29"/>
      <c r="DV934" s="29"/>
      <c r="DW934" s="29"/>
      <c r="DX934" s="29"/>
      <c r="DY934" s="29"/>
      <c r="DZ934" s="29"/>
      <c r="EA934" s="29"/>
      <c r="EB934" s="29"/>
      <c r="EC934" s="29"/>
      <c r="ED934" s="29"/>
      <c r="EE934" s="29"/>
      <c r="EF934" s="29"/>
      <c r="EG934" s="29"/>
      <c r="EH934" s="29"/>
      <c r="EI934" s="29"/>
      <c r="EJ934" s="29"/>
      <c r="EK934" s="29"/>
      <c r="EL934" s="29"/>
      <c r="EM934" s="29"/>
      <c r="EN934" s="29"/>
      <c r="EO934" s="29"/>
      <c r="EP934" s="29"/>
      <c r="EQ934" s="29"/>
      <c r="ER934" s="29"/>
      <c r="ES934" s="29"/>
      <c r="ET934" s="29"/>
      <c r="EU934" s="29"/>
      <c r="EV934" s="29"/>
      <c r="EW934" s="29"/>
      <c r="EX934" s="29"/>
      <c r="EY934" s="29"/>
      <c r="EZ934" s="29"/>
      <c r="FA934" s="29"/>
      <c r="FB934" s="29"/>
      <c r="FC934" s="29"/>
      <c r="FD934" s="29"/>
      <c r="FE934" s="29"/>
      <c r="FF934" s="29"/>
      <c r="FG934" s="29"/>
      <c r="FH934" s="29"/>
      <c r="FI934" s="29"/>
      <c r="FJ934" s="29"/>
      <c r="FK934" s="29"/>
      <c r="FV934" s="29"/>
      <c r="FZ934" s="29"/>
      <c r="GA934" s="29"/>
    </row>
    <row r="935" spans="7:183" x14ac:dyDescent="0.25">
      <c r="G935" s="112"/>
      <c r="Z935" s="113"/>
      <c r="AQ935" s="29"/>
      <c r="AR935" s="29"/>
      <c r="AS935" s="29"/>
      <c r="AT935" s="29"/>
      <c r="AU935" s="29"/>
      <c r="AV935" s="29"/>
      <c r="AW935" s="29"/>
      <c r="AX935" s="29"/>
      <c r="AY935" s="29"/>
      <c r="AZ935" s="29"/>
      <c r="BA935" s="29"/>
      <c r="BB935" s="29"/>
      <c r="BC935" s="29"/>
      <c r="BD935" s="29"/>
      <c r="BE935" s="29"/>
      <c r="BF935" s="29"/>
      <c r="BG935" s="29"/>
      <c r="BH935" s="29"/>
      <c r="BI935" s="29"/>
      <c r="BJ935" s="29"/>
      <c r="BK935" s="29"/>
      <c r="BL935" s="29"/>
      <c r="BM935" s="29"/>
      <c r="CH935" s="29"/>
      <c r="CX935" s="29"/>
      <c r="CY935" s="29"/>
      <c r="CZ935" s="31"/>
      <c r="DA935" s="31"/>
      <c r="DB935" s="31"/>
      <c r="DC935" s="31"/>
      <c r="DD935" s="31"/>
      <c r="DE935" s="31"/>
      <c r="DF935" s="31"/>
      <c r="DL935" s="29"/>
      <c r="DM935" s="29"/>
      <c r="DN935" s="29"/>
      <c r="DO935" s="29"/>
      <c r="DP935" s="29"/>
      <c r="DQ935" s="29"/>
      <c r="DR935" s="29"/>
      <c r="DS935" s="29"/>
      <c r="DT935" s="29"/>
      <c r="DU935" s="29"/>
      <c r="DV935" s="29"/>
      <c r="DW935" s="29"/>
      <c r="DX935" s="29"/>
      <c r="DY935" s="29"/>
      <c r="DZ935" s="29"/>
      <c r="EA935" s="29"/>
      <c r="EB935" s="29"/>
      <c r="EC935" s="29"/>
      <c r="ED935" s="29"/>
      <c r="EE935" s="29"/>
      <c r="EF935" s="29"/>
      <c r="EG935" s="29"/>
      <c r="EH935" s="29"/>
      <c r="EI935" s="29"/>
      <c r="EJ935" s="29"/>
      <c r="EK935" s="29"/>
      <c r="EL935" s="29"/>
      <c r="EM935" s="29"/>
      <c r="EN935" s="29"/>
      <c r="EO935" s="29"/>
      <c r="EP935" s="29"/>
      <c r="EQ935" s="29"/>
      <c r="ER935" s="29"/>
      <c r="ES935" s="29"/>
      <c r="ET935" s="29"/>
      <c r="EU935" s="29"/>
      <c r="EV935" s="29"/>
      <c r="EW935" s="29"/>
      <c r="EX935" s="29"/>
      <c r="EY935" s="29"/>
      <c r="EZ935" s="29"/>
      <c r="FA935" s="29"/>
      <c r="FB935" s="29"/>
      <c r="FC935" s="29"/>
      <c r="FD935" s="29"/>
      <c r="FE935" s="29"/>
      <c r="FF935" s="29"/>
      <c r="FG935" s="29"/>
      <c r="FH935" s="29"/>
      <c r="FI935" s="29"/>
      <c r="FJ935" s="29"/>
      <c r="FK935" s="29"/>
      <c r="FV935" s="29"/>
      <c r="FZ935" s="29"/>
      <c r="GA935" s="29"/>
    </row>
    <row r="936" spans="7:183" x14ac:dyDescent="0.25">
      <c r="G936" s="112"/>
      <c r="Z936" s="113"/>
      <c r="AQ936" s="29"/>
      <c r="AR936" s="29"/>
      <c r="AS936" s="29"/>
      <c r="AT936" s="29"/>
      <c r="AU936" s="29"/>
      <c r="AV936" s="29"/>
      <c r="AW936" s="29"/>
      <c r="AX936" s="29"/>
      <c r="AY936" s="29"/>
      <c r="AZ936" s="29"/>
      <c r="BA936" s="29"/>
      <c r="BB936" s="29"/>
      <c r="BC936" s="29"/>
      <c r="BD936" s="29"/>
      <c r="BE936" s="29"/>
      <c r="BF936" s="29"/>
      <c r="BG936" s="29"/>
      <c r="BH936" s="29"/>
      <c r="BI936" s="29"/>
      <c r="BJ936" s="29"/>
      <c r="BK936" s="29"/>
      <c r="BL936" s="29"/>
      <c r="BM936" s="29"/>
      <c r="CH936" s="29"/>
      <c r="CX936" s="29"/>
      <c r="CY936" s="29"/>
      <c r="CZ936" s="31"/>
      <c r="DA936" s="31"/>
      <c r="DB936" s="31"/>
      <c r="DC936" s="31"/>
      <c r="DD936" s="31"/>
      <c r="DE936" s="31"/>
      <c r="DF936" s="31"/>
      <c r="DL936" s="29"/>
      <c r="DM936" s="29"/>
      <c r="DN936" s="29"/>
      <c r="DO936" s="29"/>
      <c r="DP936" s="29"/>
      <c r="DQ936" s="29"/>
      <c r="DR936" s="29"/>
      <c r="DS936" s="29"/>
      <c r="DT936" s="29"/>
      <c r="DU936" s="29"/>
      <c r="DV936" s="29"/>
      <c r="DW936" s="29"/>
      <c r="DX936" s="29"/>
      <c r="DY936" s="29"/>
      <c r="DZ936" s="29"/>
      <c r="EA936" s="29"/>
      <c r="EB936" s="29"/>
      <c r="EC936" s="29"/>
      <c r="ED936" s="29"/>
      <c r="EE936" s="29"/>
      <c r="EF936" s="29"/>
      <c r="EG936" s="29"/>
      <c r="EH936" s="29"/>
      <c r="EI936" s="29"/>
      <c r="EJ936" s="29"/>
      <c r="EK936" s="29"/>
      <c r="EL936" s="29"/>
      <c r="EM936" s="29"/>
      <c r="EN936" s="29"/>
      <c r="EO936" s="29"/>
      <c r="EP936" s="29"/>
      <c r="EQ936" s="29"/>
      <c r="ER936" s="29"/>
      <c r="ES936" s="29"/>
      <c r="ET936" s="29"/>
      <c r="EU936" s="29"/>
      <c r="EV936" s="29"/>
      <c r="EW936" s="29"/>
      <c r="EX936" s="29"/>
      <c r="EY936" s="29"/>
      <c r="EZ936" s="29"/>
      <c r="FA936" s="29"/>
      <c r="FB936" s="29"/>
      <c r="FC936" s="29"/>
      <c r="FD936" s="29"/>
      <c r="FE936" s="29"/>
      <c r="FF936" s="29"/>
      <c r="FG936" s="29"/>
      <c r="FH936" s="29"/>
      <c r="FI936" s="29"/>
      <c r="FJ936" s="29"/>
      <c r="FK936" s="29"/>
      <c r="FV936" s="29"/>
      <c r="FZ936" s="29"/>
      <c r="GA936" s="29"/>
    </row>
    <row r="937" spans="7:183" x14ac:dyDescent="0.25">
      <c r="G937" s="112"/>
      <c r="Z937" s="113"/>
      <c r="AQ937" s="29"/>
      <c r="AR937" s="29"/>
      <c r="AS937" s="29"/>
      <c r="AT937" s="29"/>
      <c r="AU937" s="29"/>
      <c r="AV937" s="29"/>
      <c r="AW937" s="29"/>
      <c r="AX937" s="29"/>
      <c r="AY937" s="29"/>
      <c r="AZ937" s="29"/>
      <c r="BA937" s="29"/>
      <c r="BB937" s="29"/>
      <c r="BC937" s="29"/>
      <c r="BD937" s="29"/>
      <c r="BE937" s="29"/>
      <c r="BF937" s="29"/>
      <c r="BG937" s="29"/>
      <c r="BH937" s="29"/>
      <c r="BI937" s="29"/>
      <c r="BJ937" s="29"/>
      <c r="BK937" s="29"/>
      <c r="BL937" s="29"/>
      <c r="BM937" s="29"/>
      <c r="CH937" s="29"/>
      <c r="CX937" s="29"/>
      <c r="CY937" s="29"/>
      <c r="CZ937" s="31"/>
      <c r="DA937" s="31"/>
      <c r="DB937" s="31"/>
      <c r="DC937" s="31"/>
      <c r="DD937" s="31"/>
      <c r="DE937" s="31"/>
      <c r="DF937" s="31"/>
      <c r="DL937" s="29"/>
      <c r="DM937" s="29"/>
      <c r="DN937" s="29"/>
      <c r="DO937" s="29"/>
      <c r="DP937" s="29"/>
      <c r="DQ937" s="29"/>
      <c r="DR937" s="29"/>
      <c r="DS937" s="29"/>
      <c r="DT937" s="29"/>
      <c r="DU937" s="29"/>
      <c r="DV937" s="29"/>
      <c r="DW937" s="29"/>
      <c r="DX937" s="29"/>
      <c r="DY937" s="29"/>
      <c r="DZ937" s="29"/>
      <c r="EA937" s="29"/>
      <c r="EB937" s="29"/>
      <c r="EC937" s="29"/>
      <c r="ED937" s="29"/>
      <c r="EE937" s="29"/>
      <c r="EF937" s="29"/>
      <c r="EG937" s="29"/>
      <c r="EH937" s="29"/>
      <c r="EI937" s="29"/>
      <c r="EJ937" s="29"/>
      <c r="EK937" s="29"/>
      <c r="EL937" s="29"/>
      <c r="EM937" s="29"/>
      <c r="EN937" s="29"/>
      <c r="EO937" s="29"/>
      <c r="EP937" s="29"/>
      <c r="EQ937" s="29"/>
      <c r="ER937" s="29"/>
      <c r="ES937" s="29"/>
      <c r="ET937" s="29"/>
      <c r="EU937" s="29"/>
      <c r="EV937" s="29"/>
      <c r="EW937" s="29"/>
      <c r="EX937" s="29"/>
      <c r="EY937" s="29"/>
      <c r="EZ937" s="29"/>
      <c r="FA937" s="29"/>
      <c r="FB937" s="29"/>
      <c r="FC937" s="29"/>
      <c r="FD937" s="29"/>
      <c r="FE937" s="29"/>
      <c r="FF937" s="29"/>
      <c r="FG937" s="29"/>
      <c r="FH937" s="29"/>
      <c r="FI937" s="29"/>
      <c r="FJ937" s="29"/>
      <c r="FK937" s="29"/>
      <c r="FV937" s="29"/>
      <c r="FZ937" s="29"/>
      <c r="GA937" s="29"/>
    </row>
    <row r="938" spans="7:183" x14ac:dyDescent="0.25">
      <c r="G938" s="112"/>
      <c r="Z938" s="113"/>
      <c r="AQ938" s="29"/>
      <c r="AR938" s="29"/>
      <c r="AS938" s="29"/>
      <c r="AT938" s="29"/>
      <c r="AU938" s="29"/>
      <c r="AV938" s="29"/>
      <c r="AW938" s="29"/>
      <c r="AX938" s="29"/>
      <c r="AY938" s="29"/>
      <c r="AZ938" s="29"/>
      <c r="BA938" s="29"/>
      <c r="BB938" s="29"/>
      <c r="BC938" s="29"/>
      <c r="BD938" s="29"/>
      <c r="BE938" s="29"/>
      <c r="BF938" s="29"/>
      <c r="BG938" s="29"/>
      <c r="BH938" s="29"/>
      <c r="BI938" s="29"/>
      <c r="BJ938" s="29"/>
      <c r="BK938" s="29"/>
      <c r="BL938" s="29"/>
      <c r="BM938" s="29"/>
      <c r="CH938" s="29"/>
      <c r="CX938" s="29"/>
      <c r="CY938" s="29"/>
      <c r="CZ938" s="31"/>
      <c r="DA938" s="31"/>
      <c r="DB938" s="31"/>
      <c r="DC938" s="31"/>
      <c r="DD938" s="31"/>
      <c r="DE938" s="31"/>
      <c r="DF938" s="31"/>
      <c r="DL938" s="29"/>
      <c r="DM938" s="29"/>
      <c r="DN938" s="29"/>
      <c r="DO938" s="29"/>
      <c r="DP938" s="29"/>
      <c r="DQ938" s="29"/>
      <c r="DR938" s="29"/>
      <c r="DS938" s="29"/>
      <c r="DT938" s="29"/>
      <c r="DU938" s="29"/>
      <c r="DV938" s="29"/>
      <c r="DW938" s="29"/>
      <c r="DX938" s="29"/>
      <c r="DY938" s="29"/>
      <c r="DZ938" s="29"/>
      <c r="EA938" s="29"/>
      <c r="EB938" s="29"/>
      <c r="EC938" s="29"/>
      <c r="ED938" s="29"/>
      <c r="EE938" s="29"/>
      <c r="EF938" s="29"/>
      <c r="EG938" s="29"/>
      <c r="EH938" s="29"/>
      <c r="EI938" s="29"/>
      <c r="EJ938" s="29"/>
      <c r="EK938" s="29"/>
      <c r="EL938" s="29"/>
      <c r="EM938" s="29"/>
      <c r="EN938" s="29"/>
      <c r="EO938" s="29"/>
      <c r="EP938" s="29"/>
      <c r="EQ938" s="29"/>
      <c r="ER938" s="29"/>
      <c r="ES938" s="29"/>
      <c r="ET938" s="29"/>
      <c r="EU938" s="29"/>
      <c r="EV938" s="29"/>
      <c r="EW938" s="29"/>
      <c r="EX938" s="29"/>
      <c r="EY938" s="29"/>
      <c r="EZ938" s="29"/>
      <c r="FA938" s="29"/>
      <c r="FB938" s="29"/>
      <c r="FC938" s="29"/>
      <c r="FD938" s="29"/>
      <c r="FE938" s="29"/>
      <c r="FF938" s="29"/>
      <c r="FG938" s="29"/>
      <c r="FH938" s="29"/>
      <c r="FI938" s="29"/>
      <c r="FJ938" s="29"/>
      <c r="FK938" s="29"/>
      <c r="FV938" s="29"/>
      <c r="FZ938" s="29"/>
      <c r="GA938" s="29"/>
    </row>
    <row r="939" spans="7:183" x14ac:dyDescent="0.25">
      <c r="G939" s="112"/>
      <c r="Z939" s="113"/>
      <c r="AQ939" s="29"/>
      <c r="AR939" s="29"/>
      <c r="AS939" s="29"/>
      <c r="AT939" s="29"/>
      <c r="AU939" s="29"/>
      <c r="AV939" s="29"/>
      <c r="AW939" s="29"/>
      <c r="AX939" s="29"/>
      <c r="AY939" s="29"/>
      <c r="AZ939" s="29"/>
      <c r="BA939" s="29"/>
      <c r="BB939" s="29"/>
      <c r="BC939" s="29"/>
      <c r="BD939" s="29"/>
      <c r="BE939" s="29"/>
      <c r="BF939" s="29"/>
      <c r="BG939" s="29"/>
      <c r="BH939" s="29"/>
      <c r="BI939" s="29"/>
      <c r="BJ939" s="29"/>
      <c r="BK939" s="29"/>
      <c r="BL939" s="29"/>
      <c r="BM939" s="29"/>
      <c r="CH939" s="29"/>
      <c r="CX939" s="29"/>
      <c r="CY939" s="29"/>
      <c r="CZ939" s="31"/>
      <c r="DA939" s="31"/>
      <c r="DB939" s="31"/>
      <c r="DC939" s="31"/>
      <c r="DD939" s="31"/>
      <c r="DE939" s="31"/>
      <c r="DF939" s="31"/>
      <c r="DL939" s="29"/>
      <c r="DM939" s="29"/>
      <c r="DN939" s="29"/>
      <c r="DO939" s="29"/>
      <c r="DP939" s="29"/>
      <c r="DQ939" s="29"/>
      <c r="DR939" s="29"/>
      <c r="DS939" s="29"/>
      <c r="DT939" s="29"/>
      <c r="DU939" s="29"/>
      <c r="DV939" s="29"/>
      <c r="DW939" s="29"/>
      <c r="DX939" s="29"/>
      <c r="DY939" s="29"/>
      <c r="DZ939" s="29"/>
      <c r="EA939" s="29"/>
      <c r="EB939" s="29"/>
      <c r="EC939" s="29"/>
      <c r="ED939" s="29"/>
      <c r="EE939" s="29"/>
      <c r="EF939" s="29"/>
      <c r="EG939" s="29"/>
      <c r="EH939" s="29"/>
      <c r="EI939" s="29"/>
      <c r="EJ939" s="29"/>
      <c r="EK939" s="29"/>
      <c r="EL939" s="29"/>
      <c r="EM939" s="29"/>
      <c r="EN939" s="29"/>
      <c r="EO939" s="29"/>
      <c r="EP939" s="29"/>
      <c r="EQ939" s="29"/>
      <c r="ER939" s="29"/>
      <c r="ES939" s="29"/>
      <c r="ET939" s="29"/>
      <c r="EU939" s="29"/>
      <c r="EV939" s="29"/>
      <c r="EW939" s="29"/>
      <c r="EX939" s="29"/>
      <c r="EY939" s="29"/>
      <c r="EZ939" s="29"/>
      <c r="FA939" s="29"/>
      <c r="FB939" s="29"/>
      <c r="FC939" s="29"/>
      <c r="FD939" s="29"/>
      <c r="FE939" s="29"/>
      <c r="FF939" s="29"/>
      <c r="FG939" s="29"/>
      <c r="FH939" s="29"/>
      <c r="FI939" s="29"/>
      <c r="FJ939" s="29"/>
      <c r="FK939" s="29"/>
      <c r="FV939" s="29"/>
      <c r="FZ939" s="29"/>
      <c r="GA939" s="29"/>
    </row>
    <row r="940" spans="7:183" x14ac:dyDescent="0.25">
      <c r="G940" s="112"/>
      <c r="Z940" s="113"/>
      <c r="AQ940" s="29"/>
      <c r="AR940" s="29"/>
      <c r="AS940" s="29"/>
      <c r="AT940" s="29"/>
      <c r="AU940" s="29"/>
      <c r="AV940" s="29"/>
      <c r="AW940" s="29"/>
      <c r="AX940" s="29"/>
      <c r="AY940" s="29"/>
      <c r="AZ940" s="29"/>
      <c r="BA940" s="29"/>
      <c r="BB940" s="29"/>
      <c r="BC940" s="29"/>
      <c r="BD940" s="29"/>
      <c r="BE940" s="29"/>
      <c r="BF940" s="29"/>
      <c r="BG940" s="29"/>
      <c r="BH940" s="29"/>
      <c r="BI940" s="29"/>
      <c r="BJ940" s="29"/>
      <c r="BK940" s="29"/>
      <c r="BL940" s="29"/>
      <c r="BM940" s="29"/>
      <c r="CH940" s="29"/>
      <c r="CX940" s="29"/>
      <c r="CY940" s="29"/>
      <c r="CZ940" s="31"/>
      <c r="DA940" s="31"/>
      <c r="DB940" s="31"/>
      <c r="DC940" s="31"/>
      <c r="DD940" s="31"/>
      <c r="DE940" s="31"/>
      <c r="DF940" s="31"/>
      <c r="DL940" s="29"/>
      <c r="DM940" s="29"/>
      <c r="DN940" s="29"/>
      <c r="DO940" s="29"/>
      <c r="DP940" s="29"/>
      <c r="DQ940" s="29"/>
      <c r="DR940" s="29"/>
      <c r="DS940" s="29"/>
      <c r="DT940" s="29"/>
      <c r="DU940" s="29"/>
      <c r="DV940" s="29"/>
      <c r="DW940" s="29"/>
      <c r="DX940" s="29"/>
      <c r="DY940" s="29"/>
      <c r="DZ940" s="29"/>
      <c r="EA940" s="29"/>
      <c r="EB940" s="29"/>
      <c r="EC940" s="29"/>
      <c r="ED940" s="29"/>
      <c r="EE940" s="29"/>
      <c r="EF940" s="29"/>
      <c r="EG940" s="29"/>
      <c r="EH940" s="29"/>
      <c r="EI940" s="29"/>
      <c r="EJ940" s="29"/>
      <c r="EK940" s="29"/>
      <c r="EL940" s="29"/>
      <c r="EM940" s="29"/>
      <c r="EN940" s="29"/>
      <c r="EO940" s="29"/>
      <c r="EP940" s="29"/>
      <c r="EQ940" s="29"/>
      <c r="ER940" s="29"/>
      <c r="ES940" s="29"/>
      <c r="ET940" s="29"/>
      <c r="EU940" s="29"/>
      <c r="EV940" s="29"/>
      <c r="EW940" s="29"/>
      <c r="EX940" s="29"/>
      <c r="EY940" s="29"/>
      <c r="EZ940" s="29"/>
      <c r="FA940" s="29"/>
      <c r="FB940" s="29"/>
      <c r="FC940" s="29"/>
      <c r="FD940" s="29"/>
      <c r="FE940" s="29"/>
      <c r="FF940" s="29"/>
      <c r="FG940" s="29"/>
      <c r="FH940" s="29"/>
      <c r="FI940" s="29"/>
      <c r="FJ940" s="29"/>
      <c r="FK940" s="29"/>
      <c r="FV940" s="29"/>
      <c r="FZ940" s="29"/>
      <c r="GA940" s="29"/>
    </row>
    <row r="941" spans="7:183" x14ac:dyDescent="0.25">
      <c r="G941" s="112"/>
      <c r="Z941" s="113"/>
      <c r="AQ941" s="29"/>
      <c r="AR941" s="29"/>
      <c r="AS941" s="29"/>
      <c r="AT941" s="29"/>
      <c r="AU941" s="29"/>
      <c r="AV941" s="29"/>
      <c r="AW941" s="29"/>
      <c r="AX941" s="29"/>
      <c r="AY941" s="29"/>
      <c r="AZ941" s="29"/>
      <c r="BA941" s="29"/>
      <c r="BB941" s="29"/>
      <c r="BC941" s="29"/>
      <c r="BD941" s="29"/>
      <c r="BE941" s="29"/>
      <c r="BF941" s="29"/>
      <c r="BG941" s="29"/>
      <c r="BH941" s="29"/>
      <c r="BI941" s="29"/>
      <c r="BJ941" s="29"/>
      <c r="BK941" s="29"/>
      <c r="BL941" s="29"/>
      <c r="BM941" s="29"/>
      <c r="CH941" s="29"/>
      <c r="CX941" s="29"/>
      <c r="CY941" s="29"/>
      <c r="CZ941" s="31"/>
      <c r="DA941" s="31"/>
      <c r="DB941" s="31"/>
      <c r="DC941" s="31"/>
      <c r="DD941" s="31"/>
      <c r="DE941" s="31"/>
      <c r="DF941" s="31"/>
      <c r="DL941" s="29"/>
      <c r="DM941" s="29"/>
      <c r="DN941" s="29"/>
      <c r="DO941" s="29"/>
      <c r="DP941" s="29"/>
      <c r="DQ941" s="29"/>
      <c r="DR941" s="29"/>
      <c r="DS941" s="29"/>
      <c r="DT941" s="29"/>
      <c r="DU941" s="29"/>
      <c r="DV941" s="29"/>
      <c r="DW941" s="29"/>
      <c r="DX941" s="29"/>
      <c r="DY941" s="29"/>
      <c r="DZ941" s="29"/>
      <c r="EA941" s="29"/>
      <c r="EB941" s="29"/>
      <c r="EC941" s="29"/>
      <c r="ED941" s="29"/>
      <c r="EE941" s="29"/>
      <c r="EF941" s="29"/>
      <c r="EG941" s="29"/>
      <c r="EH941" s="29"/>
      <c r="EI941" s="29"/>
      <c r="EJ941" s="29"/>
      <c r="EK941" s="29"/>
      <c r="EL941" s="29"/>
      <c r="EM941" s="29"/>
      <c r="EN941" s="29"/>
      <c r="EO941" s="29"/>
      <c r="EP941" s="29"/>
      <c r="EQ941" s="29"/>
      <c r="ER941" s="29"/>
      <c r="ES941" s="29"/>
      <c r="ET941" s="29"/>
      <c r="EU941" s="29"/>
      <c r="EV941" s="29"/>
      <c r="EW941" s="29"/>
      <c r="EX941" s="29"/>
      <c r="EY941" s="29"/>
      <c r="EZ941" s="29"/>
      <c r="FA941" s="29"/>
      <c r="FB941" s="29"/>
      <c r="FC941" s="29"/>
      <c r="FD941" s="29"/>
      <c r="FE941" s="29"/>
      <c r="FF941" s="29"/>
      <c r="FG941" s="29"/>
      <c r="FH941" s="29"/>
      <c r="FI941" s="29"/>
      <c r="FJ941" s="29"/>
      <c r="FK941" s="29"/>
      <c r="FV941" s="29"/>
      <c r="FZ941" s="29"/>
      <c r="GA941" s="29"/>
    </row>
    <row r="942" spans="7:183" x14ac:dyDescent="0.25">
      <c r="G942" s="112"/>
      <c r="Z942" s="113"/>
      <c r="AQ942" s="29"/>
      <c r="AR942" s="29"/>
      <c r="AS942" s="29"/>
      <c r="AT942" s="29"/>
      <c r="AU942" s="29"/>
      <c r="AV942" s="29"/>
      <c r="AW942" s="29"/>
      <c r="AX942" s="29"/>
      <c r="AY942" s="29"/>
      <c r="AZ942" s="29"/>
      <c r="BA942" s="29"/>
      <c r="BB942" s="29"/>
      <c r="BC942" s="29"/>
      <c r="BD942" s="29"/>
      <c r="BE942" s="29"/>
      <c r="BF942" s="29"/>
      <c r="BG942" s="29"/>
      <c r="BH942" s="29"/>
      <c r="BI942" s="29"/>
      <c r="BJ942" s="29"/>
      <c r="BK942" s="29"/>
      <c r="BL942" s="29"/>
      <c r="BM942" s="29"/>
      <c r="CH942" s="29"/>
      <c r="CX942" s="29"/>
      <c r="CY942" s="29"/>
      <c r="CZ942" s="31"/>
      <c r="DA942" s="31"/>
      <c r="DB942" s="31"/>
      <c r="DC942" s="31"/>
      <c r="DD942" s="31"/>
      <c r="DE942" s="31"/>
      <c r="DF942" s="31"/>
      <c r="DL942" s="29"/>
      <c r="DM942" s="29"/>
      <c r="DN942" s="29"/>
      <c r="DO942" s="29"/>
      <c r="DP942" s="29"/>
      <c r="DQ942" s="29"/>
      <c r="DR942" s="29"/>
      <c r="DS942" s="29"/>
      <c r="DT942" s="29"/>
      <c r="DU942" s="29"/>
      <c r="DV942" s="29"/>
      <c r="DW942" s="29"/>
      <c r="DX942" s="29"/>
      <c r="DY942" s="29"/>
      <c r="DZ942" s="29"/>
      <c r="EA942" s="29"/>
      <c r="EB942" s="29"/>
      <c r="EC942" s="29"/>
      <c r="ED942" s="29"/>
      <c r="EE942" s="29"/>
      <c r="EF942" s="29"/>
      <c r="EG942" s="29"/>
      <c r="EH942" s="29"/>
      <c r="EI942" s="29"/>
      <c r="EJ942" s="29"/>
      <c r="EK942" s="29"/>
      <c r="EL942" s="29"/>
      <c r="EM942" s="29"/>
      <c r="EN942" s="29"/>
      <c r="EO942" s="29"/>
      <c r="EP942" s="29"/>
      <c r="EQ942" s="29"/>
      <c r="ER942" s="29"/>
      <c r="ES942" s="29"/>
      <c r="ET942" s="29"/>
      <c r="EU942" s="29"/>
      <c r="EV942" s="29"/>
      <c r="EW942" s="29"/>
      <c r="EX942" s="29"/>
      <c r="EY942" s="29"/>
      <c r="EZ942" s="29"/>
      <c r="FA942" s="29"/>
      <c r="FB942" s="29"/>
      <c r="FC942" s="29"/>
      <c r="FD942" s="29"/>
      <c r="FE942" s="29"/>
      <c r="FF942" s="29"/>
      <c r="FG942" s="29"/>
      <c r="FH942" s="29"/>
      <c r="FI942" s="29"/>
      <c r="FJ942" s="29"/>
      <c r="FK942" s="29"/>
      <c r="FV942" s="29"/>
      <c r="FZ942" s="29"/>
      <c r="GA942" s="29"/>
    </row>
    <row r="943" spans="7:183" x14ac:dyDescent="0.25">
      <c r="G943" s="112"/>
      <c r="Z943" s="113"/>
      <c r="AQ943" s="29"/>
      <c r="AR943" s="29"/>
      <c r="AS943" s="29"/>
      <c r="AT943" s="29"/>
      <c r="AU943" s="29"/>
      <c r="AV943" s="29"/>
      <c r="AW943" s="29"/>
      <c r="AX943" s="29"/>
      <c r="AY943" s="29"/>
      <c r="AZ943" s="29"/>
      <c r="BA943" s="29"/>
      <c r="BB943" s="29"/>
      <c r="BC943" s="29"/>
      <c r="BD943" s="29"/>
      <c r="BE943" s="29"/>
      <c r="BF943" s="29"/>
      <c r="BG943" s="29"/>
      <c r="BH943" s="29"/>
      <c r="BI943" s="29"/>
      <c r="BJ943" s="29"/>
      <c r="BK943" s="29"/>
      <c r="BL943" s="29"/>
      <c r="BM943" s="29"/>
      <c r="CH943" s="29"/>
      <c r="CX943" s="29"/>
      <c r="CY943" s="29"/>
      <c r="CZ943" s="31"/>
      <c r="DA943" s="31"/>
      <c r="DB943" s="31"/>
      <c r="DC943" s="31"/>
      <c r="DD943" s="31"/>
      <c r="DE943" s="31"/>
      <c r="DF943" s="31"/>
      <c r="DL943" s="29"/>
      <c r="DM943" s="29"/>
      <c r="DN943" s="29"/>
      <c r="DO943" s="29"/>
      <c r="DP943" s="29"/>
      <c r="DQ943" s="29"/>
      <c r="DR943" s="29"/>
      <c r="DS943" s="29"/>
      <c r="DT943" s="29"/>
      <c r="DU943" s="29"/>
      <c r="DV943" s="29"/>
      <c r="DW943" s="29"/>
      <c r="DX943" s="29"/>
      <c r="DY943" s="29"/>
      <c r="DZ943" s="29"/>
      <c r="EA943" s="29"/>
      <c r="EB943" s="29"/>
      <c r="EC943" s="29"/>
      <c r="ED943" s="29"/>
      <c r="EE943" s="29"/>
      <c r="EF943" s="29"/>
      <c r="EG943" s="29"/>
      <c r="EH943" s="29"/>
      <c r="EI943" s="29"/>
      <c r="EJ943" s="29"/>
      <c r="EK943" s="29"/>
      <c r="EL943" s="29"/>
      <c r="EM943" s="29"/>
      <c r="EN943" s="29"/>
      <c r="EO943" s="29"/>
      <c r="EP943" s="29"/>
      <c r="EQ943" s="29"/>
      <c r="ER943" s="29"/>
      <c r="ES943" s="29"/>
      <c r="ET943" s="29"/>
      <c r="EU943" s="29"/>
      <c r="EV943" s="29"/>
      <c r="EW943" s="29"/>
      <c r="EX943" s="29"/>
      <c r="EY943" s="29"/>
      <c r="EZ943" s="29"/>
      <c r="FA943" s="29"/>
      <c r="FB943" s="29"/>
      <c r="FC943" s="29"/>
      <c r="FD943" s="29"/>
      <c r="FE943" s="29"/>
      <c r="FF943" s="29"/>
      <c r="FG943" s="29"/>
      <c r="FH943" s="29"/>
      <c r="FI943" s="29"/>
      <c r="FJ943" s="29"/>
      <c r="FK943" s="29"/>
      <c r="FV943" s="29"/>
      <c r="FZ943" s="29"/>
      <c r="GA943" s="29"/>
    </row>
    <row r="944" spans="7:183" x14ac:dyDescent="0.25">
      <c r="G944" s="112"/>
      <c r="Z944" s="113"/>
      <c r="AQ944" s="29"/>
      <c r="AR944" s="29"/>
      <c r="AS944" s="29"/>
      <c r="AT944" s="29"/>
      <c r="AU944" s="29"/>
      <c r="AV944" s="29"/>
      <c r="AW944" s="29"/>
      <c r="AX944" s="29"/>
      <c r="AY944" s="29"/>
      <c r="AZ944" s="29"/>
      <c r="BA944" s="29"/>
      <c r="BB944" s="29"/>
      <c r="BC944" s="29"/>
      <c r="BD944" s="29"/>
      <c r="BE944" s="29"/>
      <c r="BF944" s="29"/>
      <c r="BG944" s="29"/>
      <c r="BH944" s="29"/>
      <c r="BI944" s="29"/>
      <c r="BJ944" s="29"/>
      <c r="BK944" s="29"/>
      <c r="BL944" s="29"/>
      <c r="BM944" s="29"/>
      <c r="CH944" s="29"/>
      <c r="CX944" s="29"/>
      <c r="CY944" s="29"/>
      <c r="CZ944" s="31"/>
      <c r="DA944" s="31"/>
      <c r="DB944" s="31"/>
      <c r="DC944" s="31"/>
      <c r="DD944" s="31"/>
      <c r="DE944" s="31"/>
      <c r="DF944" s="31"/>
      <c r="DL944" s="29"/>
      <c r="DM944" s="29"/>
      <c r="DN944" s="29"/>
      <c r="DO944" s="29"/>
      <c r="DP944" s="29"/>
      <c r="DQ944" s="29"/>
      <c r="DR944" s="29"/>
      <c r="DS944" s="29"/>
      <c r="DT944" s="29"/>
      <c r="DU944" s="29"/>
      <c r="DV944" s="29"/>
      <c r="DW944" s="29"/>
      <c r="DX944" s="29"/>
      <c r="DY944" s="29"/>
      <c r="DZ944" s="29"/>
      <c r="EA944" s="29"/>
      <c r="EB944" s="29"/>
      <c r="EC944" s="29"/>
      <c r="ED944" s="29"/>
      <c r="EE944" s="29"/>
      <c r="EF944" s="29"/>
      <c r="EG944" s="29"/>
      <c r="EH944" s="29"/>
      <c r="EI944" s="29"/>
      <c r="EJ944" s="29"/>
      <c r="EK944" s="29"/>
      <c r="EL944" s="29"/>
      <c r="EM944" s="29"/>
      <c r="EN944" s="29"/>
      <c r="EO944" s="29"/>
      <c r="EP944" s="29"/>
      <c r="EQ944" s="29"/>
      <c r="ER944" s="29"/>
      <c r="ES944" s="29"/>
      <c r="ET944" s="29"/>
      <c r="EU944" s="29"/>
      <c r="EV944" s="29"/>
      <c r="EW944" s="29"/>
      <c r="EX944" s="29"/>
      <c r="EY944" s="29"/>
      <c r="EZ944" s="29"/>
      <c r="FA944" s="29"/>
      <c r="FB944" s="29"/>
      <c r="FC944" s="29"/>
      <c r="FD944" s="29"/>
      <c r="FE944" s="29"/>
      <c r="FF944" s="29"/>
      <c r="FG944" s="29"/>
      <c r="FH944" s="29"/>
      <c r="FI944" s="29"/>
      <c r="FJ944" s="29"/>
      <c r="FK944" s="29"/>
      <c r="FV944" s="29"/>
      <c r="FZ944" s="29"/>
      <c r="GA944" s="29"/>
    </row>
    <row r="945" spans="7:183" x14ac:dyDescent="0.25">
      <c r="G945" s="112"/>
      <c r="Z945" s="113"/>
      <c r="AQ945" s="29"/>
      <c r="AR945" s="29"/>
      <c r="AS945" s="29"/>
      <c r="AT945" s="29"/>
      <c r="AU945" s="29"/>
      <c r="AV945" s="29"/>
      <c r="AW945" s="29"/>
      <c r="AX945" s="29"/>
      <c r="AY945" s="29"/>
      <c r="AZ945" s="29"/>
      <c r="BA945" s="29"/>
      <c r="BB945" s="29"/>
      <c r="BC945" s="29"/>
      <c r="BD945" s="29"/>
      <c r="BE945" s="29"/>
      <c r="BF945" s="29"/>
      <c r="BG945" s="29"/>
      <c r="BH945" s="29"/>
      <c r="BI945" s="29"/>
      <c r="BJ945" s="29"/>
      <c r="BK945" s="29"/>
      <c r="BL945" s="29"/>
      <c r="BM945" s="29"/>
      <c r="CH945" s="29"/>
      <c r="CX945" s="29"/>
      <c r="CY945" s="29"/>
      <c r="CZ945" s="31"/>
      <c r="DA945" s="31"/>
      <c r="DB945" s="31"/>
      <c r="DC945" s="31"/>
      <c r="DD945" s="31"/>
      <c r="DE945" s="31"/>
      <c r="DF945" s="31"/>
      <c r="DL945" s="29"/>
      <c r="DM945" s="29"/>
      <c r="DN945" s="29"/>
      <c r="DO945" s="29"/>
      <c r="DP945" s="29"/>
      <c r="DQ945" s="29"/>
      <c r="DR945" s="29"/>
      <c r="DS945" s="29"/>
      <c r="DT945" s="29"/>
      <c r="DU945" s="29"/>
      <c r="DV945" s="29"/>
      <c r="DW945" s="29"/>
      <c r="DX945" s="29"/>
      <c r="DY945" s="29"/>
      <c r="DZ945" s="29"/>
      <c r="EA945" s="29"/>
      <c r="EB945" s="29"/>
      <c r="EC945" s="29"/>
      <c r="ED945" s="29"/>
      <c r="EE945" s="29"/>
      <c r="EF945" s="29"/>
      <c r="EG945" s="29"/>
      <c r="EH945" s="29"/>
      <c r="EI945" s="29"/>
      <c r="EJ945" s="29"/>
      <c r="EK945" s="29"/>
      <c r="EL945" s="29"/>
      <c r="EM945" s="29"/>
      <c r="EN945" s="29"/>
      <c r="EO945" s="29"/>
      <c r="EP945" s="29"/>
      <c r="EQ945" s="29"/>
      <c r="ER945" s="29"/>
      <c r="ES945" s="29"/>
      <c r="ET945" s="29"/>
      <c r="EU945" s="29"/>
      <c r="EV945" s="29"/>
      <c r="EW945" s="29"/>
      <c r="EX945" s="29"/>
      <c r="EY945" s="29"/>
      <c r="EZ945" s="29"/>
      <c r="FA945" s="29"/>
      <c r="FB945" s="29"/>
      <c r="FC945" s="29"/>
      <c r="FD945" s="29"/>
      <c r="FE945" s="29"/>
      <c r="FF945" s="29"/>
      <c r="FG945" s="29"/>
      <c r="FH945" s="29"/>
      <c r="FI945" s="29"/>
      <c r="FJ945" s="29"/>
      <c r="FK945" s="29"/>
      <c r="FV945" s="29"/>
      <c r="FZ945" s="29"/>
      <c r="GA945" s="29"/>
    </row>
    <row r="946" spans="7:183" x14ac:dyDescent="0.25">
      <c r="G946" s="112"/>
      <c r="Z946" s="113"/>
      <c r="AQ946" s="29"/>
      <c r="AR946" s="29"/>
      <c r="AS946" s="29"/>
      <c r="AT946" s="29"/>
      <c r="AU946" s="29"/>
      <c r="AV946" s="29"/>
      <c r="AW946" s="29"/>
      <c r="AX946" s="29"/>
      <c r="AY946" s="29"/>
      <c r="AZ946" s="29"/>
      <c r="BA946" s="29"/>
      <c r="BB946" s="29"/>
      <c r="BC946" s="29"/>
      <c r="BD946" s="29"/>
      <c r="BE946" s="29"/>
      <c r="BF946" s="29"/>
      <c r="BG946" s="29"/>
      <c r="BH946" s="29"/>
      <c r="BI946" s="29"/>
      <c r="BJ946" s="29"/>
      <c r="BK946" s="29"/>
      <c r="BL946" s="29"/>
      <c r="BM946" s="29"/>
      <c r="CH946" s="29"/>
      <c r="CX946" s="29"/>
      <c r="CY946" s="29"/>
      <c r="CZ946" s="31"/>
      <c r="DA946" s="31"/>
      <c r="DB946" s="31"/>
      <c r="DC946" s="31"/>
      <c r="DD946" s="31"/>
      <c r="DE946" s="31"/>
      <c r="DF946" s="31"/>
      <c r="DL946" s="29"/>
      <c r="DM946" s="29"/>
      <c r="DN946" s="29"/>
      <c r="DO946" s="29"/>
      <c r="DP946" s="29"/>
      <c r="DQ946" s="29"/>
      <c r="DR946" s="29"/>
      <c r="DS946" s="29"/>
      <c r="DT946" s="29"/>
      <c r="DU946" s="29"/>
      <c r="DV946" s="29"/>
      <c r="DW946" s="29"/>
      <c r="DX946" s="29"/>
      <c r="DY946" s="29"/>
      <c r="DZ946" s="29"/>
      <c r="EA946" s="29"/>
      <c r="EB946" s="29"/>
      <c r="EC946" s="29"/>
      <c r="ED946" s="29"/>
      <c r="EE946" s="29"/>
      <c r="EF946" s="29"/>
      <c r="EG946" s="29"/>
      <c r="EH946" s="29"/>
      <c r="EI946" s="29"/>
      <c r="EJ946" s="29"/>
      <c r="EK946" s="29"/>
      <c r="EL946" s="29"/>
      <c r="EM946" s="29"/>
      <c r="EN946" s="29"/>
      <c r="EO946" s="29"/>
      <c r="EP946" s="29"/>
      <c r="EQ946" s="29"/>
      <c r="ER946" s="29"/>
      <c r="ES946" s="29"/>
      <c r="ET946" s="29"/>
      <c r="EU946" s="29"/>
      <c r="EV946" s="29"/>
      <c r="EW946" s="29"/>
      <c r="EX946" s="29"/>
      <c r="EY946" s="29"/>
      <c r="EZ946" s="29"/>
      <c r="FA946" s="29"/>
      <c r="FB946" s="29"/>
      <c r="FC946" s="29"/>
      <c r="FD946" s="29"/>
      <c r="FE946" s="29"/>
      <c r="FF946" s="29"/>
      <c r="FG946" s="29"/>
      <c r="FH946" s="29"/>
      <c r="FI946" s="29"/>
      <c r="FJ946" s="29"/>
      <c r="FK946" s="29"/>
      <c r="FV946" s="29"/>
      <c r="FZ946" s="29"/>
      <c r="GA946" s="29"/>
    </row>
    <row r="947" spans="7:183" x14ac:dyDescent="0.25">
      <c r="G947" s="112"/>
      <c r="Z947" s="113"/>
      <c r="AQ947" s="29"/>
      <c r="AR947" s="29"/>
      <c r="AS947" s="29"/>
      <c r="AT947" s="29"/>
      <c r="AU947" s="29"/>
      <c r="AV947" s="29"/>
      <c r="AW947" s="29"/>
      <c r="AX947" s="29"/>
      <c r="AY947" s="29"/>
      <c r="AZ947" s="29"/>
      <c r="BA947" s="29"/>
      <c r="BB947" s="29"/>
      <c r="BC947" s="29"/>
      <c r="BD947" s="29"/>
      <c r="BE947" s="29"/>
      <c r="BF947" s="29"/>
      <c r="BG947" s="29"/>
      <c r="BH947" s="29"/>
      <c r="BI947" s="29"/>
      <c r="BJ947" s="29"/>
      <c r="BK947" s="29"/>
      <c r="BL947" s="29"/>
      <c r="BM947" s="29"/>
      <c r="CH947" s="29"/>
      <c r="CX947" s="29"/>
      <c r="CY947" s="29"/>
      <c r="CZ947" s="31"/>
      <c r="DA947" s="31"/>
      <c r="DB947" s="31"/>
      <c r="DC947" s="31"/>
      <c r="DD947" s="31"/>
      <c r="DE947" s="31"/>
      <c r="DF947" s="31"/>
      <c r="DL947" s="29"/>
      <c r="DM947" s="29"/>
      <c r="DN947" s="29"/>
      <c r="DO947" s="29"/>
      <c r="DP947" s="29"/>
      <c r="DQ947" s="29"/>
      <c r="DR947" s="29"/>
      <c r="DS947" s="29"/>
      <c r="DT947" s="29"/>
      <c r="DU947" s="29"/>
      <c r="DV947" s="29"/>
      <c r="DW947" s="29"/>
      <c r="DX947" s="29"/>
      <c r="DY947" s="29"/>
      <c r="DZ947" s="29"/>
      <c r="EA947" s="29"/>
      <c r="EB947" s="29"/>
      <c r="EC947" s="29"/>
      <c r="ED947" s="29"/>
      <c r="EE947" s="29"/>
      <c r="EF947" s="29"/>
      <c r="EG947" s="29"/>
      <c r="EH947" s="29"/>
      <c r="EI947" s="29"/>
      <c r="EJ947" s="29"/>
      <c r="EK947" s="29"/>
      <c r="EL947" s="29"/>
      <c r="EM947" s="29"/>
      <c r="EN947" s="29"/>
      <c r="EO947" s="29"/>
      <c r="EP947" s="29"/>
      <c r="EQ947" s="29"/>
      <c r="ER947" s="29"/>
      <c r="ES947" s="29"/>
      <c r="ET947" s="29"/>
      <c r="EU947" s="29"/>
      <c r="EV947" s="29"/>
      <c r="EW947" s="29"/>
      <c r="EX947" s="29"/>
      <c r="EY947" s="29"/>
      <c r="EZ947" s="29"/>
      <c r="FA947" s="29"/>
      <c r="FB947" s="29"/>
      <c r="FC947" s="29"/>
      <c r="FD947" s="29"/>
      <c r="FE947" s="29"/>
      <c r="FF947" s="29"/>
      <c r="FG947" s="29"/>
      <c r="FH947" s="29"/>
      <c r="FI947" s="29"/>
      <c r="FJ947" s="29"/>
      <c r="FK947" s="29"/>
      <c r="FV947" s="29"/>
      <c r="FZ947" s="29"/>
      <c r="GA947" s="29"/>
    </row>
    <row r="948" spans="7:183" x14ac:dyDescent="0.25">
      <c r="G948" s="112"/>
      <c r="Z948" s="113"/>
      <c r="AQ948" s="29"/>
      <c r="AR948" s="29"/>
      <c r="AS948" s="29"/>
      <c r="AT948" s="29"/>
      <c r="AU948" s="29"/>
      <c r="AV948" s="29"/>
      <c r="AW948" s="29"/>
      <c r="AX948" s="29"/>
      <c r="AY948" s="29"/>
      <c r="AZ948" s="29"/>
      <c r="BA948" s="29"/>
      <c r="BB948" s="29"/>
      <c r="BC948" s="29"/>
      <c r="BD948" s="29"/>
      <c r="BE948" s="29"/>
      <c r="BF948" s="29"/>
      <c r="BG948" s="29"/>
      <c r="BH948" s="29"/>
      <c r="BI948" s="29"/>
      <c r="BJ948" s="29"/>
      <c r="BK948" s="29"/>
      <c r="BL948" s="29"/>
      <c r="BM948" s="29"/>
      <c r="CH948" s="29"/>
      <c r="CX948" s="29"/>
      <c r="CY948" s="29"/>
      <c r="CZ948" s="31"/>
      <c r="DA948" s="31"/>
      <c r="DB948" s="31"/>
      <c r="DC948" s="31"/>
      <c r="DD948" s="31"/>
      <c r="DE948" s="31"/>
      <c r="DF948" s="31"/>
      <c r="DL948" s="29"/>
      <c r="DM948" s="29"/>
      <c r="DN948" s="29"/>
      <c r="DO948" s="29"/>
      <c r="DP948" s="29"/>
      <c r="DQ948" s="29"/>
      <c r="DR948" s="29"/>
      <c r="DS948" s="29"/>
      <c r="DT948" s="29"/>
      <c r="DU948" s="29"/>
      <c r="DV948" s="29"/>
      <c r="DW948" s="29"/>
      <c r="DX948" s="29"/>
      <c r="DY948" s="29"/>
      <c r="DZ948" s="29"/>
      <c r="EA948" s="29"/>
      <c r="EB948" s="29"/>
      <c r="EC948" s="29"/>
      <c r="ED948" s="29"/>
      <c r="EE948" s="29"/>
      <c r="EF948" s="29"/>
      <c r="EG948" s="29"/>
      <c r="EH948" s="29"/>
      <c r="EI948" s="29"/>
      <c r="EJ948" s="29"/>
      <c r="EK948" s="29"/>
      <c r="EL948" s="29"/>
      <c r="EM948" s="29"/>
      <c r="EN948" s="29"/>
      <c r="EO948" s="29"/>
      <c r="EP948" s="29"/>
      <c r="EQ948" s="29"/>
      <c r="ER948" s="29"/>
      <c r="ES948" s="29"/>
      <c r="ET948" s="29"/>
      <c r="EU948" s="29"/>
      <c r="EV948" s="29"/>
      <c r="EW948" s="29"/>
      <c r="EX948" s="29"/>
      <c r="EY948" s="29"/>
      <c r="EZ948" s="29"/>
      <c r="FA948" s="29"/>
      <c r="FB948" s="29"/>
      <c r="FC948" s="29"/>
      <c r="FD948" s="29"/>
      <c r="FE948" s="29"/>
      <c r="FF948" s="29"/>
      <c r="FG948" s="29"/>
      <c r="FH948" s="29"/>
      <c r="FI948" s="29"/>
      <c r="FJ948" s="29"/>
      <c r="FK948" s="29"/>
      <c r="FV948" s="29"/>
      <c r="FZ948" s="29"/>
      <c r="GA948" s="29"/>
    </row>
    <row r="949" spans="7:183" x14ac:dyDescent="0.25">
      <c r="G949" s="112"/>
      <c r="Z949" s="113"/>
      <c r="AQ949" s="29"/>
      <c r="AR949" s="29"/>
      <c r="AS949" s="29"/>
      <c r="AT949" s="29"/>
      <c r="AU949" s="29"/>
      <c r="AV949" s="29"/>
      <c r="AW949" s="29"/>
      <c r="AX949" s="29"/>
      <c r="AY949" s="29"/>
      <c r="AZ949" s="29"/>
      <c r="BA949" s="29"/>
      <c r="BB949" s="29"/>
      <c r="BC949" s="29"/>
      <c r="BD949" s="29"/>
      <c r="BE949" s="29"/>
      <c r="BF949" s="29"/>
      <c r="BG949" s="29"/>
      <c r="BH949" s="29"/>
      <c r="BI949" s="29"/>
      <c r="BJ949" s="29"/>
      <c r="BK949" s="29"/>
      <c r="BL949" s="29"/>
      <c r="BM949" s="29"/>
      <c r="CH949" s="29"/>
      <c r="CX949" s="29"/>
      <c r="CY949" s="29"/>
      <c r="CZ949" s="31"/>
      <c r="DA949" s="31"/>
      <c r="DB949" s="31"/>
      <c r="DC949" s="31"/>
      <c r="DD949" s="31"/>
      <c r="DE949" s="31"/>
      <c r="DF949" s="31"/>
      <c r="DL949" s="29"/>
      <c r="DM949" s="29"/>
      <c r="DN949" s="29"/>
      <c r="DO949" s="29"/>
      <c r="DP949" s="29"/>
      <c r="DQ949" s="29"/>
      <c r="DR949" s="29"/>
      <c r="DS949" s="29"/>
      <c r="DT949" s="29"/>
      <c r="DU949" s="29"/>
      <c r="DV949" s="29"/>
      <c r="DW949" s="29"/>
      <c r="DX949" s="29"/>
      <c r="DY949" s="29"/>
      <c r="DZ949" s="29"/>
      <c r="EA949" s="29"/>
      <c r="EB949" s="29"/>
      <c r="EC949" s="29"/>
      <c r="ED949" s="29"/>
      <c r="EE949" s="29"/>
      <c r="EF949" s="29"/>
      <c r="EG949" s="29"/>
      <c r="EH949" s="29"/>
      <c r="EI949" s="29"/>
      <c r="EJ949" s="29"/>
      <c r="EK949" s="29"/>
      <c r="EL949" s="29"/>
      <c r="EM949" s="29"/>
      <c r="EN949" s="29"/>
      <c r="EO949" s="29"/>
      <c r="EP949" s="29"/>
      <c r="EQ949" s="29"/>
      <c r="ER949" s="29"/>
      <c r="ES949" s="29"/>
      <c r="ET949" s="29"/>
      <c r="EU949" s="29"/>
      <c r="EV949" s="29"/>
      <c r="EW949" s="29"/>
      <c r="EX949" s="29"/>
      <c r="EY949" s="29"/>
      <c r="EZ949" s="29"/>
      <c r="FA949" s="29"/>
      <c r="FB949" s="29"/>
      <c r="FC949" s="29"/>
      <c r="FD949" s="29"/>
      <c r="FE949" s="29"/>
      <c r="FF949" s="29"/>
      <c r="FG949" s="29"/>
      <c r="FH949" s="29"/>
      <c r="FI949" s="29"/>
      <c r="FJ949" s="29"/>
      <c r="FK949" s="29"/>
      <c r="FV949" s="29"/>
      <c r="FZ949" s="29"/>
      <c r="GA949" s="29"/>
    </row>
    <row r="950" spans="7:183" x14ac:dyDescent="0.25">
      <c r="G950" s="112"/>
      <c r="Z950" s="113"/>
      <c r="AQ950" s="29"/>
      <c r="AR950" s="29"/>
      <c r="AS950" s="29"/>
      <c r="AT950" s="29"/>
      <c r="AU950" s="29"/>
      <c r="AV950" s="29"/>
      <c r="AW950" s="29"/>
      <c r="AX950" s="29"/>
      <c r="AY950" s="29"/>
      <c r="AZ950" s="29"/>
      <c r="BA950" s="29"/>
      <c r="BB950" s="29"/>
      <c r="BC950" s="29"/>
      <c r="BD950" s="29"/>
      <c r="BE950" s="29"/>
      <c r="BF950" s="29"/>
      <c r="BG950" s="29"/>
      <c r="BH950" s="29"/>
      <c r="BI950" s="29"/>
      <c r="BJ950" s="29"/>
      <c r="BK950" s="29"/>
      <c r="BL950" s="29"/>
      <c r="BM950" s="29"/>
      <c r="CH950" s="29"/>
      <c r="CX950" s="29"/>
      <c r="CY950" s="29"/>
      <c r="CZ950" s="31"/>
      <c r="DA950" s="31"/>
      <c r="DB950" s="31"/>
      <c r="DC950" s="31"/>
      <c r="DD950" s="31"/>
      <c r="DE950" s="31"/>
      <c r="DF950" s="31"/>
      <c r="DL950" s="29"/>
      <c r="DM950" s="29"/>
      <c r="DN950" s="29"/>
      <c r="DO950" s="29"/>
      <c r="DP950" s="29"/>
      <c r="DQ950" s="29"/>
      <c r="DR950" s="29"/>
      <c r="DS950" s="29"/>
      <c r="DT950" s="29"/>
      <c r="DU950" s="29"/>
      <c r="DV950" s="29"/>
      <c r="DW950" s="29"/>
      <c r="DX950" s="29"/>
      <c r="DY950" s="29"/>
      <c r="DZ950" s="29"/>
      <c r="EA950" s="29"/>
      <c r="EB950" s="29"/>
      <c r="EC950" s="29"/>
      <c r="ED950" s="29"/>
      <c r="EE950" s="29"/>
      <c r="EF950" s="29"/>
      <c r="EG950" s="29"/>
      <c r="EH950" s="29"/>
      <c r="EI950" s="29"/>
      <c r="EJ950" s="29"/>
      <c r="EK950" s="29"/>
      <c r="EL950" s="29"/>
      <c r="EM950" s="29"/>
      <c r="EN950" s="29"/>
      <c r="EO950" s="29"/>
      <c r="EP950" s="29"/>
      <c r="EQ950" s="29"/>
      <c r="ER950" s="29"/>
      <c r="ES950" s="29"/>
      <c r="ET950" s="29"/>
      <c r="EU950" s="29"/>
      <c r="EV950" s="29"/>
      <c r="EW950" s="29"/>
      <c r="EX950" s="29"/>
      <c r="EY950" s="29"/>
      <c r="EZ950" s="29"/>
      <c r="FA950" s="29"/>
      <c r="FB950" s="29"/>
      <c r="FC950" s="29"/>
      <c r="FD950" s="29"/>
      <c r="FE950" s="29"/>
      <c r="FF950" s="29"/>
      <c r="FG950" s="29"/>
      <c r="FH950" s="29"/>
      <c r="FI950" s="29"/>
      <c r="FJ950" s="29"/>
      <c r="FK950" s="29"/>
      <c r="FV950" s="29"/>
      <c r="FZ950" s="29"/>
      <c r="GA950" s="29"/>
    </row>
    <row r="951" spans="7:183" x14ac:dyDescent="0.25">
      <c r="G951" s="112"/>
      <c r="Z951" s="113"/>
      <c r="AQ951" s="29"/>
      <c r="AR951" s="29"/>
      <c r="AS951" s="29"/>
      <c r="AT951" s="29"/>
      <c r="AU951" s="29"/>
      <c r="AV951" s="29"/>
      <c r="AW951" s="29"/>
      <c r="AX951" s="29"/>
      <c r="AY951" s="29"/>
      <c r="AZ951" s="29"/>
      <c r="BA951" s="29"/>
      <c r="BB951" s="29"/>
      <c r="BC951" s="29"/>
      <c r="BD951" s="29"/>
      <c r="BE951" s="29"/>
      <c r="BF951" s="29"/>
      <c r="BG951" s="29"/>
      <c r="BH951" s="29"/>
      <c r="BI951" s="29"/>
      <c r="BJ951" s="29"/>
      <c r="BK951" s="29"/>
      <c r="BL951" s="29"/>
      <c r="BM951" s="29"/>
      <c r="CH951" s="29"/>
      <c r="CX951" s="29"/>
      <c r="CY951" s="29"/>
      <c r="CZ951" s="31"/>
      <c r="DA951" s="31"/>
      <c r="DB951" s="31"/>
      <c r="DC951" s="31"/>
      <c r="DD951" s="31"/>
      <c r="DE951" s="31"/>
      <c r="DF951" s="31"/>
      <c r="DL951" s="29"/>
      <c r="DM951" s="29"/>
      <c r="DN951" s="29"/>
      <c r="DO951" s="29"/>
      <c r="DP951" s="29"/>
      <c r="DQ951" s="29"/>
      <c r="DR951" s="29"/>
      <c r="DS951" s="29"/>
      <c r="DT951" s="29"/>
      <c r="DU951" s="29"/>
      <c r="DV951" s="29"/>
      <c r="DW951" s="29"/>
      <c r="DX951" s="29"/>
      <c r="DY951" s="29"/>
      <c r="DZ951" s="29"/>
      <c r="EA951" s="29"/>
      <c r="EB951" s="29"/>
      <c r="EC951" s="29"/>
      <c r="ED951" s="29"/>
      <c r="EE951" s="29"/>
      <c r="EF951" s="29"/>
      <c r="EG951" s="29"/>
      <c r="EH951" s="29"/>
      <c r="EI951" s="29"/>
      <c r="EJ951" s="29"/>
      <c r="EK951" s="29"/>
      <c r="EL951" s="29"/>
      <c r="EM951" s="29"/>
      <c r="EN951" s="29"/>
      <c r="EO951" s="29"/>
      <c r="EP951" s="29"/>
      <c r="EQ951" s="29"/>
      <c r="ER951" s="29"/>
      <c r="ES951" s="29"/>
      <c r="ET951" s="29"/>
      <c r="EU951" s="29"/>
      <c r="EV951" s="29"/>
      <c r="EW951" s="29"/>
      <c r="EX951" s="29"/>
      <c r="EY951" s="29"/>
      <c r="EZ951" s="29"/>
      <c r="FA951" s="29"/>
      <c r="FB951" s="29"/>
      <c r="FC951" s="29"/>
      <c r="FD951" s="29"/>
      <c r="FE951" s="29"/>
      <c r="FF951" s="29"/>
      <c r="FG951" s="29"/>
      <c r="FH951" s="29"/>
      <c r="FI951" s="29"/>
      <c r="FJ951" s="29"/>
      <c r="FK951" s="29"/>
      <c r="FV951" s="29"/>
      <c r="FZ951" s="29"/>
      <c r="GA951" s="29"/>
    </row>
    <row r="952" spans="7:183" x14ac:dyDescent="0.25">
      <c r="G952" s="112"/>
      <c r="Z952" s="113"/>
      <c r="AQ952" s="29"/>
      <c r="AR952" s="29"/>
      <c r="AS952" s="29"/>
      <c r="AT952" s="29"/>
      <c r="AU952" s="29"/>
      <c r="AV952" s="29"/>
      <c r="AW952" s="29"/>
      <c r="AX952" s="29"/>
      <c r="AY952" s="29"/>
      <c r="AZ952" s="29"/>
      <c r="BA952" s="29"/>
      <c r="BB952" s="29"/>
      <c r="BC952" s="29"/>
      <c r="BD952" s="29"/>
      <c r="BE952" s="29"/>
      <c r="BF952" s="29"/>
      <c r="BG952" s="29"/>
      <c r="BH952" s="29"/>
      <c r="BI952" s="29"/>
      <c r="BJ952" s="29"/>
      <c r="BK952" s="29"/>
      <c r="BL952" s="29"/>
      <c r="BM952" s="29"/>
      <c r="CH952" s="29"/>
      <c r="CX952" s="29"/>
      <c r="CY952" s="29"/>
      <c r="CZ952" s="31"/>
      <c r="DA952" s="31"/>
      <c r="DB952" s="31"/>
      <c r="DC952" s="31"/>
      <c r="DD952" s="31"/>
      <c r="DE952" s="31"/>
      <c r="DF952" s="31"/>
      <c r="DL952" s="29"/>
      <c r="DM952" s="29"/>
      <c r="DN952" s="29"/>
      <c r="DO952" s="29"/>
      <c r="DP952" s="29"/>
      <c r="DQ952" s="29"/>
      <c r="DR952" s="29"/>
      <c r="DS952" s="29"/>
      <c r="DT952" s="29"/>
      <c r="DU952" s="29"/>
      <c r="DV952" s="29"/>
      <c r="DW952" s="29"/>
      <c r="DX952" s="29"/>
      <c r="DY952" s="29"/>
      <c r="DZ952" s="29"/>
      <c r="EA952" s="29"/>
      <c r="EB952" s="29"/>
      <c r="EC952" s="29"/>
      <c r="ED952" s="29"/>
      <c r="EE952" s="29"/>
      <c r="EF952" s="29"/>
      <c r="EG952" s="29"/>
      <c r="EH952" s="29"/>
      <c r="EI952" s="29"/>
      <c r="EJ952" s="29"/>
      <c r="EK952" s="29"/>
      <c r="EL952" s="29"/>
      <c r="EM952" s="29"/>
      <c r="EN952" s="29"/>
      <c r="EO952" s="29"/>
      <c r="EP952" s="29"/>
      <c r="EQ952" s="29"/>
      <c r="ER952" s="29"/>
      <c r="ES952" s="29"/>
      <c r="ET952" s="29"/>
      <c r="EU952" s="29"/>
      <c r="EV952" s="29"/>
      <c r="EW952" s="29"/>
      <c r="EX952" s="29"/>
      <c r="EY952" s="29"/>
      <c r="EZ952" s="29"/>
      <c r="FA952" s="29"/>
      <c r="FB952" s="29"/>
      <c r="FC952" s="29"/>
      <c r="FD952" s="29"/>
      <c r="FE952" s="29"/>
      <c r="FF952" s="29"/>
      <c r="FG952" s="29"/>
      <c r="FH952" s="29"/>
      <c r="FI952" s="29"/>
      <c r="FJ952" s="29"/>
      <c r="FK952" s="29"/>
      <c r="FV952" s="29"/>
      <c r="FZ952" s="29"/>
      <c r="GA952" s="29"/>
    </row>
    <row r="953" spans="7:183" x14ac:dyDescent="0.25">
      <c r="G953" s="112"/>
      <c r="Z953" s="113"/>
      <c r="AQ953" s="29"/>
      <c r="AR953" s="29"/>
      <c r="AS953" s="29"/>
      <c r="AT953" s="29"/>
      <c r="AU953" s="29"/>
      <c r="AV953" s="29"/>
      <c r="AW953" s="29"/>
      <c r="AX953" s="29"/>
      <c r="AY953" s="29"/>
      <c r="AZ953" s="29"/>
      <c r="BA953" s="29"/>
      <c r="BB953" s="29"/>
      <c r="BC953" s="29"/>
      <c r="BD953" s="29"/>
      <c r="BE953" s="29"/>
      <c r="BF953" s="29"/>
      <c r="BG953" s="29"/>
      <c r="BH953" s="29"/>
      <c r="BI953" s="29"/>
      <c r="BJ953" s="29"/>
      <c r="BK953" s="29"/>
      <c r="BL953" s="29"/>
      <c r="BM953" s="29"/>
      <c r="CH953" s="29"/>
      <c r="CX953" s="29"/>
      <c r="CY953" s="29"/>
      <c r="CZ953" s="31"/>
      <c r="DA953" s="31"/>
      <c r="DB953" s="31"/>
      <c r="DC953" s="31"/>
      <c r="DD953" s="31"/>
      <c r="DE953" s="31"/>
      <c r="DF953" s="31"/>
      <c r="DL953" s="29"/>
      <c r="DM953" s="29"/>
      <c r="DN953" s="29"/>
      <c r="DO953" s="29"/>
      <c r="DP953" s="29"/>
      <c r="DQ953" s="29"/>
      <c r="DR953" s="29"/>
      <c r="DS953" s="29"/>
      <c r="DT953" s="29"/>
      <c r="DU953" s="29"/>
      <c r="DV953" s="29"/>
      <c r="DW953" s="29"/>
      <c r="DX953" s="29"/>
      <c r="DY953" s="29"/>
      <c r="DZ953" s="29"/>
      <c r="EA953" s="29"/>
      <c r="EB953" s="29"/>
      <c r="EC953" s="29"/>
      <c r="ED953" s="29"/>
      <c r="EE953" s="29"/>
      <c r="EF953" s="29"/>
      <c r="EG953" s="29"/>
      <c r="EH953" s="29"/>
      <c r="EI953" s="29"/>
      <c r="EJ953" s="29"/>
      <c r="EK953" s="29"/>
      <c r="EL953" s="29"/>
      <c r="EM953" s="29"/>
      <c r="EN953" s="29"/>
      <c r="EO953" s="29"/>
      <c r="EP953" s="29"/>
      <c r="EQ953" s="29"/>
      <c r="ER953" s="29"/>
      <c r="ES953" s="29"/>
      <c r="ET953" s="29"/>
      <c r="EU953" s="29"/>
      <c r="EV953" s="29"/>
      <c r="EW953" s="29"/>
      <c r="EX953" s="29"/>
      <c r="EY953" s="29"/>
      <c r="EZ953" s="29"/>
      <c r="FA953" s="29"/>
      <c r="FB953" s="29"/>
      <c r="FC953" s="29"/>
      <c r="FD953" s="29"/>
      <c r="FE953" s="29"/>
      <c r="FF953" s="29"/>
      <c r="FG953" s="29"/>
      <c r="FH953" s="29"/>
      <c r="FI953" s="29"/>
      <c r="FJ953" s="29"/>
      <c r="FK953" s="29"/>
      <c r="FV953" s="29"/>
      <c r="FZ953" s="29"/>
      <c r="GA953" s="29"/>
    </row>
    <row r="954" spans="7:183" x14ac:dyDescent="0.25">
      <c r="G954" s="112"/>
      <c r="Z954" s="113"/>
      <c r="AQ954" s="29"/>
      <c r="AR954" s="29"/>
      <c r="AS954" s="29"/>
      <c r="AT954" s="29"/>
      <c r="AU954" s="29"/>
      <c r="AV954" s="29"/>
      <c r="AW954" s="29"/>
      <c r="AX954" s="29"/>
      <c r="AY954" s="29"/>
      <c r="AZ954" s="29"/>
      <c r="BA954" s="29"/>
      <c r="BB954" s="29"/>
      <c r="BC954" s="29"/>
      <c r="BD954" s="29"/>
      <c r="BE954" s="29"/>
      <c r="BF954" s="29"/>
      <c r="BG954" s="29"/>
      <c r="BH954" s="29"/>
      <c r="BI954" s="29"/>
      <c r="BJ954" s="29"/>
      <c r="BK954" s="29"/>
      <c r="BL954" s="29"/>
      <c r="BM954" s="29"/>
      <c r="CH954" s="29"/>
      <c r="CX954" s="29"/>
      <c r="CY954" s="29"/>
      <c r="CZ954" s="31"/>
      <c r="DA954" s="31"/>
      <c r="DB954" s="31"/>
      <c r="DC954" s="31"/>
      <c r="DD954" s="31"/>
      <c r="DE954" s="31"/>
      <c r="DF954" s="31"/>
      <c r="DL954" s="29"/>
      <c r="DM954" s="29"/>
      <c r="DN954" s="29"/>
      <c r="DO954" s="29"/>
      <c r="DP954" s="29"/>
      <c r="DQ954" s="29"/>
      <c r="DR954" s="29"/>
      <c r="DS954" s="29"/>
      <c r="DT954" s="29"/>
      <c r="DU954" s="29"/>
      <c r="DV954" s="29"/>
      <c r="DW954" s="29"/>
      <c r="DX954" s="29"/>
      <c r="DY954" s="29"/>
      <c r="DZ954" s="29"/>
      <c r="EA954" s="29"/>
      <c r="EB954" s="29"/>
      <c r="EC954" s="29"/>
      <c r="ED954" s="29"/>
      <c r="EE954" s="29"/>
      <c r="EF954" s="29"/>
      <c r="EG954" s="29"/>
      <c r="EH954" s="29"/>
      <c r="EI954" s="29"/>
      <c r="EJ954" s="29"/>
      <c r="EK954" s="29"/>
      <c r="EL954" s="29"/>
      <c r="EM954" s="29"/>
      <c r="EN954" s="29"/>
      <c r="EO954" s="29"/>
      <c r="EP954" s="29"/>
      <c r="EQ954" s="29"/>
      <c r="ER954" s="29"/>
      <c r="ES954" s="29"/>
      <c r="ET954" s="29"/>
      <c r="EU954" s="29"/>
      <c r="EV954" s="29"/>
      <c r="EW954" s="29"/>
      <c r="EX954" s="29"/>
      <c r="EY954" s="29"/>
      <c r="EZ954" s="29"/>
      <c r="FA954" s="29"/>
      <c r="FB954" s="29"/>
      <c r="FC954" s="29"/>
      <c r="FD954" s="29"/>
      <c r="FE954" s="29"/>
      <c r="FF954" s="29"/>
      <c r="FG954" s="29"/>
      <c r="FH954" s="29"/>
      <c r="FI954" s="29"/>
      <c r="FJ954" s="29"/>
      <c r="FK954" s="29"/>
      <c r="FV954" s="29"/>
      <c r="FZ954" s="29"/>
      <c r="GA954" s="29"/>
    </row>
    <row r="955" spans="7:183" x14ac:dyDescent="0.25">
      <c r="G955" s="112"/>
      <c r="Z955" s="113"/>
      <c r="AQ955" s="29"/>
      <c r="AR955" s="29"/>
      <c r="AS955" s="29"/>
      <c r="AT955" s="29"/>
      <c r="AU955" s="29"/>
      <c r="AV955" s="29"/>
      <c r="AW955" s="29"/>
      <c r="AX955" s="29"/>
      <c r="AY955" s="29"/>
      <c r="AZ955" s="29"/>
      <c r="BA955" s="29"/>
      <c r="BB955" s="29"/>
      <c r="BC955" s="29"/>
      <c r="BD955" s="29"/>
      <c r="BE955" s="29"/>
      <c r="BF955" s="29"/>
      <c r="BG955" s="29"/>
      <c r="BH955" s="29"/>
      <c r="BI955" s="29"/>
      <c r="BJ955" s="29"/>
      <c r="BK955" s="29"/>
      <c r="BL955" s="29"/>
      <c r="BM955" s="29"/>
      <c r="CH955" s="29"/>
      <c r="CX955" s="29"/>
      <c r="CY955" s="29"/>
      <c r="CZ955" s="31"/>
      <c r="DA955" s="31"/>
      <c r="DB955" s="31"/>
      <c r="DC955" s="31"/>
      <c r="DD955" s="31"/>
      <c r="DE955" s="31"/>
      <c r="DF955" s="31"/>
      <c r="DL955" s="29"/>
      <c r="DM955" s="29"/>
      <c r="DN955" s="29"/>
      <c r="DO955" s="29"/>
      <c r="DP955" s="29"/>
      <c r="DQ955" s="29"/>
      <c r="DR955" s="29"/>
      <c r="DS955" s="29"/>
      <c r="DT955" s="29"/>
      <c r="DU955" s="29"/>
      <c r="DV955" s="29"/>
      <c r="DW955" s="29"/>
      <c r="DX955" s="29"/>
      <c r="DY955" s="29"/>
      <c r="DZ955" s="29"/>
      <c r="EA955" s="29"/>
      <c r="EB955" s="29"/>
      <c r="EC955" s="29"/>
      <c r="ED955" s="29"/>
      <c r="EE955" s="29"/>
      <c r="EF955" s="29"/>
      <c r="EG955" s="29"/>
      <c r="EH955" s="29"/>
      <c r="EI955" s="29"/>
      <c r="EJ955" s="29"/>
      <c r="EK955" s="29"/>
      <c r="EL955" s="29"/>
      <c r="EM955" s="29"/>
      <c r="EN955" s="29"/>
      <c r="EO955" s="29"/>
      <c r="EP955" s="29"/>
      <c r="EQ955" s="29"/>
      <c r="ER955" s="29"/>
      <c r="ES955" s="29"/>
      <c r="ET955" s="29"/>
      <c r="EU955" s="29"/>
      <c r="EV955" s="29"/>
      <c r="EW955" s="29"/>
      <c r="EX955" s="29"/>
      <c r="EY955" s="29"/>
      <c r="EZ955" s="29"/>
      <c r="FA955" s="29"/>
      <c r="FB955" s="29"/>
      <c r="FC955" s="29"/>
      <c r="FD955" s="29"/>
      <c r="FE955" s="29"/>
      <c r="FF955" s="29"/>
      <c r="FG955" s="29"/>
      <c r="FH955" s="29"/>
      <c r="FI955" s="29"/>
      <c r="FJ955" s="29"/>
      <c r="FK955" s="29"/>
      <c r="FV955" s="29"/>
      <c r="FZ955" s="29"/>
      <c r="GA955" s="29"/>
    </row>
    <row r="956" spans="7:183" x14ac:dyDescent="0.25">
      <c r="G956" s="112"/>
      <c r="Z956" s="113"/>
      <c r="AQ956" s="29"/>
      <c r="AR956" s="29"/>
      <c r="AS956" s="29"/>
      <c r="AT956" s="29"/>
      <c r="AU956" s="29"/>
      <c r="AV956" s="29"/>
      <c r="AW956" s="29"/>
      <c r="AX956" s="29"/>
      <c r="AY956" s="29"/>
      <c r="AZ956" s="29"/>
      <c r="BA956" s="29"/>
      <c r="BB956" s="29"/>
      <c r="BC956" s="29"/>
      <c r="BD956" s="29"/>
      <c r="BE956" s="29"/>
      <c r="BF956" s="29"/>
      <c r="BG956" s="29"/>
      <c r="BH956" s="29"/>
      <c r="BI956" s="29"/>
      <c r="BJ956" s="29"/>
      <c r="BK956" s="29"/>
      <c r="BL956" s="29"/>
      <c r="BM956" s="29"/>
      <c r="CH956" s="29"/>
      <c r="CX956" s="29"/>
      <c r="CY956" s="29"/>
      <c r="CZ956" s="31"/>
      <c r="DA956" s="31"/>
      <c r="DB956" s="31"/>
      <c r="DC956" s="31"/>
      <c r="DD956" s="31"/>
      <c r="DE956" s="31"/>
      <c r="DF956" s="31"/>
      <c r="DL956" s="29"/>
      <c r="DM956" s="29"/>
      <c r="DN956" s="29"/>
      <c r="DO956" s="29"/>
      <c r="DP956" s="29"/>
      <c r="DQ956" s="29"/>
      <c r="DR956" s="29"/>
      <c r="DS956" s="29"/>
      <c r="DT956" s="29"/>
      <c r="DU956" s="29"/>
      <c r="DV956" s="29"/>
      <c r="DW956" s="29"/>
      <c r="DX956" s="29"/>
      <c r="DY956" s="29"/>
      <c r="DZ956" s="29"/>
      <c r="EA956" s="29"/>
      <c r="EB956" s="29"/>
      <c r="EC956" s="29"/>
      <c r="ED956" s="29"/>
      <c r="EE956" s="29"/>
      <c r="EF956" s="29"/>
      <c r="EG956" s="29"/>
      <c r="EH956" s="29"/>
      <c r="EI956" s="29"/>
      <c r="EJ956" s="29"/>
      <c r="EK956" s="29"/>
      <c r="EL956" s="29"/>
      <c r="EM956" s="29"/>
      <c r="EN956" s="29"/>
      <c r="EO956" s="29"/>
      <c r="EP956" s="29"/>
      <c r="EQ956" s="29"/>
      <c r="ER956" s="29"/>
      <c r="ES956" s="29"/>
      <c r="ET956" s="29"/>
      <c r="EU956" s="29"/>
      <c r="EV956" s="29"/>
      <c r="EW956" s="29"/>
      <c r="EX956" s="29"/>
      <c r="EY956" s="29"/>
      <c r="EZ956" s="29"/>
      <c r="FA956" s="29"/>
      <c r="FB956" s="29"/>
      <c r="FC956" s="29"/>
      <c r="FD956" s="29"/>
      <c r="FE956" s="29"/>
      <c r="FF956" s="29"/>
      <c r="FG956" s="29"/>
      <c r="FH956" s="29"/>
      <c r="FI956" s="29"/>
      <c r="FJ956" s="29"/>
      <c r="FK956" s="29"/>
      <c r="FV956" s="29"/>
      <c r="FZ956" s="29"/>
      <c r="GA956" s="29"/>
    </row>
    <row r="957" spans="7:183" x14ac:dyDescent="0.25">
      <c r="G957" s="112"/>
      <c r="Z957" s="113"/>
      <c r="AQ957" s="29"/>
      <c r="AR957" s="29"/>
      <c r="AS957" s="29"/>
      <c r="AT957" s="29"/>
      <c r="AU957" s="29"/>
      <c r="AV957" s="29"/>
      <c r="AW957" s="29"/>
      <c r="AX957" s="29"/>
      <c r="AY957" s="29"/>
      <c r="AZ957" s="29"/>
      <c r="BA957" s="29"/>
      <c r="BB957" s="29"/>
      <c r="BC957" s="29"/>
      <c r="BD957" s="29"/>
      <c r="BE957" s="29"/>
      <c r="BF957" s="29"/>
      <c r="BG957" s="29"/>
      <c r="BH957" s="29"/>
      <c r="BI957" s="29"/>
      <c r="BJ957" s="29"/>
      <c r="BK957" s="29"/>
      <c r="BL957" s="29"/>
      <c r="BM957" s="29"/>
      <c r="CH957" s="29"/>
      <c r="CX957" s="29"/>
      <c r="CY957" s="29"/>
      <c r="CZ957" s="31"/>
      <c r="DA957" s="31"/>
      <c r="DB957" s="31"/>
      <c r="DC957" s="31"/>
      <c r="DD957" s="31"/>
      <c r="DE957" s="31"/>
      <c r="DF957" s="31"/>
      <c r="DL957" s="29"/>
      <c r="DM957" s="29"/>
      <c r="DN957" s="29"/>
      <c r="DO957" s="29"/>
      <c r="DP957" s="29"/>
      <c r="DQ957" s="29"/>
      <c r="DR957" s="29"/>
      <c r="DS957" s="29"/>
      <c r="DT957" s="29"/>
      <c r="DU957" s="29"/>
      <c r="DV957" s="29"/>
      <c r="DW957" s="29"/>
      <c r="DX957" s="29"/>
      <c r="DY957" s="29"/>
      <c r="DZ957" s="29"/>
      <c r="EA957" s="29"/>
      <c r="EB957" s="29"/>
      <c r="EC957" s="29"/>
      <c r="ED957" s="29"/>
      <c r="EE957" s="29"/>
      <c r="EF957" s="29"/>
      <c r="EG957" s="29"/>
      <c r="EH957" s="29"/>
      <c r="EI957" s="29"/>
      <c r="EJ957" s="29"/>
      <c r="EK957" s="29"/>
      <c r="EL957" s="29"/>
      <c r="EM957" s="29"/>
      <c r="EN957" s="29"/>
      <c r="EO957" s="29"/>
      <c r="EP957" s="29"/>
      <c r="EQ957" s="29"/>
      <c r="ER957" s="29"/>
      <c r="ES957" s="29"/>
      <c r="ET957" s="29"/>
      <c r="EU957" s="29"/>
      <c r="EV957" s="29"/>
      <c r="EW957" s="29"/>
      <c r="EX957" s="29"/>
      <c r="EY957" s="29"/>
      <c r="EZ957" s="29"/>
      <c r="FA957" s="29"/>
      <c r="FB957" s="29"/>
      <c r="FC957" s="29"/>
      <c r="FD957" s="29"/>
      <c r="FE957" s="29"/>
      <c r="FF957" s="29"/>
      <c r="FG957" s="29"/>
      <c r="FH957" s="29"/>
      <c r="FI957" s="29"/>
      <c r="FJ957" s="29"/>
      <c r="FK957" s="29"/>
      <c r="FV957" s="29"/>
      <c r="FZ957" s="29"/>
      <c r="GA957" s="29"/>
    </row>
    <row r="958" spans="7:183" x14ac:dyDescent="0.25">
      <c r="G958" s="112"/>
      <c r="Z958" s="113"/>
      <c r="AQ958" s="29"/>
      <c r="AR958" s="29"/>
      <c r="AS958" s="29"/>
      <c r="AT958" s="29"/>
      <c r="AU958" s="29"/>
      <c r="AV958" s="29"/>
      <c r="AW958" s="29"/>
      <c r="AX958" s="29"/>
      <c r="AY958" s="29"/>
      <c r="AZ958" s="29"/>
      <c r="BA958" s="29"/>
      <c r="BB958" s="29"/>
      <c r="BC958" s="29"/>
      <c r="BD958" s="29"/>
      <c r="BE958" s="29"/>
      <c r="BF958" s="29"/>
      <c r="BG958" s="29"/>
      <c r="BH958" s="29"/>
      <c r="BI958" s="29"/>
      <c r="BJ958" s="29"/>
      <c r="BK958" s="29"/>
      <c r="BL958" s="29"/>
      <c r="BM958" s="29"/>
      <c r="CH958" s="29"/>
      <c r="CX958" s="29"/>
      <c r="CY958" s="29"/>
      <c r="CZ958" s="31"/>
      <c r="DA958" s="31"/>
      <c r="DB958" s="31"/>
      <c r="DC958" s="31"/>
      <c r="DD958" s="31"/>
      <c r="DE958" s="31"/>
      <c r="DF958" s="31"/>
      <c r="DL958" s="29"/>
      <c r="DM958" s="29"/>
      <c r="DN958" s="29"/>
      <c r="DO958" s="29"/>
      <c r="DP958" s="29"/>
      <c r="DQ958" s="29"/>
      <c r="DR958" s="29"/>
      <c r="DS958" s="29"/>
      <c r="DT958" s="29"/>
      <c r="DU958" s="29"/>
      <c r="DV958" s="29"/>
      <c r="DW958" s="29"/>
      <c r="DX958" s="29"/>
      <c r="DY958" s="29"/>
      <c r="DZ958" s="29"/>
      <c r="EA958" s="29"/>
      <c r="EB958" s="29"/>
      <c r="EC958" s="29"/>
      <c r="ED958" s="29"/>
      <c r="EE958" s="29"/>
      <c r="EF958" s="29"/>
      <c r="EG958" s="29"/>
      <c r="EH958" s="29"/>
      <c r="EI958" s="29"/>
      <c r="EJ958" s="29"/>
      <c r="EK958" s="29"/>
      <c r="EL958" s="29"/>
      <c r="EM958" s="29"/>
      <c r="EN958" s="29"/>
      <c r="EO958" s="29"/>
      <c r="EP958" s="29"/>
      <c r="EQ958" s="29"/>
      <c r="ER958" s="29"/>
      <c r="ES958" s="29"/>
      <c r="ET958" s="29"/>
      <c r="EU958" s="29"/>
      <c r="EV958" s="29"/>
      <c r="EW958" s="29"/>
      <c r="EX958" s="29"/>
      <c r="EY958" s="29"/>
      <c r="EZ958" s="29"/>
      <c r="FA958" s="29"/>
      <c r="FB958" s="29"/>
      <c r="FC958" s="29"/>
      <c r="FD958" s="29"/>
      <c r="FE958" s="29"/>
      <c r="FF958" s="29"/>
      <c r="FG958" s="29"/>
      <c r="FH958" s="29"/>
      <c r="FI958" s="29"/>
      <c r="FJ958" s="29"/>
      <c r="FK958" s="29"/>
      <c r="FV958" s="29"/>
      <c r="FZ958" s="29"/>
      <c r="GA958" s="29"/>
    </row>
    <row r="959" spans="7:183" x14ac:dyDescent="0.25">
      <c r="G959" s="112"/>
      <c r="Z959" s="113"/>
      <c r="AQ959" s="29"/>
      <c r="AR959" s="29"/>
      <c r="AS959" s="29"/>
      <c r="AT959" s="29"/>
      <c r="AU959" s="29"/>
      <c r="AV959" s="29"/>
      <c r="AW959" s="29"/>
      <c r="AX959" s="29"/>
      <c r="AY959" s="29"/>
      <c r="AZ959" s="29"/>
      <c r="BA959" s="29"/>
      <c r="BB959" s="29"/>
      <c r="BC959" s="29"/>
      <c r="BD959" s="29"/>
      <c r="BE959" s="29"/>
      <c r="BF959" s="29"/>
      <c r="BG959" s="29"/>
      <c r="BH959" s="29"/>
      <c r="BI959" s="29"/>
      <c r="BJ959" s="29"/>
      <c r="BK959" s="29"/>
      <c r="BL959" s="29"/>
      <c r="BM959" s="29"/>
      <c r="CH959" s="29"/>
      <c r="CX959" s="29"/>
      <c r="CY959" s="29"/>
      <c r="CZ959" s="31"/>
      <c r="DA959" s="31"/>
      <c r="DB959" s="31"/>
      <c r="DC959" s="31"/>
      <c r="DD959" s="31"/>
      <c r="DE959" s="31"/>
      <c r="DF959" s="31"/>
      <c r="DL959" s="29"/>
      <c r="DM959" s="29"/>
      <c r="DN959" s="29"/>
      <c r="DO959" s="29"/>
      <c r="DP959" s="29"/>
      <c r="DQ959" s="29"/>
      <c r="DR959" s="29"/>
      <c r="DS959" s="29"/>
      <c r="DT959" s="29"/>
      <c r="DU959" s="29"/>
      <c r="DV959" s="29"/>
      <c r="DW959" s="29"/>
      <c r="DX959" s="29"/>
      <c r="DY959" s="29"/>
      <c r="DZ959" s="29"/>
      <c r="EA959" s="29"/>
      <c r="EB959" s="29"/>
      <c r="EC959" s="29"/>
      <c r="ED959" s="29"/>
      <c r="EE959" s="29"/>
      <c r="EF959" s="29"/>
      <c r="EG959" s="29"/>
      <c r="EH959" s="29"/>
      <c r="EI959" s="29"/>
      <c r="EJ959" s="29"/>
      <c r="EK959" s="29"/>
      <c r="EL959" s="29"/>
      <c r="EM959" s="29"/>
      <c r="EN959" s="29"/>
      <c r="EO959" s="29"/>
      <c r="EP959" s="29"/>
      <c r="EQ959" s="29"/>
      <c r="ER959" s="29"/>
      <c r="ES959" s="29"/>
      <c r="ET959" s="29"/>
      <c r="EU959" s="29"/>
      <c r="EV959" s="29"/>
      <c r="EW959" s="29"/>
      <c r="EX959" s="29"/>
      <c r="EY959" s="29"/>
      <c r="EZ959" s="29"/>
      <c r="FA959" s="29"/>
      <c r="FB959" s="29"/>
      <c r="FC959" s="29"/>
      <c r="FD959" s="29"/>
      <c r="FE959" s="29"/>
      <c r="FF959" s="29"/>
      <c r="FG959" s="29"/>
      <c r="FH959" s="29"/>
      <c r="FI959" s="29"/>
      <c r="FJ959" s="29"/>
      <c r="FK959" s="29"/>
      <c r="FV959" s="29"/>
      <c r="FZ959" s="29"/>
      <c r="GA959" s="29"/>
    </row>
    <row r="960" spans="7:183" x14ac:dyDescent="0.25">
      <c r="G960" s="112"/>
      <c r="Z960" s="113"/>
      <c r="AQ960" s="29"/>
      <c r="AR960" s="29"/>
      <c r="AS960" s="29"/>
      <c r="AT960" s="29"/>
      <c r="AU960" s="29"/>
      <c r="AV960" s="29"/>
      <c r="AW960" s="29"/>
      <c r="AX960" s="29"/>
      <c r="AY960" s="29"/>
      <c r="AZ960" s="29"/>
      <c r="BA960" s="29"/>
      <c r="BB960" s="29"/>
      <c r="BC960" s="29"/>
      <c r="BD960" s="29"/>
      <c r="BE960" s="29"/>
      <c r="BF960" s="29"/>
      <c r="BG960" s="29"/>
      <c r="BH960" s="29"/>
      <c r="BI960" s="29"/>
      <c r="BJ960" s="29"/>
      <c r="BK960" s="29"/>
      <c r="BL960" s="29"/>
      <c r="BM960" s="29"/>
      <c r="CH960" s="29"/>
      <c r="CX960" s="29"/>
      <c r="CY960" s="29"/>
      <c r="CZ960" s="31"/>
      <c r="DA960" s="31"/>
      <c r="DB960" s="31"/>
      <c r="DC960" s="31"/>
      <c r="DD960" s="31"/>
      <c r="DE960" s="31"/>
      <c r="DF960" s="31"/>
      <c r="DL960" s="29"/>
      <c r="DM960" s="29"/>
      <c r="DN960" s="29"/>
      <c r="DO960" s="29"/>
      <c r="DP960" s="29"/>
      <c r="DQ960" s="29"/>
      <c r="DR960" s="29"/>
      <c r="DS960" s="29"/>
      <c r="DT960" s="29"/>
      <c r="DU960" s="29"/>
      <c r="DV960" s="29"/>
      <c r="DW960" s="29"/>
      <c r="DX960" s="29"/>
      <c r="DY960" s="29"/>
      <c r="DZ960" s="29"/>
      <c r="EA960" s="29"/>
      <c r="EB960" s="29"/>
      <c r="EC960" s="29"/>
      <c r="ED960" s="29"/>
      <c r="EE960" s="29"/>
      <c r="EF960" s="29"/>
      <c r="EG960" s="29"/>
      <c r="EH960" s="29"/>
      <c r="EI960" s="29"/>
      <c r="EJ960" s="29"/>
      <c r="EK960" s="29"/>
      <c r="EL960" s="29"/>
      <c r="EM960" s="29"/>
      <c r="EN960" s="29"/>
      <c r="EO960" s="29"/>
      <c r="EP960" s="29"/>
      <c r="EQ960" s="29"/>
      <c r="ER960" s="29"/>
      <c r="ES960" s="29"/>
      <c r="ET960" s="29"/>
      <c r="EU960" s="29"/>
      <c r="EV960" s="29"/>
      <c r="EW960" s="29"/>
      <c r="EX960" s="29"/>
      <c r="EY960" s="29"/>
      <c r="EZ960" s="29"/>
      <c r="FA960" s="29"/>
      <c r="FB960" s="29"/>
      <c r="FC960" s="29"/>
      <c r="FD960" s="29"/>
      <c r="FE960" s="29"/>
      <c r="FF960" s="29"/>
      <c r="FG960" s="29"/>
      <c r="FH960" s="29"/>
      <c r="FI960" s="29"/>
      <c r="FJ960" s="29"/>
      <c r="FK960" s="29"/>
      <c r="FV960" s="29"/>
      <c r="FZ960" s="29"/>
      <c r="GA960" s="29"/>
    </row>
    <row r="961" spans="7:183" x14ac:dyDescent="0.25">
      <c r="G961" s="112"/>
      <c r="Z961" s="113"/>
      <c r="AQ961" s="29"/>
      <c r="AR961" s="29"/>
      <c r="AS961" s="29"/>
      <c r="AT961" s="29"/>
      <c r="AU961" s="29"/>
      <c r="AV961" s="29"/>
      <c r="AW961" s="29"/>
      <c r="AX961" s="29"/>
      <c r="AY961" s="29"/>
      <c r="AZ961" s="29"/>
      <c r="BA961" s="29"/>
      <c r="BB961" s="29"/>
      <c r="BC961" s="29"/>
      <c r="BD961" s="29"/>
      <c r="BE961" s="29"/>
      <c r="BF961" s="29"/>
      <c r="BG961" s="29"/>
      <c r="BH961" s="29"/>
      <c r="BI961" s="29"/>
      <c r="BJ961" s="29"/>
      <c r="BK961" s="29"/>
      <c r="BL961" s="29"/>
      <c r="BM961" s="29"/>
      <c r="CH961" s="29"/>
      <c r="CX961" s="29"/>
      <c r="CY961" s="29"/>
      <c r="CZ961" s="31"/>
      <c r="DA961" s="31"/>
      <c r="DB961" s="31"/>
      <c r="DC961" s="31"/>
      <c r="DD961" s="31"/>
      <c r="DE961" s="31"/>
      <c r="DF961" s="31"/>
      <c r="DL961" s="29"/>
      <c r="DM961" s="29"/>
      <c r="DN961" s="29"/>
      <c r="DO961" s="29"/>
      <c r="DP961" s="29"/>
      <c r="DQ961" s="29"/>
      <c r="DR961" s="29"/>
      <c r="DS961" s="29"/>
      <c r="DT961" s="29"/>
      <c r="DU961" s="29"/>
      <c r="DV961" s="29"/>
      <c r="DW961" s="29"/>
      <c r="DX961" s="29"/>
      <c r="DY961" s="29"/>
      <c r="DZ961" s="29"/>
      <c r="EA961" s="29"/>
      <c r="EB961" s="29"/>
      <c r="EC961" s="29"/>
      <c r="ED961" s="29"/>
      <c r="EE961" s="29"/>
      <c r="EF961" s="29"/>
      <c r="EG961" s="29"/>
      <c r="EH961" s="29"/>
      <c r="EI961" s="29"/>
      <c r="EJ961" s="29"/>
      <c r="EK961" s="29"/>
      <c r="EL961" s="29"/>
      <c r="EM961" s="29"/>
      <c r="EN961" s="29"/>
      <c r="EO961" s="29"/>
      <c r="EP961" s="29"/>
      <c r="EQ961" s="29"/>
      <c r="ER961" s="29"/>
      <c r="ES961" s="29"/>
      <c r="ET961" s="29"/>
      <c r="EU961" s="29"/>
      <c r="EV961" s="29"/>
      <c r="EW961" s="29"/>
      <c r="EX961" s="29"/>
      <c r="EY961" s="29"/>
      <c r="EZ961" s="29"/>
      <c r="FA961" s="29"/>
      <c r="FB961" s="29"/>
      <c r="FC961" s="29"/>
      <c r="FD961" s="29"/>
      <c r="FE961" s="29"/>
      <c r="FF961" s="29"/>
      <c r="FG961" s="29"/>
      <c r="FH961" s="29"/>
      <c r="FI961" s="29"/>
      <c r="FJ961" s="29"/>
      <c r="FK961" s="29"/>
      <c r="FV961" s="29"/>
      <c r="FZ961" s="29"/>
      <c r="GA961" s="29"/>
    </row>
    <row r="962" spans="7:183" x14ac:dyDescent="0.25">
      <c r="G962" s="112"/>
      <c r="Z962" s="113"/>
      <c r="AQ962" s="29"/>
      <c r="AR962" s="29"/>
      <c r="AS962" s="29"/>
      <c r="AT962" s="29"/>
      <c r="AU962" s="29"/>
      <c r="AV962" s="29"/>
      <c r="AW962" s="29"/>
      <c r="AX962" s="29"/>
      <c r="AY962" s="29"/>
      <c r="AZ962" s="29"/>
      <c r="BA962" s="29"/>
      <c r="BB962" s="29"/>
      <c r="BC962" s="29"/>
      <c r="BD962" s="29"/>
      <c r="BE962" s="29"/>
      <c r="BF962" s="29"/>
      <c r="BG962" s="29"/>
      <c r="BH962" s="29"/>
      <c r="BI962" s="29"/>
      <c r="BJ962" s="29"/>
      <c r="BK962" s="29"/>
      <c r="BL962" s="29"/>
      <c r="BM962" s="29"/>
      <c r="CH962" s="29"/>
      <c r="CX962" s="29"/>
      <c r="CY962" s="29"/>
      <c r="CZ962" s="31"/>
      <c r="DA962" s="31"/>
      <c r="DB962" s="31"/>
      <c r="DC962" s="31"/>
      <c r="DD962" s="31"/>
      <c r="DE962" s="31"/>
      <c r="DF962" s="31"/>
      <c r="DL962" s="29"/>
      <c r="DM962" s="29"/>
      <c r="DN962" s="29"/>
      <c r="DO962" s="29"/>
      <c r="DP962" s="29"/>
      <c r="DQ962" s="29"/>
      <c r="DR962" s="29"/>
      <c r="DS962" s="29"/>
      <c r="DT962" s="29"/>
      <c r="DU962" s="29"/>
      <c r="DV962" s="29"/>
      <c r="DW962" s="29"/>
      <c r="DX962" s="29"/>
      <c r="DY962" s="29"/>
      <c r="DZ962" s="29"/>
      <c r="EA962" s="29"/>
      <c r="EB962" s="29"/>
      <c r="EC962" s="29"/>
      <c r="ED962" s="29"/>
      <c r="EE962" s="29"/>
      <c r="EF962" s="29"/>
      <c r="EG962" s="29"/>
      <c r="EH962" s="29"/>
      <c r="EI962" s="29"/>
      <c r="EJ962" s="29"/>
      <c r="EK962" s="29"/>
      <c r="EL962" s="29"/>
      <c r="EM962" s="29"/>
      <c r="EN962" s="29"/>
      <c r="EO962" s="29"/>
      <c r="EP962" s="29"/>
      <c r="EQ962" s="29"/>
      <c r="ER962" s="29"/>
      <c r="ES962" s="29"/>
      <c r="ET962" s="29"/>
      <c r="EU962" s="29"/>
      <c r="EV962" s="29"/>
      <c r="EW962" s="29"/>
      <c r="EX962" s="29"/>
      <c r="EY962" s="29"/>
      <c r="EZ962" s="29"/>
      <c r="FA962" s="29"/>
      <c r="FB962" s="29"/>
      <c r="FC962" s="29"/>
      <c r="FD962" s="29"/>
      <c r="FE962" s="29"/>
      <c r="FF962" s="29"/>
      <c r="FG962" s="29"/>
      <c r="FH962" s="29"/>
      <c r="FI962" s="29"/>
      <c r="FJ962" s="29"/>
      <c r="FK962" s="29"/>
      <c r="FV962" s="29"/>
      <c r="FZ962" s="29"/>
      <c r="GA962" s="29"/>
    </row>
    <row r="963" spans="7:183" x14ac:dyDescent="0.25">
      <c r="G963" s="112"/>
      <c r="Z963" s="113"/>
      <c r="AQ963" s="29"/>
      <c r="AR963" s="29"/>
      <c r="AS963" s="29"/>
      <c r="AT963" s="29"/>
      <c r="AU963" s="29"/>
      <c r="AV963" s="29"/>
      <c r="AW963" s="29"/>
      <c r="AX963" s="29"/>
      <c r="AY963" s="29"/>
      <c r="AZ963" s="29"/>
      <c r="BA963" s="29"/>
      <c r="BB963" s="29"/>
      <c r="BC963" s="29"/>
      <c r="BD963" s="29"/>
      <c r="BE963" s="29"/>
      <c r="BF963" s="29"/>
      <c r="BG963" s="29"/>
      <c r="BH963" s="29"/>
      <c r="BI963" s="29"/>
      <c r="BJ963" s="29"/>
      <c r="BK963" s="29"/>
      <c r="BL963" s="29"/>
      <c r="BM963" s="29"/>
      <c r="CH963" s="29"/>
      <c r="CX963" s="29"/>
      <c r="CY963" s="29"/>
      <c r="CZ963" s="31"/>
      <c r="DA963" s="31"/>
      <c r="DB963" s="31"/>
      <c r="DC963" s="31"/>
      <c r="DD963" s="31"/>
      <c r="DE963" s="31"/>
      <c r="DF963" s="31"/>
      <c r="DL963" s="29"/>
      <c r="DM963" s="29"/>
      <c r="DN963" s="29"/>
      <c r="DO963" s="29"/>
      <c r="DP963" s="29"/>
      <c r="DQ963" s="29"/>
      <c r="DR963" s="29"/>
      <c r="DS963" s="29"/>
      <c r="DT963" s="29"/>
      <c r="DU963" s="29"/>
      <c r="DV963" s="29"/>
      <c r="DW963" s="29"/>
      <c r="DX963" s="29"/>
      <c r="DY963" s="29"/>
      <c r="DZ963" s="29"/>
      <c r="EA963" s="29"/>
      <c r="EB963" s="29"/>
      <c r="EC963" s="29"/>
      <c r="ED963" s="29"/>
      <c r="EE963" s="29"/>
      <c r="EF963" s="29"/>
      <c r="EG963" s="29"/>
      <c r="EH963" s="29"/>
      <c r="EI963" s="29"/>
      <c r="EJ963" s="29"/>
      <c r="EK963" s="29"/>
      <c r="EL963" s="29"/>
      <c r="EM963" s="29"/>
      <c r="EN963" s="29"/>
      <c r="EO963" s="29"/>
      <c r="EP963" s="29"/>
      <c r="EQ963" s="29"/>
      <c r="ER963" s="29"/>
      <c r="ES963" s="29"/>
      <c r="ET963" s="29"/>
      <c r="EU963" s="29"/>
      <c r="EV963" s="29"/>
      <c r="EW963" s="29"/>
      <c r="EX963" s="29"/>
      <c r="EY963" s="29"/>
      <c r="EZ963" s="29"/>
      <c r="FA963" s="29"/>
      <c r="FB963" s="29"/>
      <c r="FC963" s="29"/>
      <c r="FD963" s="29"/>
      <c r="FE963" s="29"/>
      <c r="FF963" s="29"/>
      <c r="FG963" s="29"/>
      <c r="FH963" s="29"/>
      <c r="FI963" s="29"/>
      <c r="FJ963" s="29"/>
      <c r="FK963" s="29"/>
      <c r="FV963" s="29"/>
      <c r="FZ963" s="29"/>
      <c r="GA963" s="29"/>
    </row>
    <row r="964" spans="7:183" x14ac:dyDescent="0.25">
      <c r="G964" s="112"/>
      <c r="Z964" s="113"/>
      <c r="AQ964" s="29"/>
      <c r="AR964" s="29"/>
      <c r="AS964" s="29"/>
      <c r="AT964" s="29"/>
      <c r="AU964" s="29"/>
      <c r="AV964" s="29"/>
      <c r="AW964" s="29"/>
      <c r="AX964" s="29"/>
      <c r="AY964" s="29"/>
      <c r="AZ964" s="29"/>
      <c r="BA964" s="29"/>
      <c r="BB964" s="29"/>
      <c r="BC964" s="29"/>
      <c r="BD964" s="29"/>
      <c r="BE964" s="29"/>
      <c r="BF964" s="29"/>
      <c r="BG964" s="29"/>
      <c r="BH964" s="29"/>
      <c r="BI964" s="29"/>
      <c r="BJ964" s="29"/>
      <c r="BK964" s="29"/>
      <c r="BL964" s="29"/>
      <c r="BM964" s="29"/>
      <c r="CH964" s="29"/>
      <c r="CX964" s="29"/>
      <c r="CY964" s="29"/>
      <c r="CZ964" s="31"/>
      <c r="DA964" s="31"/>
      <c r="DB964" s="31"/>
      <c r="DC964" s="31"/>
      <c r="DD964" s="31"/>
      <c r="DE964" s="31"/>
      <c r="DF964" s="31"/>
      <c r="DL964" s="29"/>
      <c r="DM964" s="29"/>
      <c r="DN964" s="29"/>
      <c r="DO964" s="29"/>
      <c r="DP964" s="29"/>
      <c r="DQ964" s="29"/>
      <c r="DR964" s="29"/>
      <c r="DS964" s="29"/>
      <c r="DT964" s="29"/>
      <c r="DU964" s="29"/>
      <c r="DV964" s="29"/>
      <c r="DW964" s="29"/>
      <c r="DX964" s="29"/>
      <c r="DY964" s="29"/>
      <c r="DZ964" s="29"/>
      <c r="EA964" s="29"/>
      <c r="EB964" s="29"/>
      <c r="EC964" s="29"/>
      <c r="ED964" s="29"/>
      <c r="EE964" s="29"/>
      <c r="EF964" s="29"/>
      <c r="EG964" s="29"/>
      <c r="EH964" s="29"/>
      <c r="EI964" s="29"/>
      <c r="EJ964" s="29"/>
      <c r="EK964" s="29"/>
      <c r="EL964" s="29"/>
      <c r="EM964" s="29"/>
      <c r="EN964" s="29"/>
      <c r="EO964" s="29"/>
      <c r="EP964" s="29"/>
      <c r="EQ964" s="29"/>
      <c r="ER964" s="29"/>
      <c r="ES964" s="29"/>
      <c r="ET964" s="29"/>
      <c r="EU964" s="29"/>
      <c r="EV964" s="29"/>
      <c r="EW964" s="29"/>
      <c r="EX964" s="29"/>
      <c r="EY964" s="29"/>
      <c r="EZ964" s="29"/>
      <c r="FA964" s="29"/>
      <c r="FB964" s="29"/>
      <c r="FC964" s="29"/>
      <c r="FD964" s="29"/>
      <c r="FE964" s="29"/>
      <c r="FF964" s="29"/>
      <c r="FG964" s="29"/>
      <c r="FH964" s="29"/>
      <c r="FI964" s="29"/>
      <c r="FJ964" s="29"/>
      <c r="FK964" s="29"/>
      <c r="FV964" s="29"/>
      <c r="FZ964" s="29"/>
      <c r="GA964" s="29"/>
    </row>
    <row r="965" spans="7:183" x14ac:dyDescent="0.25">
      <c r="G965" s="112"/>
      <c r="Z965" s="113"/>
      <c r="AQ965" s="29"/>
      <c r="AR965" s="29"/>
      <c r="AS965" s="29"/>
      <c r="AT965" s="29"/>
      <c r="AU965" s="29"/>
      <c r="AV965" s="29"/>
      <c r="AW965" s="29"/>
      <c r="AX965" s="29"/>
      <c r="AY965" s="29"/>
      <c r="AZ965" s="29"/>
      <c r="BA965" s="29"/>
      <c r="BB965" s="29"/>
      <c r="BC965" s="29"/>
      <c r="BD965" s="29"/>
      <c r="BE965" s="29"/>
      <c r="BF965" s="29"/>
      <c r="BG965" s="29"/>
      <c r="BH965" s="29"/>
      <c r="BI965" s="29"/>
      <c r="BJ965" s="29"/>
      <c r="BK965" s="29"/>
      <c r="BL965" s="29"/>
      <c r="BM965" s="29"/>
      <c r="CH965" s="29"/>
      <c r="CX965" s="29"/>
      <c r="CY965" s="29"/>
      <c r="CZ965" s="31"/>
      <c r="DA965" s="31"/>
      <c r="DB965" s="31"/>
      <c r="DC965" s="31"/>
      <c r="DD965" s="31"/>
      <c r="DE965" s="31"/>
      <c r="DF965" s="31"/>
      <c r="DL965" s="29"/>
      <c r="DM965" s="29"/>
      <c r="DN965" s="29"/>
      <c r="DO965" s="29"/>
      <c r="DP965" s="29"/>
      <c r="DQ965" s="29"/>
      <c r="DR965" s="29"/>
      <c r="DS965" s="29"/>
      <c r="DT965" s="29"/>
      <c r="DU965" s="29"/>
      <c r="DV965" s="29"/>
      <c r="DW965" s="29"/>
      <c r="DX965" s="29"/>
      <c r="DY965" s="29"/>
      <c r="DZ965" s="29"/>
      <c r="EA965" s="29"/>
      <c r="EB965" s="29"/>
      <c r="EC965" s="29"/>
      <c r="ED965" s="29"/>
      <c r="EE965" s="29"/>
      <c r="EF965" s="29"/>
      <c r="EG965" s="29"/>
      <c r="EH965" s="29"/>
      <c r="EI965" s="29"/>
      <c r="EJ965" s="29"/>
      <c r="EK965" s="29"/>
      <c r="EL965" s="29"/>
      <c r="EM965" s="29"/>
      <c r="EN965" s="29"/>
      <c r="EO965" s="29"/>
      <c r="EP965" s="29"/>
      <c r="EQ965" s="29"/>
      <c r="ER965" s="29"/>
      <c r="ES965" s="29"/>
      <c r="ET965" s="29"/>
      <c r="EU965" s="29"/>
      <c r="EV965" s="29"/>
      <c r="EW965" s="29"/>
      <c r="EX965" s="29"/>
      <c r="EY965" s="29"/>
      <c r="EZ965" s="29"/>
      <c r="FA965" s="29"/>
      <c r="FB965" s="29"/>
      <c r="FC965" s="29"/>
      <c r="FD965" s="29"/>
      <c r="FE965" s="29"/>
      <c r="FF965" s="29"/>
      <c r="FG965" s="29"/>
      <c r="FH965" s="29"/>
      <c r="FI965" s="29"/>
      <c r="FJ965" s="29"/>
      <c r="FK965" s="29"/>
      <c r="FV965" s="29"/>
      <c r="FZ965" s="29"/>
      <c r="GA965" s="29"/>
    </row>
    <row r="966" spans="7:183" x14ac:dyDescent="0.25">
      <c r="G966" s="112"/>
      <c r="Z966" s="113"/>
      <c r="AQ966" s="29"/>
      <c r="AR966" s="29"/>
      <c r="AS966" s="29"/>
      <c r="AT966" s="29"/>
      <c r="AU966" s="29"/>
      <c r="AV966" s="29"/>
      <c r="AW966" s="29"/>
      <c r="AX966" s="29"/>
      <c r="AY966" s="29"/>
      <c r="AZ966" s="29"/>
      <c r="BA966" s="29"/>
      <c r="BB966" s="29"/>
      <c r="BC966" s="29"/>
      <c r="BD966" s="29"/>
      <c r="BE966" s="29"/>
      <c r="BF966" s="29"/>
      <c r="BG966" s="29"/>
      <c r="BH966" s="29"/>
      <c r="BI966" s="29"/>
      <c r="BJ966" s="29"/>
      <c r="BK966" s="29"/>
      <c r="BL966" s="29"/>
      <c r="BM966" s="29"/>
      <c r="CH966" s="29"/>
      <c r="CX966" s="29"/>
      <c r="CY966" s="29"/>
      <c r="CZ966" s="31"/>
      <c r="DA966" s="31"/>
      <c r="DB966" s="31"/>
      <c r="DC966" s="31"/>
      <c r="DD966" s="31"/>
      <c r="DE966" s="31"/>
      <c r="DF966" s="31"/>
      <c r="DL966" s="29"/>
      <c r="DM966" s="29"/>
      <c r="DN966" s="29"/>
      <c r="DO966" s="29"/>
      <c r="DP966" s="29"/>
      <c r="DQ966" s="29"/>
      <c r="DR966" s="29"/>
      <c r="DS966" s="29"/>
      <c r="DT966" s="29"/>
      <c r="DU966" s="29"/>
      <c r="DV966" s="29"/>
      <c r="DW966" s="29"/>
      <c r="DX966" s="29"/>
      <c r="DY966" s="29"/>
      <c r="DZ966" s="29"/>
      <c r="EA966" s="29"/>
      <c r="EB966" s="29"/>
      <c r="EC966" s="29"/>
      <c r="ED966" s="29"/>
      <c r="EE966" s="29"/>
      <c r="EF966" s="29"/>
      <c r="EG966" s="29"/>
      <c r="EH966" s="29"/>
      <c r="EI966" s="29"/>
      <c r="EJ966" s="29"/>
      <c r="EK966" s="29"/>
      <c r="EL966" s="29"/>
      <c r="EM966" s="29"/>
      <c r="EN966" s="29"/>
      <c r="EO966" s="29"/>
      <c r="EP966" s="29"/>
      <c r="EQ966" s="29"/>
      <c r="ER966" s="29"/>
      <c r="ES966" s="29"/>
      <c r="ET966" s="29"/>
      <c r="EU966" s="29"/>
      <c r="EV966" s="29"/>
      <c r="EW966" s="29"/>
      <c r="EX966" s="29"/>
      <c r="EY966" s="29"/>
      <c r="EZ966" s="29"/>
      <c r="FA966" s="29"/>
      <c r="FB966" s="29"/>
      <c r="FC966" s="29"/>
      <c r="FD966" s="29"/>
      <c r="FE966" s="29"/>
      <c r="FF966" s="29"/>
      <c r="FG966" s="29"/>
      <c r="FH966" s="29"/>
      <c r="FI966" s="29"/>
      <c r="FJ966" s="29"/>
      <c r="FK966" s="29"/>
      <c r="FV966" s="29"/>
      <c r="FZ966" s="29"/>
      <c r="GA966" s="29"/>
    </row>
    <row r="967" spans="7:183" x14ac:dyDescent="0.25">
      <c r="G967" s="112"/>
      <c r="Z967" s="113"/>
      <c r="AQ967" s="29"/>
      <c r="AR967" s="29"/>
      <c r="AS967" s="29"/>
      <c r="AT967" s="29"/>
      <c r="AU967" s="29"/>
      <c r="AV967" s="29"/>
      <c r="AW967" s="29"/>
      <c r="AX967" s="29"/>
      <c r="AY967" s="29"/>
      <c r="AZ967" s="29"/>
      <c r="BA967" s="29"/>
      <c r="BB967" s="29"/>
      <c r="BC967" s="29"/>
      <c r="BD967" s="29"/>
      <c r="BE967" s="29"/>
      <c r="BF967" s="29"/>
      <c r="BG967" s="29"/>
      <c r="BH967" s="29"/>
      <c r="BI967" s="29"/>
      <c r="BJ967" s="29"/>
      <c r="BK967" s="29"/>
      <c r="BL967" s="29"/>
      <c r="BM967" s="29"/>
      <c r="CH967" s="29"/>
      <c r="CX967" s="29"/>
      <c r="CY967" s="29"/>
      <c r="CZ967" s="31"/>
      <c r="DA967" s="31"/>
      <c r="DB967" s="31"/>
      <c r="DC967" s="31"/>
      <c r="DD967" s="31"/>
      <c r="DE967" s="31"/>
      <c r="DF967" s="31"/>
      <c r="DL967" s="29"/>
      <c r="DM967" s="29"/>
      <c r="DN967" s="29"/>
      <c r="DO967" s="29"/>
      <c r="DP967" s="29"/>
      <c r="DQ967" s="29"/>
      <c r="DR967" s="29"/>
      <c r="DS967" s="29"/>
      <c r="DT967" s="29"/>
      <c r="DU967" s="29"/>
      <c r="DV967" s="29"/>
      <c r="DW967" s="29"/>
      <c r="DX967" s="29"/>
      <c r="DY967" s="29"/>
      <c r="DZ967" s="29"/>
      <c r="EA967" s="29"/>
      <c r="EB967" s="29"/>
      <c r="EC967" s="29"/>
      <c r="ED967" s="29"/>
      <c r="EE967" s="29"/>
      <c r="EF967" s="29"/>
      <c r="EG967" s="29"/>
      <c r="EH967" s="29"/>
      <c r="EI967" s="29"/>
      <c r="EJ967" s="29"/>
      <c r="EK967" s="29"/>
      <c r="EL967" s="29"/>
      <c r="EM967" s="29"/>
      <c r="EN967" s="29"/>
      <c r="EO967" s="29"/>
      <c r="EP967" s="29"/>
      <c r="EQ967" s="29"/>
      <c r="ER967" s="29"/>
      <c r="ES967" s="29"/>
      <c r="ET967" s="29"/>
      <c r="EU967" s="29"/>
      <c r="EV967" s="29"/>
      <c r="EW967" s="29"/>
      <c r="EX967" s="29"/>
      <c r="EY967" s="29"/>
      <c r="EZ967" s="29"/>
      <c r="FA967" s="29"/>
      <c r="FB967" s="29"/>
      <c r="FC967" s="29"/>
      <c r="FD967" s="29"/>
      <c r="FE967" s="29"/>
      <c r="FF967" s="29"/>
      <c r="FG967" s="29"/>
      <c r="FH967" s="29"/>
      <c r="FI967" s="29"/>
      <c r="FJ967" s="29"/>
      <c r="FK967" s="29"/>
      <c r="FV967" s="29"/>
      <c r="FZ967" s="29"/>
      <c r="GA967" s="29"/>
    </row>
    <row r="968" spans="7:183" x14ac:dyDescent="0.25">
      <c r="G968" s="112"/>
      <c r="Z968" s="113"/>
      <c r="AQ968" s="29"/>
      <c r="AR968" s="29"/>
      <c r="AS968" s="29"/>
      <c r="AT968" s="29"/>
      <c r="AU968" s="29"/>
      <c r="AV968" s="29"/>
      <c r="AW968" s="29"/>
      <c r="AX968" s="29"/>
      <c r="AY968" s="29"/>
      <c r="AZ968" s="29"/>
      <c r="BA968" s="29"/>
      <c r="BB968" s="29"/>
      <c r="BC968" s="29"/>
      <c r="BD968" s="29"/>
      <c r="BE968" s="29"/>
      <c r="BF968" s="29"/>
      <c r="BG968" s="29"/>
      <c r="BH968" s="29"/>
      <c r="BI968" s="29"/>
      <c r="BJ968" s="29"/>
      <c r="BK968" s="29"/>
      <c r="BL968" s="29"/>
      <c r="BM968" s="29"/>
      <c r="CH968" s="29"/>
      <c r="CX968" s="29"/>
      <c r="CY968" s="29"/>
      <c r="CZ968" s="31"/>
      <c r="DA968" s="31"/>
      <c r="DB968" s="31"/>
      <c r="DC968" s="31"/>
      <c r="DD968" s="31"/>
      <c r="DE968" s="31"/>
      <c r="DF968" s="31"/>
      <c r="DL968" s="29"/>
      <c r="DM968" s="29"/>
      <c r="DN968" s="29"/>
      <c r="DO968" s="29"/>
      <c r="DP968" s="29"/>
      <c r="DQ968" s="29"/>
      <c r="DR968" s="29"/>
      <c r="DS968" s="29"/>
      <c r="DT968" s="29"/>
      <c r="DU968" s="29"/>
      <c r="DV968" s="29"/>
      <c r="DW968" s="29"/>
      <c r="DX968" s="29"/>
      <c r="DY968" s="29"/>
      <c r="DZ968" s="29"/>
      <c r="EA968" s="29"/>
      <c r="EB968" s="29"/>
      <c r="EC968" s="29"/>
      <c r="ED968" s="29"/>
      <c r="EE968" s="29"/>
      <c r="EF968" s="29"/>
      <c r="EG968" s="29"/>
      <c r="EH968" s="29"/>
      <c r="EI968" s="29"/>
      <c r="EJ968" s="29"/>
      <c r="EK968" s="29"/>
      <c r="EL968" s="29"/>
      <c r="EM968" s="29"/>
      <c r="EN968" s="29"/>
      <c r="EO968" s="29"/>
      <c r="EP968" s="29"/>
      <c r="EQ968" s="29"/>
      <c r="ER968" s="29"/>
      <c r="ES968" s="29"/>
      <c r="ET968" s="29"/>
      <c r="EU968" s="29"/>
      <c r="EV968" s="29"/>
      <c r="EW968" s="29"/>
      <c r="EX968" s="29"/>
      <c r="EY968" s="29"/>
      <c r="EZ968" s="29"/>
      <c r="FA968" s="29"/>
      <c r="FB968" s="29"/>
      <c r="FC968" s="29"/>
      <c r="FD968" s="29"/>
      <c r="FE968" s="29"/>
      <c r="FF968" s="29"/>
      <c r="FG968" s="29"/>
      <c r="FH968" s="29"/>
      <c r="FI968" s="29"/>
      <c r="FJ968" s="29"/>
      <c r="FK968" s="29"/>
      <c r="FV968" s="29"/>
      <c r="FZ968" s="29"/>
      <c r="GA968" s="29"/>
    </row>
    <row r="969" spans="7:183" x14ac:dyDescent="0.25">
      <c r="G969" s="112"/>
      <c r="Z969" s="113"/>
      <c r="AQ969" s="29"/>
      <c r="AR969" s="29"/>
      <c r="AS969" s="29"/>
      <c r="AT969" s="29"/>
      <c r="AU969" s="29"/>
      <c r="AV969" s="29"/>
      <c r="AW969" s="29"/>
      <c r="AX969" s="29"/>
      <c r="AY969" s="29"/>
      <c r="AZ969" s="29"/>
      <c r="BA969" s="29"/>
      <c r="BB969" s="29"/>
      <c r="BC969" s="29"/>
      <c r="BD969" s="29"/>
      <c r="BE969" s="29"/>
      <c r="BF969" s="29"/>
      <c r="BG969" s="29"/>
      <c r="BH969" s="29"/>
      <c r="BI969" s="29"/>
      <c r="BJ969" s="29"/>
      <c r="BK969" s="29"/>
      <c r="BL969" s="29"/>
      <c r="BM969" s="29"/>
      <c r="CH969" s="29"/>
      <c r="CX969" s="29"/>
      <c r="CY969" s="29"/>
      <c r="CZ969" s="31"/>
      <c r="DA969" s="31"/>
      <c r="DB969" s="31"/>
      <c r="DC969" s="31"/>
      <c r="DD969" s="31"/>
      <c r="DE969" s="31"/>
      <c r="DF969" s="31"/>
      <c r="DL969" s="29"/>
      <c r="DM969" s="29"/>
      <c r="DN969" s="29"/>
      <c r="DO969" s="29"/>
      <c r="DP969" s="29"/>
      <c r="DQ969" s="29"/>
      <c r="DR969" s="29"/>
      <c r="DS969" s="29"/>
      <c r="DT969" s="29"/>
      <c r="DU969" s="29"/>
      <c r="DV969" s="29"/>
      <c r="DW969" s="29"/>
      <c r="DX969" s="29"/>
      <c r="DY969" s="29"/>
      <c r="DZ969" s="29"/>
      <c r="EA969" s="29"/>
      <c r="EB969" s="29"/>
      <c r="EC969" s="29"/>
      <c r="ED969" s="29"/>
      <c r="EE969" s="29"/>
      <c r="EF969" s="29"/>
      <c r="EG969" s="29"/>
      <c r="EH969" s="29"/>
      <c r="EI969" s="29"/>
      <c r="EJ969" s="29"/>
      <c r="EK969" s="29"/>
      <c r="EL969" s="29"/>
      <c r="EM969" s="29"/>
      <c r="EN969" s="29"/>
      <c r="EO969" s="29"/>
      <c r="EP969" s="29"/>
      <c r="EQ969" s="29"/>
      <c r="ER969" s="29"/>
      <c r="ES969" s="29"/>
      <c r="ET969" s="29"/>
      <c r="EU969" s="29"/>
      <c r="EV969" s="29"/>
      <c r="EW969" s="29"/>
      <c r="EX969" s="29"/>
      <c r="EY969" s="29"/>
      <c r="EZ969" s="29"/>
      <c r="FA969" s="29"/>
      <c r="FB969" s="29"/>
      <c r="FC969" s="29"/>
      <c r="FD969" s="29"/>
      <c r="FE969" s="29"/>
      <c r="FF969" s="29"/>
      <c r="FG969" s="29"/>
      <c r="FH969" s="29"/>
      <c r="FI969" s="29"/>
      <c r="FJ969" s="29"/>
      <c r="FK969" s="29"/>
      <c r="FV969" s="29"/>
      <c r="FZ969" s="29"/>
      <c r="GA969" s="29"/>
    </row>
    <row r="970" spans="7:183" x14ac:dyDescent="0.25">
      <c r="G970" s="112"/>
      <c r="Z970" s="113"/>
      <c r="AQ970" s="29"/>
      <c r="AR970" s="29"/>
      <c r="AS970" s="29"/>
      <c r="AT970" s="29"/>
      <c r="AU970" s="29"/>
      <c r="AV970" s="29"/>
      <c r="AW970" s="29"/>
      <c r="AX970" s="29"/>
      <c r="AY970" s="29"/>
      <c r="AZ970" s="29"/>
      <c r="BA970" s="29"/>
      <c r="BB970" s="29"/>
      <c r="BC970" s="29"/>
      <c r="BD970" s="29"/>
      <c r="BE970" s="29"/>
      <c r="BF970" s="29"/>
      <c r="BG970" s="29"/>
      <c r="BH970" s="29"/>
      <c r="BI970" s="29"/>
      <c r="BJ970" s="29"/>
      <c r="BK970" s="29"/>
      <c r="BL970" s="29"/>
      <c r="BM970" s="29"/>
      <c r="CH970" s="29"/>
      <c r="CX970" s="29"/>
      <c r="CY970" s="29"/>
      <c r="CZ970" s="31"/>
      <c r="DA970" s="31"/>
      <c r="DB970" s="31"/>
      <c r="DC970" s="31"/>
      <c r="DD970" s="31"/>
      <c r="DE970" s="31"/>
      <c r="DF970" s="31"/>
      <c r="DL970" s="29"/>
      <c r="DM970" s="29"/>
      <c r="DN970" s="29"/>
      <c r="DO970" s="29"/>
      <c r="DP970" s="29"/>
      <c r="DQ970" s="29"/>
      <c r="DR970" s="29"/>
      <c r="DS970" s="29"/>
      <c r="DT970" s="29"/>
      <c r="DU970" s="29"/>
      <c r="DV970" s="29"/>
      <c r="DW970" s="29"/>
      <c r="DX970" s="29"/>
      <c r="DY970" s="29"/>
      <c r="DZ970" s="29"/>
      <c r="EA970" s="29"/>
      <c r="EB970" s="29"/>
      <c r="EC970" s="29"/>
      <c r="ED970" s="29"/>
      <c r="EE970" s="29"/>
      <c r="EF970" s="29"/>
      <c r="EG970" s="29"/>
      <c r="EH970" s="29"/>
      <c r="EI970" s="29"/>
      <c r="EJ970" s="29"/>
      <c r="EK970" s="29"/>
      <c r="EL970" s="29"/>
      <c r="EM970" s="29"/>
      <c r="EN970" s="29"/>
      <c r="EO970" s="29"/>
      <c r="EP970" s="29"/>
      <c r="EQ970" s="29"/>
      <c r="ER970" s="29"/>
      <c r="ES970" s="29"/>
      <c r="ET970" s="29"/>
      <c r="EU970" s="29"/>
      <c r="EV970" s="29"/>
      <c r="EW970" s="29"/>
      <c r="EX970" s="29"/>
      <c r="EY970" s="29"/>
      <c r="EZ970" s="29"/>
      <c r="FA970" s="29"/>
      <c r="FB970" s="29"/>
      <c r="FC970" s="29"/>
      <c r="FD970" s="29"/>
      <c r="FE970" s="29"/>
      <c r="FF970" s="29"/>
      <c r="FG970" s="29"/>
      <c r="FH970" s="29"/>
      <c r="FI970" s="29"/>
      <c r="FJ970" s="29"/>
      <c r="FK970" s="29"/>
      <c r="FV970" s="29"/>
      <c r="FZ970" s="29"/>
      <c r="GA970" s="29"/>
    </row>
    <row r="971" spans="7:183" x14ac:dyDescent="0.25">
      <c r="G971" s="112"/>
      <c r="Z971" s="113"/>
      <c r="AQ971" s="29"/>
      <c r="AR971" s="29"/>
      <c r="AS971" s="29"/>
      <c r="AT971" s="29"/>
      <c r="AU971" s="29"/>
      <c r="AV971" s="29"/>
      <c r="AW971" s="29"/>
      <c r="AX971" s="29"/>
      <c r="AY971" s="29"/>
      <c r="AZ971" s="29"/>
      <c r="BA971" s="29"/>
      <c r="BB971" s="29"/>
      <c r="BC971" s="29"/>
      <c r="BD971" s="29"/>
      <c r="BE971" s="29"/>
      <c r="BF971" s="29"/>
      <c r="BG971" s="29"/>
      <c r="BH971" s="29"/>
      <c r="BI971" s="29"/>
      <c r="BJ971" s="29"/>
      <c r="BK971" s="29"/>
      <c r="BL971" s="29"/>
      <c r="BM971" s="29"/>
      <c r="CH971" s="29"/>
      <c r="CX971" s="29"/>
      <c r="CY971" s="29"/>
      <c r="CZ971" s="31"/>
      <c r="DA971" s="31"/>
      <c r="DB971" s="31"/>
      <c r="DC971" s="31"/>
      <c r="DD971" s="31"/>
      <c r="DE971" s="31"/>
      <c r="DF971" s="31"/>
      <c r="DL971" s="29"/>
      <c r="DM971" s="29"/>
      <c r="DN971" s="29"/>
      <c r="DO971" s="29"/>
      <c r="DP971" s="29"/>
      <c r="DQ971" s="29"/>
      <c r="DR971" s="29"/>
      <c r="DS971" s="29"/>
      <c r="DT971" s="29"/>
      <c r="DU971" s="29"/>
      <c r="DV971" s="29"/>
      <c r="DW971" s="29"/>
      <c r="DX971" s="29"/>
      <c r="DY971" s="29"/>
      <c r="DZ971" s="29"/>
      <c r="EA971" s="29"/>
      <c r="EB971" s="29"/>
      <c r="EC971" s="29"/>
      <c r="ED971" s="29"/>
      <c r="EE971" s="29"/>
      <c r="EF971" s="29"/>
      <c r="EG971" s="29"/>
      <c r="EH971" s="29"/>
      <c r="EI971" s="29"/>
      <c r="EJ971" s="29"/>
      <c r="EK971" s="29"/>
      <c r="EL971" s="29"/>
      <c r="EM971" s="29"/>
      <c r="EN971" s="29"/>
      <c r="EO971" s="29"/>
      <c r="EP971" s="29"/>
      <c r="EQ971" s="29"/>
      <c r="ER971" s="29"/>
      <c r="ES971" s="29"/>
      <c r="ET971" s="29"/>
      <c r="EU971" s="29"/>
      <c r="EV971" s="29"/>
      <c r="EW971" s="29"/>
      <c r="EX971" s="29"/>
      <c r="EY971" s="29"/>
      <c r="EZ971" s="29"/>
      <c r="FA971" s="29"/>
      <c r="FB971" s="29"/>
      <c r="FC971" s="29"/>
      <c r="FD971" s="29"/>
      <c r="FE971" s="29"/>
      <c r="FF971" s="29"/>
      <c r="FG971" s="29"/>
      <c r="FH971" s="29"/>
      <c r="FI971" s="29"/>
      <c r="FJ971" s="29"/>
      <c r="FK971" s="29"/>
      <c r="FV971" s="29"/>
      <c r="FZ971" s="29"/>
      <c r="GA971" s="29"/>
    </row>
    <row r="972" spans="7:183" x14ac:dyDescent="0.25">
      <c r="G972" s="112"/>
      <c r="Z972" s="113"/>
      <c r="AQ972" s="29"/>
      <c r="AR972" s="29"/>
      <c r="AS972" s="29"/>
      <c r="AT972" s="29"/>
      <c r="AU972" s="29"/>
      <c r="AV972" s="29"/>
      <c r="AW972" s="29"/>
      <c r="AX972" s="29"/>
      <c r="AY972" s="29"/>
      <c r="AZ972" s="29"/>
      <c r="BA972" s="29"/>
      <c r="BB972" s="29"/>
      <c r="BC972" s="29"/>
      <c r="BD972" s="29"/>
      <c r="BE972" s="29"/>
      <c r="BF972" s="29"/>
      <c r="BG972" s="29"/>
      <c r="BH972" s="29"/>
      <c r="BI972" s="29"/>
      <c r="BJ972" s="29"/>
      <c r="BK972" s="29"/>
      <c r="BL972" s="29"/>
      <c r="BM972" s="29"/>
      <c r="CH972" s="29"/>
      <c r="CX972" s="29"/>
      <c r="CY972" s="29"/>
      <c r="CZ972" s="31"/>
      <c r="DA972" s="31"/>
      <c r="DB972" s="31"/>
      <c r="DC972" s="31"/>
      <c r="DD972" s="31"/>
      <c r="DE972" s="31"/>
      <c r="DF972" s="31"/>
      <c r="DL972" s="29"/>
      <c r="DM972" s="29"/>
      <c r="DN972" s="29"/>
      <c r="DO972" s="29"/>
      <c r="DP972" s="29"/>
      <c r="DQ972" s="29"/>
      <c r="DR972" s="29"/>
      <c r="DS972" s="29"/>
      <c r="DT972" s="29"/>
      <c r="DU972" s="29"/>
      <c r="DV972" s="29"/>
      <c r="DW972" s="29"/>
      <c r="DX972" s="29"/>
      <c r="DY972" s="29"/>
      <c r="DZ972" s="29"/>
      <c r="EA972" s="29"/>
      <c r="EB972" s="29"/>
      <c r="EC972" s="29"/>
      <c r="ED972" s="29"/>
      <c r="EE972" s="29"/>
      <c r="EF972" s="29"/>
      <c r="EG972" s="29"/>
      <c r="EH972" s="29"/>
      <c r="EI972" s="29"/>
      <c r="EJ972" s="29"/>
      <c r="EK972" s="29"/>
      <c r="EL972" s="29"/>
      <c r="EM972" s="29"/>
      <c r="EN972" s="29"/>
      <c r="EO972" s="29"/>
      <c r="EP972" s="29"/>
      <c r="EQ972" s="29"/>
      <c r="ER972" s="29"/>
      <c r="ES972" s="29"/>
      <c r="ET972" s="29"/>
      <c r="EU972" s="29"/>
      <c r="EV972" s="29"/>
      <c r="EW972" s="29"/>
      <c r="EX972" s="29"/>
      <c r="EY972" s="29"/>
      <c r="EZ972" s="29"/>
      <c r="FA972" s="29"/>
      <c r="FB972" s="29"/>
      <c r="FC972" s="29"/>
      <c r="FD972" s="29"/>
      <c r="FE972" s="29"/>
      <c r="FF972" s="29"/>
      <c r="FG972" s="29"/>
      <c r="FH972" s="29"/>
      <c r="FI972" s="29"/>
      <c r="FJ972" s="29"/>
      <c r="FK972" s="29"/>
      <c r="FV972" s="29"/>
      <c r="FZ972" s="29"/>
      <c r="GA972" s="29"/>
    </row>
    <row r="973" spans="7:183" x14ac:dyDescent="0.25">
      <c r="G973" s="112"/>
      <c r="Z973" s="113"/>
      <c r="AQ973" s="29"/>
      <c r="AR973" s="29"/>
      <c r="AS973" s="29"/>
      <c r="AT973" s="29"/>
      <c r="AU973" s="29"/>
      <c r="AV973" s="29"/>
      <c r="AW973" s="29"/>
      <c r="AX973" s="29"/>
      <c r="AY973" s="29"/>
      <c r="AZ973" s="29"/>
      <c r="BA973" s="29"/>
      <c r="BB973" s="29"/>
      <c r="BC973" s="29"/>
      <c r="BD973" s="29"/>
      <c r="BE973" s="29"/>
      <c r="BF973" s="29"/>
      <c r="BG973" s="29"/>
      <c r="BH973" s="29"/>
      <c r="BI973" s="29"/>
      <c r="BJ973" s="29"/>
      <c r="BK973" s="29"/>
      <c r="BL973" s="29"/>
      <c r="BM973" s="29"/>
      <c r="CH973" s="29"/>
      <c r="CX973" s="29"/>
      <c r="CY973" s="29"/>
      <c r="CZ973" s="31"/>
      <c r="DA973" s="31"/>
      <c r="DB973" s="31"/>
      <c r="DC973" s="31"/>
      <c r="DD973" s="31"/>
      <c r="DE973" s="31"/>
      <c r="DF973" s="31"/>
      <c r="DL973" s="29"/>
      <c r="DM973" s="29"/>
      <c r="DN973" s="29"/>
      <c r="DO973" s="29"/>
      <c r="DP973" s="29"/>
      <c r="DQ973" s="29"/>
      <c r="DR973" s="29"/>
      <c r="DS973" s="29"/>
      <c r="DT973" s="29"/>
      <c r="DU973" s="29"/>
      <c r="DV973" s="29"/>
      <c r="DW973" s="29"/>
      <c r="DX973" s="29"/>
      <c r="DY973" s="29"/>
      <c r="DZ973" s="29"/>
      <c r="EA973" s="29"/>
      <c r="EB973" s="29"/>
      <c r="EC973" s="29"/>
      <c r="ED973" s="29"/>
      <c r="EE973" s="29"/>
      <c r="EF973" s="29"/>
      <c r="EG973" s="29"/>
      <c r="EH973" s="29"/>
      <c r="EI973" s="29"/>
      <c r="EJ973" s="29"/>
      <c r="EK973" s="29"/>
      <c r="EL973" s="29"/>
      <c r="EM973" s="29"/>
      <c r="EN973" s="29"/>
      <c r="EO973" s="29"/>
      <c r="EP973" s="29"/>
      <c r="EQ973" s="29"/>
      <c r="ER973" s="29"/>
      <c r="ES973" s="29"/>
      <c r="ET973" s="29"/>
      <c r="EU973" s="29"/>
      <c r="EV973" s="29"/>
      <c r="EW973" s="29"/>
      <c r="EX973" s="29"/>
      <c r="EY973" s="29"/>
      <c r="EZ973" s="29"/>
      <c r="FA973" s="29"/>
      <c r="FB973" s="29"/>
      <c r="FC973" s="29"/>
      <c r="FD973" s="29"/>
      <c r="FE973" s="29"/>
      <c r="FF973" s="29"/>
      <c r="FG973" s="29"/>
      <c r="FH973" s="29"/>
      <c r="FI973" s="29"/>
      <c r="FJ973" s="29"/>
      <c r="FK973" s="29"/>
      <c r="FV973" s="29"/>
      <c r="FZ973" s="29"/>
      <c r="GA973" s="29"/>
    </row>
    <row r="974" spans="7:183" x14ac:dyDescent="0.25">
      <c r="G974" s="112"/>
      <c r="Z974" s="113"/>
      <c r="AQ974" s="29"/>
      <c r="AR974" s="29"/>
      <c r="AS974" s="29"/>
      <c r="AT974" s="29"/>
      <c r="AU974" s="29"/>
      <c r="AV974" s="29"/>
      <c r="AW974" s="29"/>
      <c r="AX974" s="29"/>
      <c r="AY974" s="29"/>
      <c r="AZ974" s="29"/>
      <c r="BA974" s="29"/>
      <c r="BB974" s="29"/>
      <c r="BC974" s="29"/>
      <c r="BD974" s="29"/>
      <c r="BE974" s="29"/>
      <c r="BF974" s="29"/>
      <c r="BG974" s="29"/>
      <c r="BH974" s="29"/>
      <c r="BI974" s="29"/>
      <c r="BJ974" s="29"/>
      <c r="BK974" s="29"/>
      <c r="BL974" s="29"/>
      <c r="BM974" s="29"/>
      <c r="CH974" s="29"/>
      <c r="CX974" s="29"/>
      <c r="CY974" s="29"/>
      <c r="CZ974" s="31"/>
      <c r="DA974" s="31"/>
      <c r="DB974" s="31"/>
      <c r="DC974" s="31"/>
      <c r="DD974" s="31"/>
      <c r="DE974" s="31"/>
      <c r="DF974" s="31"/>
      <c r="DL974" s="29"/>
      <c r="DM974" s="29"/>
      <c r="DN974" s="29"/>
      <c r="DO974" s="29"/>
      <c r="DP974" s="29"/>
      <c r="DQ974" s="29"/>
      <c r="DR974" s="29"/>
      <c r="DS974" s="29"/>
      <c r="DT974" s="29"/>
      <c r="DU974" s="29"/>
      <c r="DV974" s="29"/>
      <c r="DW974" s="29"/>
      <c r="DX974" s="29"/>
      <c r="DY974" s="29"/>
      <c r="DZ974" s="29"/>
      <c r="EA974" s="29"/>
      <c r="EB974" s="29"/>
      <c r="EC974" s="29"/>
      <c r="ED974" s="29"/>
      <c r="EE974" s="29"/>
      <c r="EF974" s="29"/>
      <c r="EG974" s="29"/>
      <c r="EH974" s="29"/>
      <c r="EI974" s="29"/>
      <c r="EJ974" s="29"/>
      <c r="EK974" s="29"/>
      <c r="EL974" s="29"/>
      <c r="EM974" s="29"/>
      <c r="EN974" s="29"/>
      <c r="EO974" s="29"/>
      <c r="EP974" s="29"/>
      <c r="EQ974" s="29"/>
      <c r="ER974" s="29"/>
      <c r="ES974" s="29"/>
      <c r="ET974" s="29"/>
      <c r="EU974" s="29"/>
      <c r="EV974" s="29"/>
      <c r="EW974" s="29"/>
      <c r="EX974" s="29"/>
      <c r="EY974" s="29"/>
      <c r="EZ974" s="29"/>
      <c r="FA974" s="29"/>
      <c r="FB974" s="29"/>
      <c r="FC974" s="29"/>
      <c r="FD974" s="29"/>
      <c r="FE974" s="29"/>
      <c r="FF974" s="29"/>
      <c r="FG974" s="29"/>
      <c r="FH974" s="29"/>
      <c r="FI974" s="29"/>
      <c r="FJ974" s="29"/>
      <c r="FK974" s="29"/>
      <c r="FV974" s="29"/>
      <c r="FZ974" s="29"/>
      <c r="GA974" s="29"/>
    </row>
    <row r="975" spans="7:183" x14ac:dyDescent="0.25">
      <c r="G975" s="112"/>
      <c r="Z975" s="113"/>
      <c r="AQ975" s="29"/>
      <c r="AR975" s="29"/>
      <c r="AS975" s="29"/>
      <c r="AT975" s="29"/>
      <c r="AU975" s="29"/>
      <c r="AV975" s="29"/>
      <c r="AW975" s="29"/>
      <c r="AX975" s="29"/>
      <c r="AY975" s="29"/>
      <c r="AZ975" s="29"/>
      <c r="BA975" s="29"/>
      <c r="BB975" s="29"/>
      <c r="BC975" s="29"/>
      <c r="BD975" s="29"/>
      <c r="BE975" s="29"/>
      <c r="BF975" s="29"/>
      <c r="BG975" s="29"/>
      <c r="BH975" s="29"/>
      <c r="BI975" s="29"/>
      <c r="BJ975" s="29"/>
      <c r="BK975" s="29"/>
      <c r="BL975" s="29"/>
      <c r="BM975" s="29"/>
      <c r="CH975" s="29"/>
      <c r="CX975" s="29"/>
      <c r="CY975" s="29"/>
      <c r="CZ975" s="31"/>
      <c r="DA975" s="31"/>
      <c r="DB975" s="31"/>
      <c r="DC975" s="31"/>
      <c r="DD975" s="31"/>
      <c r="DE975" s="31"/>
      <c r="DF975" s="31"/>
      <c r="DL975" s="29"/>
      <c r="DM975" s="29"/>
      <c r="DN975" s="29"/>
      <c r="DO975" s="29"/>
      <c r="DP975" s="29"/>
      <c r="DQ975" s="29"/>
      <c r="DR975" s="29"/>
      <c r="DS975" s="29"/>
      <c r="DT975" s="29"/>
      <c r="DU975" s="29"/>
      <c r="DV975" s="29"/>
      <c r="DW975" s="29"/>
      <c r="DX975" s="29"/>
      <c r="DY975" s="29"/>
      <c r="DZ975" s="29"/>
      <c r="EA975" s="29"/>
      <c r="EB975" s="29"/>
      <c r="EC975" s="29"/>
      <c r="ED975" s="29"/>
      <c r="EE975" s="29"/>
      <c r="EF975" s="29"/>
      <c r="EG975" s="29"/>
      <c r="EH975" s="29"/>
      <c r="EI975" s="29"/>
      <c r="EJ975" s="29"/>
      <c r="EK975" s="29"/>
      <c r="EL975" s="29"/>
      <c r="EM975" s="29"/>
      <c r="EN975" s="29"/>
      <c r="EO975" s="29"/>
      <c r="EP975" s="29"/>
      <c r="EQ975" s="29"/>
      <c r="ER975" s="29"/>
      <c r="ES975" s="29"/>
      <c r="ET975" s="29"/>
      <c r="EU975" s="29"/>
      <c r="EV975" s="29"/>
      <c r="EW975" s="29"/>
      <c r="EX975" s="29"/>
      <c r="EY975" s="29"/>
      <c r="EZ975" s="29"/>
      <c r="FA975" s="29"/>
      <c r="FB975" s="29"/>
      <c r="FC975" s="29"/>
      <c r="FD975" s="29"/>
      <c r="FE975" s="29"/>
      <c r="FF975" s="29"/>
      <c r="FG975" s="29"/>
      <c r="FH975" s="29"/>
      <c r="FI975" s="29"/>
      <c r="FJ975" s="29"/>
      <c r="FK975" s="29"/>
      <c r="FV975" s="29"/>
      <c r="FZ975" s="29"/>
      <c r="GA975" s="29"/>
    </row>
    <row r="976" spans="7:183" x14ac:dyDescent="0.25">
      <c r="G976" s="112"/>
      <c r="Z976" s="113"/>
      <c r="AQ976" s="29"/>
      <c r="AR976" s="29"/>
      <c r="AS976" s="29"/>
      <c r="AT976" s="29"/>
      <c r="AU976" s="29"/>
      <c r="AV976" s="29"/>
      <c r="AW976" s="29"/>
      <c r="AX976" s="29"/>
      <c r="AY976" s="29"/>
      <c r="AZ976" s="29"/>
      <c r="BA976" s="29"/>
      <c r="BB976" s="29"/>
      <c r="BC976" s="29"/>
      <c r="BD976" s="29"/>
      <c r="BE976" s="29"/>
      <c r="BF976" s="29"/>
      <c r="BG976" s="29"/>
      <c r="BH976" s="29"/>
      <c r="BI976" s="29"/>
      <c r="BJ976" s="29"/>
      <c r="BK976" s="29"/>
      <c r="BL976" s="29"/>
      <c r="BM976" s="29"/>
      <c r="CH976" s="29"/>
      <c r="CX976" s="29"/>
      <c r="CY976" s="29"/>
      <c r="CZ976" s="31"/>
      <c r="DA976" s="31"/>
      <c r="DB976" s="31"/>
      <c r="DC976" s="31"/>
      <c r="DD976" s="31"/>
      <c r="DE976" s="31"/>
      <c r="DF976" s="31"/>
      <c r="DL976" s="29"/>
      <c r="DM976" s="29"/>
      <c r="DN976" s="29"/>
      <c r="DO976" s="29"/>
      <c r="DP976" s="29"/>
      <c r="DQ976" s="29"/>
      <c r="DR976" s="29"/>
      <c r="DS976" s="29"/>
      <c r="DT976" s="29"/>
      <c r="DU976" s="29"/>
      <c r="DV976" s="29"/>
      <c r="DW976" s="29"/>
      <c r="DX976" s="29"/>
      <c r="DY976" s="29"/>
      <c r="DZ976" s="29"/>
      <c r="EA976" s="29"/>
      <c r="EB976" s="29"/>
      <c r="EC976" s="29"/>
      <c r="ED976" s="29"/>
      <c r="EE976" s="29"/>
      <c r="EF976" s="29"/>
      <c r="EG976" s="29"/>
      <c r="EH976" s="29"/>
      <c r="EI976" s="29"/>
      <c r="EJ976" s="29"/>
      <c r="EK976" s="29"/>
      <c r="EL976" s="29"/>
      <c r="EM976" s="29"/>
      <c r="EN976" s="29"/>
      <c r="EO976" s="29"/>
      <c r="EP976" s="29"/>
      <c r="EQ976" s="29"/>
      <c r="ER976" s="29"/>
      <c r="ES976" s="29"/>
      <c r="ET976" s="29"/>
      <c r="EU976" s="29"/>
      <c r="EV976" s="29"/>
      <c r="EW976" s="29"/>
      <c r="EX976" s="29"/>
      <c r="EY976" s="29"/>
      <c r="EZ976" s="29"/>
      <c r="FA976" s="29"/>
      <c r="FB976" s="29"/>
      <c r="FC976" s="29"/>
      <c r="FD976" s="29"/>
      <c r="FE976" s="29"/>
      <c r="FF976" s="29"/>
      <c r="FG976" s="29"/>
      <c r="FH976" s="29"/>
      <c r="FI976" s="29"/>
      <c r="FJ976" s="29"/>
      <c r="FK976" s="29"/>
      <c r="FV976" s="29"/>
      <c r="FZ976" s="29"/>
      <c r="GA976" s="29"/>
    </row>
    <row r="977" spans="7:183" x14ac:dyDescent="0.25">
      <c r="G977" s="112"/>
      <c r="Z977" s="113"/>
      <c r="AQ977" s="29"/>
      <c r="AR977" s="29"/>
      <c r="AS977" s="29"/>
      <c r="AT977" s="29"/>
      <c r="AU977" s="29"/>
      <c r="AV977" s="29"/>
      <c r="AW977" s="29"/>
      <c r="AX977" s="29"/>
      <c r="AY977" s="29"/>
      <c r="AZ977" s="29"/>
      <c r="BA977" s="29"/>
      <c r="BB977" s="29"/>
      <c r="BC977" s="29"/>
      <c r="BD977" s="29"/>
      <c r="BE977" s="29"/>
      <c r="BF977" s="29"/>
      <c r="BG977" s="29"/>
      <c r="BH977" s="29"/>
      <c r="BI977" s="29"/>
      <c r="BJ977" s="29"/>
      <c r="BK977" s="29"/>
      <c r="BL977" s="29"/>
      <c r="BM977" s="29"/>
      <c r="CH977" s="29"/>
      <c r="CX977" s="29"/>
      <c r="CY977" s="29"/>
      <c r="CZ977" s="31"/>
      <c r="DA977" s="31"/>
      <c r="DB977" s="31"/>
      <c r="DC977" s="31"/>
      <c r="DD977" s="31"/>
      <c r="DE977" s="31"/>
      <c r="DF977" s="31"/>
      <c r="DL977" s="29"/>
      <c r="DM977" s="29"/>
      <c r="DN977" s="29"/>
      <c r="DO977" s="29"/>
      <c r="DP977" s="29"/>
      <c r="DQ977" s="29"/>
      <c r="DR977" s="29"/>
      <c r="DS977" s="29"/>
      <c r="DT977" s="29"/>
      <c r="DU977" s="29"/>
      <c r="DV977" s="29"/>
      <c r="DW977" s="29"/>
      <c r="DX977" s="29"/>
      <c r="DY977" s="29"/>
      <c r="DZ977" s="29"/>
      <c r="EA977" s="29"/>
      <c r="EB977" s="29"/>
      <c r="EC977" s="29"/>
      <c r="ED977" s="29"/>
      <c r="EE977" s="29"/>
      <c r="EF977" s="29"/>
      <c r="EG977" s="29"/>
      <c r="EH977" s="29"/>
      <c r="EI977" s="29"/>
      <c r="EJ977" s="29"/>
      <c r="EK977" s="29"/>
      <c r="EL977" s="29"/>
      <c r="EM977" s="29"/>
      <c r="EN977" s="29"/>
      <c r="EO977" s="29"/>
      <c r="EP977" s="29"/>
      <c r="EQ977" s="29"/>
      <c r="ER977" s="29"/>
      <c r="ES977" s="29"/>
      <c r="ET977" s="29"/>
      <c r="EU977" s="29"/>
      <c r="EV977" s="29"/>
      <c r="EW977" s="29"/>
      <c r="EX977" s="29"/>
      <c r="EY977" s="29"/>
      <c r="EZ977" s="29"/>
      <c r="FA977" s="29"/>
      <c r="FB977" s="29"/>
      <c r="FC977" s="29"/>
      <c r="FD977" s="29"/>
      <c r="FE977" s="29"/>
      <c r="FF977" s="29"/>
      <c r="FG977" s="29"/>
      <c r="FH977" s="29"/>
      <c r="FI977" s="29"/>
      <c r="FJ977" s="29"/>
      <c r="FK977" s="29"/>
      <c r="FV977" s="29"/>
      <c r="FZ977" s="29"/>
      <c r="GA977" s="29"/>
    </row>
    <row r="978" spans="7:183" x14ac:dyDescent="0.25">
      <c r="G978" s="112"/>
      <c r="Z978" s="113"/>
      <c r="AQ978" s="29"/>
      <c r="AR978" s="29"/>
      <c r="AS978" s="29"/>
      <c r="AT978" s="29"/>
      <c r="AU978" s="29"/>
      <c r="AV978" s="29"/>
      <c r="AW978" s="29"/>
      <c r="AX978" s="29"/>
      <c r="AY978" s="29"/>
      <c r="AZ978" s="29"/>
      <c r="BA978" s="29"/>
      <c r="BB978" s="29"/>
      <c r="BC978" s="29"/>
      <c r="BD978" s="29"/>
      <c r="BE978" s="29"/>
      <c r="BF978" s="29"/>
      <c r="BG978" s="29"/>
      <c r="BH978" s="29"/>
      <c r="BI978" s="29"/>
      <c r="BJ978" s="29"/>
      <c r="BK978" s="29"/>
      <c r="BL978" s="29"/>
      <c r="BM978" s="29"/>
      <c r="CH978" s="29"/>
      <c r="CX978" s="29"/>
      <c r="CY978" s="29"/>
      <c r="CZ978" s="31"/>
      <c r="DA978" s="31"/>
      <c r="DB978" s="31"/>
      <c r="DC978" s="31"/>
      <c r="DD978" s="31"/>
      <c r="DE978" s="31"/>
      <c r="DF978" s="31"/>
      <c r="DL978" s="29"/>
      <c r="DM978" s="29"/>
      <c r="DN978" s="29"/>
      <c r="DO978" s="29"/>
      <c r="DP978" s="29"/>
      <c r="DQ978" s="29"/>
      <c r="DR978" s="29"/>
      <c r="DS978" s="29"/>
      <c r="DT978" s="29"/>
      <c r="DU978" s="29"/>
      <c r="DV978" s="29"/>
      <c r="DW978" s="29"/>
      <c r="DX978" s="29"/>
      <c r="DY978" s="29"/>
      <c r="DZ978" s="29"/>
      <c r="EA978" s="29"/>
      <c r="EB978" s="29"/>
      <c r="EC978" s="29"/>
      <c r="ED978" s="29"/>
      <c r="EE978" s="29"/>
      <c r="EF978" s="29"/>
      <c r="EG978" s="29"/>
      <c r="EH978" s="29"/>
      <c r="EI978" s="29"/>
      <c r="EJ978" s="29"/>
      <c r="EK978" s="29"/>
      <c r="EL978" s="29"/>
      <c r="EM978" s="29"/>
      <c r="EN978" s="29"/>
      <c r="EO978" s="29"/>
      <c r="EP978" s="29"/>
      <c r="EQ978" s="29"/>
      <c r="ER978" s="29"/>
      <c r="ES978" s="29"/>
      <c r="ET978" s="29"/>
      <c r="EU978" s="29"/>
      <c r="EV978" s="29"/>
      <c r="EW978" s="29"/>
      <c r="EX978" s="29"/>
      <c r="EY978" s="29"/>
      <c r="EZ978" s="29"/>
      <c r="FA978" s="29"/>
      <c r="FB978" s="29"/>
      <c r="FC978" s="29"/>
      <c r="FD978" s="29"/>
      <c r="FE978" s="29"/>
      <c r="FF978" s="29"/>
      <c r="FG978" s="29"/>
      <c r="FH978" s="29"/>
      <c r="FI978" s="29"/>
      <c r="FJ978" s="29"/>
      <c r="FK978" s="29"/>
      <c r="FV978" s="29"/>
      <c r="FZ978" s="29"/>
      <c r="GA978" s="29"/>
    </row>
    <row r="979" spans="7:183" x14ac:dyDescent="0.25">
      <c r="G979" s="112"/>
      <c r="Z979" s="113"/>
      <c r="AQ979" s="29"/>
      <c r="AR979" s="29"/>
      <c r="AS979" s="29"/>
      <c r="AT979" s="29"/>
      <c r="AU979" s="29"/>
      <c r="AV979" s="29"/>
      <c r="AW979" s="29"/>
      <c r="AX979" s="29"/>
      <c r="AY979" s="29"/>
      <c r="AZ979" s="29"/>
      <c r="BA979" s="29"/>
      <c r="BB979" s="29"/>
      <c r="BC979" s="29"/>
      <c r="BD979" s="29"/>
      <c r="BE979" s="29"/>
      <c r="BF979" s="29"/>
      <c r="BG979" s="29"/>
      <c r="BH979" s="29"/>
      <c r="BI979" s="29"/>
      <c r="BJ979" s="29"/>
      <c r="BK979" s="29"/>
      <c r="BL979" s="29"/>
      <c r="BM979" s="29"/>
      <c r="CH979" s="29"/>
      <c r="CX979" s="29"/>
      <c r="CY979" s="29"/>
      <c r="CZ979" s="31"/>
      <c r="DA979" s="31"/>
      <c r="DB979" s="31"/>
      <c r="DC979" s="31"/>
      <c r="DD979" s="31"/>
      <c r="DE979" s="31"/>
      <c r="DF979" s="31"/>
      <c r="DL979" s="29"/>
      <c r="DM979" s="29"/>
      <c r="DN979" s="29"/>
      <c r="DO979" s="29"/>
      <c r="DP979" s="29"/>
      <c r="DQ979" s="29"/>
      <c r="DR979" s="29"/>
      <c r="DS979" s="29"/>
      <c r="DT979" s="29"/>
      <c r="DU979" s="29"/>
      <c r="DV979" s="29"/>
      <c r="DW979" s="29"/>
      <c r="DX979" s="29"/>
      <c r="DY979" s="29"/>
      <c r="DZ979" s="29"/>
      <c r="EA979" s="29"/>
      <c r="EB979" s="29"/>
      <c r="EC979" s="29"/>
      <c r="ED979" s="29"/>
      <c r="EE979" s="29"/>
      <c r="EF979" s="29"/>
      <c r="EG979" s="29"/>
      <c r="EH979" s="29"/>
      <c r="EI979" s="29"/>
      <c r="EJ979" s="29"/>
      <c r="EK979" s="29"/>
      <c r="EL979" s="29"/>
      <c r="EM979" s="29"/>
      <c r="EN979" s="29"/>
      <c r="EO979" s="29"/>
      <c r="EP979" s="29"/>
      <c r="EQ979" s="29"/>
      <c r="ER979" s="29"/>
      <c r="ES979" s="29"/>
      <c r="ET979" s="29"/>
      <c r="EU979" s="29"/>
      <c r="EV979" s="29"/>
      <c r="EW979" s="29"/>
      <c r="EX979" s="29"/>
      <c r="EY979" s="29"/>
      <c r="EZ979" s="29"/>
      <c r="FA979" s="29"/>
      <c r="FB979" s="29"/>
      <c r="FC979" s="29"/>
      <c r="FD979" s="29"/>
      <c r="FE979" s="29"/>
      <c r="FF979" s="29"/>
      <c r="FG979" s="29"/>
      <c r="FH979" s="29"/>
      <c r="FI979" s="29"/>
      <c r="FJ979" s="29"/>
      <c r="FK979" s="29"/>
      <c r="FV979" s="29"/>
      <c r="FZ979" s="29"/>
      <c r="GA979" s="29"/>
    </row>
    <row r="980" spans="7:183" x14ac:dyDescent="0.25">
      <c r="G980" s="112"/>
      <c r="Z980" s="113"/>
      <c r="AQ980" s="29"/>
      <c r="AR980" s="29"/>
      <c r="AS980" s="29"/>
      <c r="AT980" s="29"/>
      <c r="AU980" s="29"/>
      <c r="AV980" s="29"/>
      <c r="AW980" s="29"/>
      <c r="AX980" s="29"/>
      <c r="AY980" s="29"/>
      <c r="AZ980" s="29"/>
      <c r="BA980" s="29"/>
      <c r="BB980" s="29"/>
      <c r="BC980" s="29"/>
      <c r="BD980" s="29"/>
      <c r="BE980" s="29"/>
      <c r="BF980" s="29"/>
      <c r="BG980" s="29"/>
      <c r="BH980" s="29"/>
      <c r="BI980" s="29"/>
      <c r="BJ980" s="29"/>
      <c r="BK980" s="29"/>
      <c r="BL980" s="29"/>
      <c r="BM980" s="29"/>
      <c r="CH980" s="29"/>
      <c r="CX980" s="29"/>
      <c r="CY980" s="29"/>
      <c r="CZ980" s="31"/>
      <c r="DA980" s="31"/>
      <c r="DB980" s="31"/>
      <c r="DC980" s="31"/>
      <c r="DD980" s="31"/>
      <c r="DE980" s="31"/>
      <c r="DF980" s="31"/>
      <c r="DL980" s="29"/>
      <c r="DM980" s="29"/>
      <c r="DN980" s="29"/>
      <c r="DO980" s="29"/>
      <c r="DP980" s="29"/>
      <c r="DQ980" s="29"/>
      <c r="DR980" s="29"/>
      <c r="DS980" s="29"/>
      <c r="DT980" s="29"/>
      <c r="DU980" s="29"/>
      <c r="DV980" s="29"/>
      <c r="DW980" s="29"/>
      <c r="DX980" s="29"/>
      <c r="DY980" s="29"/>
      <c r="DZ980" s="29"/>
      <c r="EA980" s="29"/>
      <c r="EB980" s="29"/>
      <c r="EC980" s="29"/>
      <c r="ED980" s="29"/>
      <c r="EE980" s="29"/>
      <c r="EF980" s="29"/>
      <c r="EG980" s="29"/>
      <c r="EH980" s="29"/>
      <c r="EI980" s="29"/>
      <c r="EJ980" s="29"/>
      <c r="EK980" s="29"/>
      <c r="EL980" s="29"/>
      <c r="EM980" s="29"/>
      <c r="EN980" s="29"/>
      <c r="EO980" s="29"/>
      <c r="EP980" s="29"/>
      <c r="EQ980" s="29"/>
      <c r="ER980" s="29"/>
      <c r="ES980" s="29"/>
      <c r="ET980" s="29"/>
      <c r="EU980" s="29"/>
      <c r="EV980" s="29"/>
      <c r="EW980" s="29"/>
      <c r="EX980" s="29"/>
      <c r="EY980" s="29"/>
      <c r="EZ980" s="29"/>
      <c r="FA980" s="29"/>
      <c r="FB980" s="29"/>
      <c r="FC980" s="29"/>
      <c r="FD980" s="29"/>
      <c r="FE980" s="29"/>
      <c r="FF980" s="29"/>
      <c r="FG980" s="29"/>
      <c r="FH980" s="29"/>
      <c r="FI980" s="29"/>
      <c r="FJ980" s="29"/>
      <c r="FK980" s="29"/>
      <c r="FV980" s="29"/>
      <c r="FZ980" s="29"/>
      <c r="GA980" s="29"/>
    </row>
    <row r="981" spans="7:183" x14ac:dyDescent="0.25">
      <c r="G981" s="112"/>
      <c r="Z981" s="113"/>
      <c r="AQ981" s="29"/>
      <c r="AR981" s="29"/>
      <c r="AS981" s="29"/>
      <c r="AT981" s="29"/>
      <c r="AU981" s="29"/>
      <c r="AV981" s="29"/>
      <c r="AW981" s="29"/>
      <c r="AX981" s="29"/>
      <c r="AY981" s="29"/>
      <c r="AZ981" s="29"/>
      <c r="BA981" s="29"/>
      <c r="BB981" s="29"/>
      <c r="BC981" s="29"/>
      <c r="BD981" s="29"/>
      <c r="BE981" s="29"/>
      <c r="BF981" s="29"/>
      <c r="BG981" s="29"/>
      <c r="BH981" s="29"/>
      <c r="BI981" s="29"/>
      <c r="BJ981" s="29"/>
      <c r="BK981" s="29"/>
      <c r="BL981" s="29"/>
      <c r="BM981" s="29"/>
      <c r="CH981" s="29"/>
      <c r="CX981" s="29"/>
      <c r="CY981" s="29"/>
      <c r="CZ981" s="31"/>
      <c r="DA981" s="31"/>
      <c r="DB981" s="31"/>
      <c r="DC981" s="31"/>
      <c r="DD981" s="31"/>
      <c r="DE981" s="31"/>
      <c r="DF981" s="31"/>
      <c r="DL981" s="29"/>
      <c r="DM981" s="29"/>
      <c r="DN981" s="29"/>
      <c r="DO981" s="29"/>
      <c r="DP981" s="29"/>
      <c r="DQ981" s="29"/>
      <c r="DR981" s="29"/>
      <c r="DS981" s="29"/>
      <c r="DT981" s="29"/>
      <c r="DU981" s="29"/>
      <c r="DV981" s="29"/>
      <c r="DW981" s="29"/>
      <c r="DX981" s="29"/>
      <c r="DY981" s="29"/>
      <c r="DZ981" s="29"/>
      <c r="EA981" s="29"/>
      <c r="EB981" s="29"/>
      <c r="EC981" s="29"/>
      <c r="ED981" s="29"/>
      <c r="EE981" s="29"/>
      <c r="EF981" s="29"/>
      <c r="EG981" s="29"/>
      <c r="EH981" s="29"/>
      <c r="EI981" s="29"/>
      <c r="EJ981" s="29"/>
      <c r="EK981" s="29"/>
      <c r="EL981" s="29"/>
      <c r="EM981" s="29"/>
      <c r="EN981" s="29"/>
      <c r="EO981" s="29"/>
      <c r="EP981" s="29"/>
      <c r="EQ981" s="29"/>
      <c r="ER981" s="29"/>
      <c r="ES981" s="29"/>
      <c r="ET981" s="29"/>
      <c r="EU981" s="29"/>
      <c r="EV981" s="29"/>
      <c r="EW981" s="29"/>
      <c r="EX981" s="29"/>
      <c r="EY981" s="29"/>
      <c r="EZ981" s="29"/>
      <c r="FA981" s="29"/>
      <c r="FB981" s="29"/>
      <c r="FC981" s="29"/>
      <c r="FD981" s="29"/>
      <c r="FE981" s="29"/>
      <c r="FF981" s="29"/>
      <c r="FG981" s="29"/>
      <c r="FH981" s="29"/>
      <c r="FI981" s="29"/>
      <c r="FJ981" s="29"/>
      <c r="FK981" s="29"/>
      <c r="FV981" s="29"/>
      <c r="FZ981" s="29"/>
      <c r="GA981" s="29"/>
    </row>
    <row r="982" spans="7:183" x14ac:dyDescent="0.25">
      <c r="G982" s="112"/>
      <c r="Z982" s="113"/>
      <c r="AQ982" s="29"/>
      <c r="AR982" s="29"/>
      <c r="AS982" s="29"/>
      <c r="AT982" s="29"/>
      <c r="AU982" s="29"/>
      <c r="AV982" s="29"/>
      <c r="AW982" s="29"/>
      <c r="AX982" s="29"/>
      <c r="AY982" s="29"/>
      <c r="AZ982" s="29"/>
      <c r="BA982" s="29"/>
      <c r="BB982" s="29"/>
      <c r="BC982" s="29"/>
      <c r="BD982" s="29"/>
      <c r="BE982" s="29"/>
      <c r="BF982" s="29"/>
      <c r="BG982" s="29"/>
      <c r="BH982" s="29"/>
      <c r="BI982" s="29"/>
      <c r="BJ982" s="29"/>
      <c r="BK982" s="29"/>
      <c r="BL982" s="29"/>
      <c r="BM982" s="29"/>
      <c r="CH982" s="29"/>
      <c r="CX982" s="29"/>
      <c r="CY982" s="29"/>
      <c r="CZ982" s="31"/>
      <c r="DA982" s="31"/>
      <c r="DB982" s="31"/>
      <c r="DC982" s="31"/>
      <c r="DD982" s="31"/>
      <c r="DE982" s="31"/>
      <c r="DF982" s="31"/>
      <c r="DL982" s="29"/>
      <c r="DM982" s="29"/>
      <c r="DN982" s="29"/>
      <c r="DO982" s="29"/>
      <c r="DP982" s="29"/>
      <c r="DQ982" s="29"/>
      <c r="DR982" s="29"/>
      <c r="DS982" s="29"/>
      <c r="DT982" s="29"/>
      <c r="DU982" s="29"/>
      <c r="DV982" s="29"/>
      <c r="DW982" s="29"/>
      <c r="DX982" s="29"/>
      <c r="DY982" s="29"/>
      <c r="DZ982" s="29"/>
      <c r="EA982" s="29"/>
      <c r="EB982" s="29"/>
      <c r="EC982" s="29"/>
      <c r="ED982" s="29"/>
      <c r="EE982" s="29"/>
      <c r="EF982" s="29"/>
      <c r="EG982" s="29"/>
      <c r="EH982" s="29"/>
      <c r="EI982" s="29"/>
      <c r="EJ982" s="29"/>
      <c r="EK982" s="29"/>
      <c r="EL982" s="29"/>
      <c r="EM982" s="29"/>
      <c r="EN982" s="29"/>
      <c r="EO982" s="29"/>
      <c r="EP982" s="29"/>
      <c r="EQ982" s="29"/>
      <c r="ER982" s="29"/>
      <c r="ES982" s="29"/>
      <c r="ET982" s="29"/>
      <c r="EU982" s="29"/>
      <c r="EV982" s="29"/>
      <c r="EW982" s="29"/>
      <c r="EX982" s="29"/>
      <c r="EY982" s="29"/>
      <c r="EZ982" s="29"/>
      <c r="FA982" s="29"/>
      <c r="FB982" s="29"/>
      <c r="FC982" s="29"/>
      <c r="FD982" s="29"/>
      <c r="FE982" s="29"/>
      <c r="FF982" s="29"/>
      <c r="FG982" s="29"/>
      <c r="FH982" s="29"/>
      <c r="FI982" s="29"/>
      <c r="FJ982" s="29"/>
      <c r="FK982" s="29"/>
      <c r="FV982" s="29"/>
      <c r="FZ982" s="29"/>
      <c r="GA982" s="29"/>
    </row>
    <row r="983" spans="7:183" x14ac:dyDescent="0.25">
      <c r="G983" s="112"/>
      <c r="Z983" s="113"/>
      <c r="AQ983" s="29"/>
      <c r="AR983" s="29"/>
      <c r="AS983" s="29"/>
      <c r="AT983" s="29"/>
      <c r="AU983" s="29"/>
      <c r="AV983" s="29"/>
      <c r="AW983" s="29"/>
      <c r="AX983" s="29"/>
      <c r="AY983" s="29"/>
      <c r="AZ983" s="29"/>
      <c r="BA983" s="29"/>
      <c r="BB983" s="29"/>
      <c r="BC983" s="29"/>
      <c r="BD983" s="29"/>
      <c r="BE983" s="29"/>
      <c r="BF983" s="29"/>
      <c r="BG983" s="29"/>
      <c r="BH983" s="29"/>
      <c r="BI983" s="29"/>
      <c r="BJ983" s="29"/>
      <c r="BK983" s="29"/>
      <c r="BL983" s="29"/>
      <c r="BM983" s="29"/>
      <c r="CH983" s="29"/>
      <c r="CX983" s="29"/>
      <c r="CY983" s="29"/>
      <c r="CZ983" s="31"/>
      <c r="DA983" s="31"/>
      <c r="DB983" s="31"/>
      <c r="DC983" s="31"/>
      <c r="DD983" s="31"/>
      <c r="DE983" s="31"/>
      <c r="DF983" s="31"/>
      <c r="DL983" s="29"/>
      <c r="DM983" s="29"/>
      <c r="DN983" s="29"/>
      <c r="DO983" s="29"/>
      <c r="DP983" s="29"/>
      <c r="DQ983" s="29"/>
      <c r="DR983" s="29"/>
      <c r="DS983" s="29"/>
      <c r="DT983" s="29"/>
      <c r="DU983" s="29"/>
      <c r="DV983" s="29"/>
      <c r="DW983" s="29"/>
      <c r="DX983" s="29"/>
      <c r="DY983" s="29"/>
      <c r="DZ983" s="29"/>
      <c r="EA983" s="29"/>
      <c r="EB983" s="29"/>
      <c r="EC983" s="29"/>
      <c r="ED983" s="29"/>
      <c r="EE983" s="29"/>
      <c r="EF983" s="29"/>
      <c r="EG983" s="29"/>
      <c r="EH983" s="29"/>
      <c r="EI983" s="29"/>
      <c r="EJ983" s="29"/>
      <c r="EK983" s="29"/>
      <c r="EL983" s="29"/>
      <c r="EM983" s="29"/>
      <c r="EN983" s="29"/>
      <c r="EO983" s="29"/>
      <c r="EP983" s="29"/>
      <c r="EQ983" s="29"/>
      <c r="ER983" s="29"/>
      <c r="ES983" s="29"/>
      <c r="ET983" s="29"/>
      <c r="EU983" s="29"/>
      <c r="EV983" s="29"/>
      <c r="EW983" s="29"/>
      <c r="EX983" s="29"/>
      <c r="EY983" s="29"/>
      <c r="EZ983" s="29"/>
      <c r="FA983" s="29"/>
      <c r="FB983" s="29"/>
      <c r="FC983" s="29"/>
      <c r="FD983" s="29"/>
      <c r="FE983" s="29"/>
      <c r="FF983" s="29"/>
      <c r="FG983" s="29"/>
      <c r="FH983" s="29"/>
      <c r="FI983" s="29"/>
      <c r="FJ983" s="29"/>
      <c r="FK983" s="29"/>
      <c r="FV983" s="29"/>
      <c r="FZ983" s="29"/>
      <c r="GA983" s="29"/>
    </row>
    <row r="984" spans="7:183" x14ac:dyDescent="0.25">
      <c r="G984" s="112"/>
      <c r="Z984" s="113"/>
      <c r="AQ984" s="29"/>
      <c r="AR984" s="29"/>
      <c r="AS984" s="29"/>
      <c r="AT984" s="29"/>
      <c r="AU984" s="29"/>
      <c r="AV984" s="29"/>
      <c r="AW984" s="29"/>
      <c r="AX984" s="29"/>
      <c r="AY984" s="29"/>
      <c r="AZ984" s="29"/>
      <c r="BA984" s="29"/>
      <c r="BB984" s="29"/>
      <c r="BC984" s="29"/>
      <c r="BD984" s="29"/>
      <c r="BE984" s="29"/>
      <c r="BF984" s="29"/>
      <c r="BG984" s="29"/>
      <c r="BH984" s="29"/>
      <c r="BI984" s="29"/>
      <c r="BJ984" s="29"/>
      <c r="BK984" s="29"/>
      <c r="BL984" s="29"/>
      <c r="BM984" s="29"/>
      <c r="CH984" s="29"/>
      <c r="CX984" s="29"/>
      <c r="CY984" s="29"/>
      <c r="CZ984" s="31"/>
      <c r="DA984" s="31"/>
      <c r="DB984" s="31"/>
      <c r="DC984" s="31"/>
      <c r="DD984" s="31"/>
      <c r="DE984" s="31"/>
      <c r="DF984" s="31"/>
      <c r="DL984" s="29"/>
      <c r="DM984" s="29"/>
      <c r="DN984" s="29"/>
      <c r="DO984" s="29"/>
      <c r="DP984" s="29"/>
      <c r="DQ984" s="29"/>
      <c r="DR984" s="29"/>
      <c r="DS984" s="29"/>
      <c r="DT984" s="29"/>
      <c r="DU984" s="29"/>
      <c r="DV984" s="29"/>
      <c r="DW984" s="29"/>
      <c r="DX984" s="29"/>
      <c r="DY984" s="29"/>
      <c r="DZ984" s="29"/>
      <c r="EA984" s="29"/>
      <c r="EB984" s="29"/>
      <c r="EC984" s="29"/>
      <c r="ED984" s="29"/>
      <c r="EE984" s="29"/>
      <c r="EF984" s="29"/>
      <c r="EG984" s="29"/>
      <c r="EH984" s="29"/>
      <c r="EI984" s="29"/>
      <c r="EJ984" s="29"/>
      <c r="EK984" s="29"/>
      <c r="EL984" s="29"/>
      <c r="EM984" s="29"/>
      <c r="EN984" s="29"/>
      <c r="EO984" s="29"/>
      <c r="EP984" s="29"/>
      <c r="EQ984" s="29"/>
      <c r="ER984" s="29"/>
      <c r="ES984" s="29"/>
      <c r="ET984" s="29"/>
      <c r="EU984" s="29"/>
      <c r="EV984" s="29"/>
      <c r="EW984" s="29"/>
      <c r="EX984" s="29"/>
      <c r="EY984" s="29"/>
      <c r="EZ984" s="29"/>
      <c r="FA984" s="29"/>
      <c r="FB984" s="29"/>
      <c r="FC984" s="29"/>
      <c r="FD984" s="29"/>
      <c r="FE984" s="29"/>
      <c r="FF984" s="29"/>
      <c r="FG984" s="29"/>
      <c r="FH984" s="29"/>
      <c r="FI984" s="29"/>
      <c r="FJ984" s="29"/>
      <c r="FK984" s="29"/>
      <c r="FV984" s="29"/>
      <c r="FZ984" s="29"/>
      <c r="GA984" s="29"/>
    </row>
    <row r="985" spans="7:183" x14ac:dyDescent="0.25">
      <c r="G985" s="112"/>
      <c r="Z985" s="113"/>
      <c r="AQ985" s="29"/>
      <c r="AR985" s="29"/>
      <c r="AS985" s="29"/>
      <c r="AT985" s="29"/>
      <c r="AU985" s="29"/>
      <c r="AV985" s="29"/>
      <c r="AW985" s="29"/>
      <c r="AX985" s="29"/>
      <c r="AY985" s="29"/>
      <c r="AZ985" s="29"/>
      <c r="BA985" s="29"/>
      <c r="BB985" s="29"/>
      <c r="BC985" s="29"/>
      <c r="BD985" s="29"/>
      <c r="BE985" s="29"/>
      <c r="BF985" s="29"/>
      <c r="BG985" s="29"/>
      <c r="BH985" s="29"/>
      <c r="BI985" s="29"/>
      <c r="BJ985" s="29"/>
      <c r="BK985" s="29"/>
      <c r="BL985" s="29"/>
      <c r="BM985" s="29"/>
      <c r="CH985" s="29"/>
      <c r="CX985" s="29"/>
      <c r="CY985" s="29"/>
      <c r="CZ985" s="31"/>
      <c r="DA985" s="31"/>
      <c r="DB985" s="31"/>
      <c r="DC985" s="31"/>
      <c r="DD985" s="31"/>
      <c r="DE985" s="31"/>
      <c r="DF985" s="31"/>
      <c r="DL985" s="29"/>
      <c r="DM985" s="29"/>
      <c r="DN985" s="29"/>
      <c r="DO985" s="29"/>
      <c r="DP985" s="29"/>
      <c r="DQ985" s="29"/>
      <c r="DR985" s="29"/>
      <c r="DS985" s="29"/>
      <c r="DT985" s="29"/>
      <c r="DU985" s="29"/>
      <c r="DV985" s="29"/>
      <c r="DW985" s="29"/>
      <c r="DX985" s="29"/>
      <c r="DY985" s="29"/>
      <c r="DZ985" s="29"/>
      <c r="EA985" s="29"/>
      <c r="EB985" s="29"/>
      <c r="EC985" s="29"/>
      <c r="ED985" s="29"/>
      <c r="EE985" s="29"/>
      <c r="EF985" s="29"/>
      <c r="EG985" s="29"/>
      <c r="EH985" s="29"/>
      <c r="EI985" s="29"/>
      <c r="EJ985" s="29"/>
      <c r="EK985" s="29"/>
      <c r="EL985" s="29"/>
      <c r="EM985" s="29"/>
      <c r="EN985" s="29"/>
      <c r="EO985" s="29"/>
      <c r="EP985" s="29"/>
      <c r="EQ985" s="29"/>
      <c r="ER985" s="29"/>
      <c r="ES985" s="29"/>
      <c r="ET985" s="29"/>
      <c r="EU985" s="29"/>
      <c r="EV985" s="29"/>
      <c r="EW985" s="29"/>
      <c r="EX985" s="29"/>
      <c r="EY985" s="29"/>
      <c r="EZ985" s="29"/>
      <c r="FA985" s="29"/>
      <c r="FB985" s="29"/>
      <c r="FC985" s="29"/>
      <c r="FD985" s="29"/>
      <c r="FE985" s="29"/>
      <c r="FF985" s="29"/>
      <c r="FG985" s="29"/>
      <c r="FH985" s="29"/>
      <c r="FI985" s="29"/>
      <c r="FJ985" s="29"/>
      <c r="FK985" s="29"/>
      <c r="FV985" s="29"/>
      <c r="FZ985" s="29"/>
      <c r="GA985" s="29"/>
    </row>
    <row r="986" spans="7:183" x14ac:dyDescent="0.25">
      <c r="G986" s="112"/>
      <c r="Z986" s="113"/>
      <c r="AQ986" s="29"/>
      <c r="AR986" s="29"/>
      <c r="AS986" s="29"/>
      <c r="AT986" s="29"/>
      <c r="AU986" s="29"/>
      <c r="AV986" s="29"/>
      <c r="AW986" s="29"/>
      <c r="AX986" s="29"/>
      <c r="AY986" s="29"/>
      <c r="AZ986" s="29"/>
      <c r="BA986" s="29"/>
      <c r="BB986" s="29"/>
      <c r="BC986" s="29"/>
      <c r="BD986" s="29"/>
      <c r="BE986" s="29"/>
      <c r="BF986" s="29"/>
      <c r="BG986" s="29"/>
      <c r="BH986" s="29"/>
      <c r="BI986" s="29"/>
      <c r="BJ986" s="29"/>
      <c r="BK986" s="29"/>
      <c r="BL986" s="29"/>
      <c r="BM986" s="29"/>
      <c r="CH986" s="29"/>
      <c r="CX986" s="29"/>
      <c r="CY986" s="29"/>
      <c r="CZ986" s="31"/>
      <c r="DA986" s="31"/>
      <c r="DB986" s="31"/>
      <c r="DC986" s="31"/>
      <c r="DD986" s="31"/>
      <c r="DE986" s="31"/>
      <c r="DF986" s="31"/>
      <c r="DL986" s="29"/>
      <c r="DM986" s="29"/>
      <c r="DN986" s="29"/>
      <c r="DO986" s="29"/>
      <c r="DP986" s="29"/>
      <c r="DQ986" s="29"/>
      <c r="DR986" s="29"/>
      <c r="DS986" s="29"/>
      <c r="DT986" s="29"/>
      <c r="DU986" s="29"/>
      <c r="DV986" s="29"/>
      <c r="DW986" s="29"/>
      <c r="DX986" s="29"/>
      <c r="DY986" s="29"/>
      <c r="DZ986" s="29"/>
      <c r="EA986" s="29"/>
      <c r="EB986" s="29"/>
      <c r="EC986" s="29"/>
      <c r="ED986" s="29"/>
      <c r="EE986" s="29"/>
      <c r="EF986" s="29"/>
      <c r="EG986" s="29"/>
      <c r="EH986" s="29"/>
      <c r="EI986" s="29"/>
      <c r="EJ986" s="29"/>
      <c r="EK986" s="29"/>
      <c r="EL986" s="29"/>
      <c r="EM986" s="29"/>
      <c r="EN986" s="29"/>
      <c r="EO986" s="29"/>
      <c r="EP986" s="29"/>
      <c r="EQ986" s="29"/>
      <c r="ER986" s="29"/>
      <c r="ES986" s="29"/>
      <c r="ET986" s="29"/>
      <c r="EU986" s="29"/>
      <c r="EV986" s="29"/>
      <c r="EW986" s="29"/>
      <c r="EX986" s="29"/>
      <c r="EY986" s="29"/>
      <c r="EZ986" s="29"/>
      <c r="FA986" s="29"/>
      <c r="FB986" s="29"/>
      <c r="FC986" s="29"/>
      <c r="FD986" s="29"/>
      <c r="FE986" s="29"/>
      <c r="FF986" s="29"/>
      <c r="FG986" s="29"/>
      <c r="FH986" s="29"/>
      <c r="FI986" s="29"/>
      <c r="FJ986" s="29"/>
      <c r="FK986" s="29"/>
      <c r="FV986" s="29"/>
      <c r="FZ986" s="29"/>
      <c r="GA986" s="29"/>
    </row>
    <row r="987" spans="7:183" x14ac:dyDescent="0.25">
      <c r="G987" s="112"/>
      <c r="Z987" s="113"/>
      <c r="AQ987" s="29"/>
      <c r="AR987" s="29"/>
      <c r="AS987" s="29"/>
      <c r="AT987" s="29"/>
      <c r="AU987" s="29"/>
      <c r="AV987" s="29"/>
      <c r="AW987" s="29"/>
      <c r="AX987" s="29"/>
      <c r="AY987" s="29"/>
      <c r="AZ987" s="29"/>
      <c r="BA987" s="29"/>
      <c r="BB987" s="29"/>
      <c r="BC987" s="29"/>
      <c r="BD987" s="29"/>
      <c r="BE987" s="29"/>
      <c r="BF987" s="29"/>
      <c r="BG987" s="29"/>
      <c r="BH987" s="29"/>
      <c r="BI987" s="29"/>
      <c r="BJ987" s="29"/>
      <c r="BK987" s="29"/>
      <c r="BL987" s="29"/>
      <c r="BM987" s="29"/>
      <c r="CH987" s="29"/>
      <c r="CX987" s="29"/>
      <c r="CY987" s="29"/>
      <c r="CZ987" s="31"/>
      <c r="DA987" s="31"/>
      <c r="DB987" s="31"/>
      <c r="DC987" s="31"/>
      <c r="DD987" s="31"/>
      <c r="DE987" s="31"/>
      <c r="DF987" s="31"/>
      <c r="DL987" s="29"/>
      <c r="DM987" s="29"/>
      <c r="DN987" s="29"/>
      <c r="DO987" s="29"/>
      <c r="DP987" s="29"/>
      <c r="DQ987" s="29"/>
      <c r="DR987" s="29"/>
      <c r="DS987" s="29"/>
      <c r="DT987" s="29"/>
      <c r="DU987" s="29"/>
      <c r="DV987" s="29"/>
      <c r="DW987" s="29"/>
      <c r="DX987" s="29"/>
      <c r="DY987" s="29"/>
      <c r="DZ987" s="29"/>
      <c r="EA987" s="29"/>
      <c r="EB987" s="29"/>
      <c r="EC987" s="29"/>
      <c r="ED987" s="29"/>
      <c r="EE987" s="29"/>
      <c r="EF987" s="29"/>
      <c r="EG987" s="29"/>
      <c r="EH987" s="29"/>
      <c r="EI987" s="29"/>
      <c r="EJ987" s="29"/>
      <c r="EK987" s="29"/>
      <c r="EL987" s="29"/>
      <c r="EM987" s="29"/>
      <c r="EN987" s="29"/>
      <c r="EO987" s="29"/>
      <c r="EP987" s="29"/>
      <c r="EQ987" s="29"/>
      <c r="ER987" s="29"/>
      <c r="ES987" s="29"/>
      <c r="ET987" s="29"/>
      <c r="EU987" s="29"/>
      <c r="EV987" s="29"/>
      <c r="EW987" s="29"/>
      <c r="EX987" s="29"/>
      <c r="EY987" s="29"/>
      <c r="EZ987" s="29"/>
      <c r="FA987" s="29"/>
      <c r="FB987" s="29"/>
      <c r="FC987" s="29"/>
      <c r="FD987" s="29"/>
      <c r="FE987" s="29"/>
      <c r="FF987" s="29"/>
      <c r="FG987" s="29"/>
      <c r="FH987" s="29"/>
      <c r="FI987" s="29"/>
      <c r="FJ987" s="29"/>
      <c r="FK987" s="29"/>
      <c r="FV987" s="29"/>
      <c r="FZ987" s="29"/>
      <c r="GA987" s="29"/>
    </row>
    <row r="988" spans="7:183" x14ac:dyDescent="0.25">
      <c r="G988" s="112"/>
      <c r="Z988" s="113"/>
      <c r="AQ988" s="29"/>
      <c r="AR988" s="29"/>
      <c r="AS988" s="29"/>
      <c r="AT988" s="29"/>
      <c r="AU988" s="29"/>
      <c r="AV988" s="29"/>
      <c r="AW988" s="29"/>
      <c r="AX988" s="29"/>
      <c r="AY988" s="29"/>
      <c r="AZ988" s="29"/>
      <c r="BA988" s="29"/>
      <c r="BB988" s="29"/>
      <c r="BC988" s="29"/>
      <c r="BD988" s="29"/>
      <c r="BE988" s="29"/>
      <c r="BF988" s="29"/>
      <c r="BG988" s="29"/>
      <c r="BH988" s="29"/>
      <c r="BI988" s="29"/>
      <c r="BJ988" s="29"/>
      <c r="BK988" s="29"/>
      <c r="BL988" s="29"/>
      <c r="BM988" s="29"/>
      <c r="CH988" s="29"/>
      <c r="CX988" s="29"/>
      <c r="CY988" s="29"/>
      <c r="CZ988" s="31"/>
      <c r="DA988" s="31"/>
      <c r="DB988" s="31"/>
      <c r="DC988" s="31"/>
      <c r="DD988" s="31"/>
      <c r="DE988" s="31"/>
      <c r="DF988" s="31"/>
      <c r="DL988" s="29"/>
      <c r="DM988" s="29"/>
      <c r="DN988" s="29"/>
      <c r="DO988" s="29"/>
      <c r="DP988" s="29"/>
      <c r="DQ988" s="29"/>
      <c r="DR988" s="29"/>
      <c r="DS988" s="29"/>
      <c r="DT988" s="29"/>
      <c r="DU988" s="29"/>
      <c r="DV988" s="29"/>
      <c r="DW988" s="29"/>
      <c r="DX988" s="29"/>
      <c r="DY988" s="29"/>
      <c r="DZ988" s="29"/>
      <c r="EA988" s="29"/>
      <c r="EB988" s="29"/>
      <c r="EC988" s="29"/>
      <c r="ED988" s="29"/>
      <c r="EE988" s="29"/>
      <c r="EF988" s="29"/>
      <c r="EG988" s="29"/>
      <c r="EH988" s="29"/>
      <c r="EI988" s="29"/>
      <c r="EJ988" s="29"/>
      <c r="EK988" s="29"/>
      <c r="EL988" s="29"/>
      <c r="EM988" s="29"/>
      <c r="EN988" s="29"/>
      <c r="EO988" s="29"/>
      <c r="EP988" s="29"/>
      <c r="EQ988" s="29"/>
      <c r="ER988" s="29"/>
      <c r="ES988" s="29"/>
      <c r="ET988" s="29"/>
      <c r="EU988" s="29"/>
      <c r="EV988" s="29"/>
      <c r="EW988" s="29"/>
      <c r="EX988" s="29"/>
      <c r="EY988" s="29"/>
      <c r="EZ988" s="29"/>
      <c r="FA988" s="29"/>
      <c r="FB988" s="29"/>
      <c r="FC988" s="29"/>
      <c r="FD988" s="29"/>
      <c r="FE988" s="29"/>
      <c r="FF988" s="29"/>
      <c r="FG988" s="29"/>
      <c r="FH988" s="29"/>
      <c r="FI988" s="29"/>
      <c r="FJ988" s="29"/>
      <c r="FK988" s="29"/>
      <c r="FV988" s="29"/>
      <c r="FZ988" s="29"/>
      <c r="GA988" s="29"/>
    </row>
    <row r="989" spans="7:183" x14ac:dyDescent="0.25">
      <c r="G989" s="112"/>
      <c r="Z989" s="113"/>
      <c r="AQ989" s="29"/>
      <c r="AR989" s="29"/>
      <c r="AS989" s="29"/>
      <c r="AT989" s="29"/>
      <c r="AU989" s="29"/>
      <c r="AV989" s="29"/>
      <c r="AW989" s="29"/>
      <c r="AX989" s="29"/>
      <c r="AY989" s="29"/>
      <c r="AZ989" s="29"/>
      <c r="BA989" s="29"/>
      <c r="BB989" s="29"/>
      <c r="BC989" s="29"/>
      <c r="BD989" s="29"/>
      <c r="BE989" s="29"/>
      <c r="BF989" s="29"/>
      <c r="BG989" s="29"/>
      <c r="BH989" s="29"/>
      <c r="BI989" s="29"/>
      <c r="BJ989" s="29"/>
      <c r="BK989" s="29"/>
      <c r="BL989" s="29"/>
      <c r="BM989" s="29"/>
      <c r="CH989" s="29"/>
      <c r="CX989" s="29"/>
      <c r="CY989" s="29"/>
      <c r="CZ989" s="31"/>
      <c r="DA989" s="31"/>
      <c r="DB989" s="31"/>
      <c r="DC989" s="31"/>
      <c r="DD989" s="31"/>
      <c r="DE989" s="31"/>
      <c r="DF989" s="31"/>
      <c r="DL989" s="29"/>
      <c r="DM989" s="29"/>
      <c r="DN989" s="29"/>
      <c r="DO989" s="29"/>
      <c r="DP989" s="29"/>
      <c r="DQ989" s="29"/>
      <c r="DR989" s="29"/>
      <c r="DS989" s="29"/>
      <c r="DT989" s="29"/>
      <c r="DU989" s="29"/>
      <c r="DV989" s="29"/>
      <c r="DW989" s="29"/>
      <c r="DX989" s="29"/>
      <c r="DY989" s="29"/>
      <c r="DZ989" s="29"/>
      <c r="EA989" s="29"/>
      <c r="EB989" s="29"/>
      <c r="EC989" s="29"/>
      <c r="ED989" s="29"/>
      <c r="EE989" s="29"/>
      <c r="EF989" s="29"/>
      <c r="EG989" s="29"/>
      <c r="EH989" s="29"/>
      <c r="EI989" s="29"/>
      <c r="EJ989" s="29"/>
      <c r="EK989" s="29"/>
      <c r="EL989" s="29"/>
      <c r="EM989" s="29"/>
      <c r="EN989" s="29"/>
      <c r="EO989" s="29"/>
      <c r="EP989" s="29"/>
      <c r="EQ989" s="29"/>
      <c r="ER989" s="29"/>
      <c r="ES989" s="29"/>
      <c r="ET989" s="29"/>
      <c r="EU989" s="29"/>
      <c r="EV989" s="29"/>
      <c r="EW989" s="29"/>
      <c r="EX989" s="29"/>
      <c r="EY989" s="29"/>
      <c r="EZ989" s="29"/>
      <c r="FA989" s="29"/>
      <c r="FB989" s="29"/>
      <c r="FC989" s="29"/>
      <c r="FD989" s="29"/>
      <c r="FE989" s="29"/>
      <c r="FF989" s="29"/>
      <c r="FG989" s="29"/>
      <c r="FH989" s="29"/>
      <c r="FI989" s="29"/>
      <c r="FJ989" s="29"/>
      <c r="FK989" s="29"/>
      <c r="FV989" s="29"/>
      <c r="FZ989" s="29"/>
      <c r="GA989" s="29"/>
    </row>
    <row r="990" spans="7:183" x14ac:dyDescent="0.25">
      <c r="G990" s="112"/>
      <c r="Z990" s="113"/>
      <c r="AQ990" s="29"/>
      <c r="AR990" s="29"/>
      <c r="AS990" s="29"/>
      <c r="AT990" s="29"/>
      <c r="AU990" s="29"/>
      <c r="AV990" s="29"/>
      <c r="AW990" s="29"/>
      <c r="AX990" s="29"/>
      <c r="AY990" s="29"/>
      <c r="AZ990" s="29"/>
      <c r="BA990" s="29"/>
      <c r="BB990" s="29"/>
      <c r="BC990" s="29"/>
      <c r="BD990" s="29"/>
      <c r="BE990" s="29"/>
      <c r="BF990" s="29"/>
      <c r="BG990" s="29"/>
      <c r="BH990" s="29"/>
      <c r="BI990" s="29"/>
      <c r="BJ990" s="29"/>
      <c r="BK990" s="29"/>
      <c r="BL990" s="29"/>
      <c r="BM990" s="29"/>
      <c r="CH990" s="29"/>
      <c r="CX990" s="29"/>
      <c r="CY990" s="29"/>
      <c r="CZ990" s="31"/>
      <c r="DA990" s="31"/>
      <c r="DB990" s="31"/>
      <c r="DC990" s="31"/>
      <c r="DD990" s="31"/>
      <c r="DE990" s="31"/>
      <c r="DF990" s="31"/>
      <c r="DL990" s="29"/>
      <c r="DM990" s="29"/>
      <c r="DN990" s="29"/>
      <c r="DO990" s="29"/>
      <c r="DP990" s="29"/>
      <c r="DQ990" s="29"/>
      <c r="DR990" s="29"/>
      <c r="DS990" s="29"/>
      <c r="DT990" s="29"/>
      <c r="DU990" s="29"/>
      <c r="DV990" s="29"/>
      <c r="DW990" s="29"/>
      <c r="DX990" s="29"/>
      <c r="DY990" s="29"/>
      <c r="DZ990" s="29"/>
      <c r="EA990" s="29"/>
      <c r="EB990" s="29"/>
      <c r="EC990" s="29"/>
      <c r="ED990" s="29"/>
      <c r="EE990" s="29"/>
      <c r="EF990" s="29"/>
      <c r="EG990" s="29"/>
      <c r="EH990" s="29"/>
      <c r="EI990" s="29"/>
      <c r="EJ990" s="29"/>
      <c r="EK990" s="29"/>
      <c r="EL990" s="29"/>
      <c r="EM990" s="29"/>
      <c r="EN990" s="29"/>
      <c r="EO990" s="29"/>
      <c r="EP990" s="29"/>
      <c r="EQ990" s="29"/>
      <c r="ER990" s="29"/>
      <c r="ES990" s="29"/>
      <c r="ET990" s="29"/>
      <c r="EU990" s="29"/>
      <c r="EV990" s="29"/>
      <c r="EW990" s="29"/>
      <c r="EX990" s="29"/>
      <c r="EY990" s="29"/>
      <c r="EZ990" s="29"/>
      <c r="FA990" s="29"/>
      <c r="FB990" s="29"/>
      <c r="FC990" s="29"/>
      <c r="FD990" s="29"/>
      <c r="FE990" s="29"/>
      <c r="FF990" s="29"/>
      <c r="FG990" s="29"/>
      <c r="FH990" s="29"/>
      <c r="FI990" s="29"/>
      <c r="FJ990" s="29"/>
      <c r="FK990" s="29"/>
      <c r="FV990" s="29"/>
      <c r="FZ990" s="29"/>
      <c r="GA990" s="29"/>
    </row>
    <row r="991" spans="7:183" x14ac:dyDescent="0.25">
      <c r="G991" s="112"/>
      <c r="Z991" s="113"/>
      <c r="AQ991" s="29"/>
      <c r="AR991" s="29"/>
      <c r="AS991" s="29"/>
      <c r="AT991" s="29"/>
      <c r="AU991" s="29"/>
      <c r="AV991" s="29"/>
      <c r="AW991" s="29"/>
      <c r="AX991" s="29"/>
      <c r="AY991" s="29"/>
      <c r="AZ991" s="29"/>
      <c r="BA991" s="29"/>
      <c r="BB991" s="29"/>
      <c r="BC991" s="29"/>
      <c r="BD991" s="29"/>
      <c r="BE991" s="29"/>
      <c r="BF991" s="29"/>
      <c r="BG991" s="29"/>
      <c r="BH991" s="29"/>
      <c r="BI991" s="29"/>
      <c r="BJ991" s="29"/>
      <c r="BK991" s="29"/>
      <c r="BL991" s="29"/>
      <c r="BM991" s="29"/>
      <c r="CH991" s="29"/>
      <c r="CX991" s="29"/>
      <c r="CY991" s="29"/>
      <c r="CZ991" s="31"/>
      <c r="DA991" s="31"/>
      <c r="DB991" s="31"/>
      <c r="DC991" s="31"/>
      <c r="DD991" s="31"/>
      <c r="DE991" s="31"/>
      <c r="DF991" s="31"/>
      <c r="DL991" s="29"/>
      <c r="DM991" s="29"/>
      <c r="DN991" s="29"/>
      <c r="DO991" s="29"/>
      <c r="DP991" s="29"/>
      <c r="DQ991" s="29"/>
      <c r="DR991" s="29"/>
      <c r="DS991" s="29"/>
      <c r="DT991" s="29"/>
      <c r="DU991" s="29"/>
      <c r="DV991" s="29"/>
      <c r="DW991" s="29"/>
      <c r="DX991" s="29"/>
      <c r="DY991" s="29"/>
      <c r="DZ991" s="29"/>
      <c r="EA991" s="29"/>
      <c r="EB991" s="29"/>
      <c r="EC991" s="29"/>
      <c r="ED991" s="29"/>
      <c r="EE991" s="29"/>
      <c r="EF991" s="29"/>
      <c r="EG991" s="29"/>
      <c r="EH991" s="29"/>
      <c r="EI991" s="29"/>
      <c r="EJ991" s="29"/>
      <c r="EK991" s="29"/>
      <c r="EL991" s="29"/>
      <c r="EM991" s="29"/>
      <c r="EN991" s="29"/>
      <c r="EO991" s="29"/>
      <c r="EP991" s="29"/>
      <c r="EQ991" s="29"/>
      <c r="ER991" s="29"/>
      <c r="ES991" s="29"/>
      <c r="ET991" s="29"/>
      <c r="EU991" s="29"/>
      <c r="EV991" s="29"/>
      <c r="EW991" s="29"/>
      <c r="EX991" s="29"/>
      <c r="EY991" s="29"/>
      <c r="EZ991" s="29"/>
      <c r="FA991" s="29"/>
      <c r="FB991" s="29"/>
      <c r="FC991" s="29"/>
      <c r="FD991" s="29"/>
      <c r="FE991" s="29"/>
      <c r="FF991" s="29"/>
      <c r="FG991" s="29"/>
      <c r="FH991" s="29"/>
      <c r="FI991" s="29"/>
      <c r="FJ991" s="29"/>
      <c r="FK991" s="29"/>
      <c r="FV991" s="29"/>
      <c r="FZ991" s="29"/>
      <c r="GA991" s="29"/>
    </row>
    <row r="992" spans="7:183" x14ac:dyDescent="0.25">
      <c r="G992" s="112"/>
      <c r="Z992" s="113"/>
      <c r="AQ992" s="29"/>
      <c r="AR992" s="29"/>
      <c r="AS992" s="29"/>
      <c r="AT992" s="29"/>
      <c r="AU992" s="29"/>
      <c r="AV992" s="29"/>
      <c r="AW992" s="29"/>
      <c r="AX992" s="29"/>
      <c r="AY992" s="29"/>
      <c r="AZ992" s="29"/>
      <c r="BA992" s="29"/>
      <c r="BB992" s="29"/>
      <c r="BC992" s="29"/>
      <c r="BD992" s="29"/>
      <c r="BE992" s="29"/>
      <c r="BF992" s="29"/>
      <c r="BG992" s="29"/>
      <c r="BH992" s="29"/>
      <c r="BI992" s="29"/>
      <c r="BJ992" s="29"/>
      <c r="BK992" s="29"/>
      <c r="BL992" s="29"/>
      <c r="BM992" s="29"/>
      <c r="CH992" s="29"/>
      <c r="CX992" s="29"/>
      <c r="CY992" s="29"/>
      <c r="CZ992" s="31"/>
      <c r="DA992" s="31"/>
      <c r="DB992" s="31"/>
      <c r="DC992" s="31"/>
      <c r="DD992" s="31"/>
      <c r="DE992" s="31"/>
      <c r="DF992" s="31"/>
      <c r="DL992" s="29"/>
      <c r="DM992" s="29"/>
      <c r="DN992" s="29"/>
      <c r="DO992" s="29"/>
      <c r="DP992" s="29"/>
      <c r="DQ992" s="29"/>
      <c r="DR992" s="29"/>
      <c r="DS992" s="29"/>
      <c r="DT992" s="29"/>
      <c r="DU992" s="29"/>
      <c r="DV992" s="29"/>
      <c r="DW992" s="29"/>
      <c r="DX992" s="29"/>
      <c r="DY992" s="29"/>
      <c r="DZ992" s="29"/>
      <c r="EA992" s="29"/>
      <c r="EB992" s="29"/>
      <c r="EC992" s="29"/>
      <c r="ED992" s="29"/>
      <c r="EE992" s="29"/>
      <c r="EF992" s="29"/>
      <c r="EG992" s="29"/>
      <c r="EH992" s="29"/>
      <c r="EI992" s="29"/>
      <c r="EJ992" s="29"/>
      <c r="EK992" s="29"/>
      <c r="EL992" s="29"/>
      <c r="EM992" s="29"/>
      <c r="EN992" s="29"/>
      <c r="EO992" s="29"/>
      <c r="EP992" s="29"/>
      <c r="EQ992" s="29"/>
      <c r="ER992" s="29"/>
      <c r="ES992" s="29"/>
      <c r="ET992" s="29"/>
      <c r="EU992" s="29"/>
      <c r="EV992" s="29"/>
      <c r="EW992" s="29"/>
      <c r="EX992" s="29"/>
      <c r="EY992" s="29"/>
      <c r="EZ992" s="29"/>
      <c r="FA992" s="29"/>
      <c r="FB992" s="29"/>
      <c r="FC992" s="29"/>
      <c r="FD992" s="29"/>
      <c r="FE992" s="29"/>
      <c r="FF992" s="29"/>
      <c r="FG992" s="29"/>
      <c r="FH992" s="29"/>
      <c r="FI992" s="29"/>
      <c r="FJ992" s="29"/>
      <c r="FK992" s="29"/>
      <c r="FV992" s="29"/>
      <c r="FZ992" s="29"/>
      <c r="GA992" s="29"/>
    </row>
    <row r="993" spans="7:183" x14ac:dyDescent="0.25">
      <c r="G993" s="112"/>
      <c r="Z993" s="113"/>
      <c r="AQ993" s="29"/>
      <c r="AR993" s="29"/>
      <c r="AS993" s="29"/>
      <c r="AT993" s="29"/>
      <c r="AU993" s="29"/>
      <c r="AV993" s="29"/>
      <c r="AW993" s="29"/>
      <c r="AX993" s="29"/>
      <c r="AY993" s="29"/>
      <c r="AZ993" s="29"/>
      <c r="BA993" s="29"/>
      <c r="BB993" s="29"/>
      <c r="BC993" s="29"/>
      <c r="BD993" s="29"/>
      <c r="BE993" s="29"/>
      <c r="BF993" s="29"/>
      <c r="BG993" s="29"/>
      <c r="BH993" s="29"/>
      <c r="BI993" s="29"/>
      <c r="BJ993" s="29"/>
      <c r="BK993" s="29"/>
      <c r="BL993" s="29"/>
      <c r="BM993" s="29"/>
      <c r="CH993" s="29"/>
      <c r="CX993" s="29"/>
      <c r="CY993" s="29"/>
      <c r="CZ993" s="31"/>
      <c r="DA993" s="31"/>
      <c r="DB993" s="31"/>
      <c r="DC993" s="31"/>
      <c r="DD993" s="31"/>
      <c r="DE993" s="31"/>
      <c r="DF993" s="31"/>
      <c r="DL993" s="29"/>
      <c r="DM993" s="29"/>
      <c r="DN993" s="29"/>
      <c r="DO993" s="29"/>
      <c r="DP993" s="29"/>
      <c r="DQ993" s="29"/>
      <c r="DR993" s="29"/>
      <c r="DS993" s="29"/>
      <c r="DT993" s="29"/>
      <c r="DU993" s="29"/>
      <c r="DV993" s="29"/>
      <c r="DW993" s="29"/>
      <c r="DX993" s="29"/>
      <c r="DY993" s="29"/>
      <c r="DZ993" s="29"/>
      <c r="EA993" s="29"/>
      <c r="EB993" s="29"/>
      <c r="EC993" s="29"/>
      <c r="ED993" s="29"/>
      <c r="EE993" s="29"/>
      <c r="EF993" s="29"/>
      <c r="EG993" s="29"/>
      <c r="EH993" s="29"/>
      <c r="EI993" s="29"/>
      <c r="EJ993" s="29"/>
      <c r="EK993" s="29"/>
      <c r="EL993" s="29"/>
      <c r="EM993" s="29"/>
      <c r="EN993" s="29"/>
      <c r="EO993" s="29"/>
      <c r="EP993" s="29"/>
      <c r="EQ993" s="29"/>
      <c r="ER993" s="29"/>
      <c r="ES993" s="29"/>
      <c r="ET993" s="29"/>
      <c r="EU993" s="29"/>
      <c r="EV993" s="29"/>
      <c r="EW993" s="29"/>
      <c r="EX993" s="29"/>
      <c r="EY993" s="29"/>
      <c r="EZ993" s="29"/>
      <c r="FA993" s="29"/>
      <c r="FB993" s="29"/>
      <c r="FC993" s="29"/>
      <c r="FD993" s="29"/>
      <c r="FE993" s="29"/>
      <c r="FF993" s="29"/>
      <c r="FG993" s="29"/>
      <c r="FH993" s="29"/>
      <c r="FI993" s="29"/>
      <c r="FJ993" s="29"/>
      <c r="FK993" s="29"/>
      <c r="FV993" s="29"/>
      <c r="FZ993" s="29"/>
      <c r="GA993" s="29"/>
    </row>
    <row r="994" spans="7:183" x14ac:dyDescent="0.25">
      <c r="G994" s="112"/>
      <c r="Z994" s="113"/>
      <c r="AQ994" s="29"/>
      <c r="AR994" s="29"/>
      <c r="AS994" s="29"/>
      <c r="AT994" s="29"/>
      <c r="AU994" s="29"/>
      <c r="AV994" s="29"/>
      <c r="AW994" s="29"/>
      <c r="AX994" s="29"/>
      <c r="AY994" s="29"/>
      <c r="AZ994" s="29"/>
      <c r="BA994" s="29"/>
      <c r="BB994" s="29"/>
      <c r="BC994" s="29"/>
      <c r="BD994" s="29"/>
      <c r="BE994" s="29"/>
      <c r="BF994" s="29"/>
      <c r="BG994" s="29"/>
      <c r="BH994" s="29"/>
      <c r="BI994" s="29"/>
      <c r="BJ994" s="29"/>
      <c r="BK994" s="29"/>
      <c r="BL994" s="29"/>
      <c r="BM994" s="29"/>
      <c r="CH994" s="29"/>
      <c r="CX994" s="29"/>
      <c r="CY994" s="29"/>
      <c r="CZ994" s="31"/>
      <c r="DA994" s="31"/>
      <c r="DB994" s="31"/>
      <c r="DC994" s="31"/>
      <c r="DD994" s="31"/>
      <c r="DE994" s="31"/>
      <c r="DF994" s="31"/>
      <c r="DL994" s="29"/>
      <c r="DM994" s="29"/>
      <c r="DN994" s="29"/>
      <c r="DO994" s="29"/>
      <c r="DP994" s="29"/>
      <c r="DQ994" s="29"/>
      <c r="DR994" s="29"/>
      <c r="DS994" s="29"/>
      <c r="DT994" s="29"/>
      <c r="DU994" s="29"/>
      <c r="DV994" s="29"/>
      <c r="DW994" s="29"/>
      <c r="DX994" s="29"/>
      <c r="DY994" s="29"/>
      <c r="DZ994" s="29"/>
      <c r="EA994" s="29"/>
      <c r="EB994" s="29"/>
      <c r="EC994" s="29"/>
      <c r="ED994" s="29"/>
      <c r="EE994" s="29"/>
      <c r="EF994" s="29"/>
      <c r="EG994" s="29"/>
      <c r="EH994" s="29"/>
      <c r="EI994" s="29"/>
      <c r="EJ994" s="29"/>
      <c r="EK994" s="29"/>
      <c r="EL994" s="29"/>
      <c r="EM994" s="29"/>
      <c r="EN994" s="29"/>
      <c r="EO994" s="29"/>
      <c r="EP994" s="29"/>
      <c r="EQ994" s="29"/>
      <c r="ER994" s="29"/>
      <c r="ES994" s="29"/>
      <c r="ET994" s="29"/>
      <c r="EU994" s="29"/>
      <c r="EV994" s="29"/>
      <c r="EW994" s="29"/>
      <c r="EX994" s="29"/>
      <c r="EY994" s="29"/>
      <c r="EZ994" s="29"/>
      <c r="FA994" s="29"/>
      <c r="FB994" s="29"/>
      <c r="FC994" s="29"/>
      <c r="FD994" s="29"/>
      <c r="FE994" s="29"/>
      <c r="FF994" s="29"/>
      <c r="FG994" s="29"/>
      <c r="FH994" s="29"/>
      <c r="FI994" s="29"/>
      <c r="FJ994" s="29"/>
      <c r="FK994" s="29"/>
      <c r="FV994" s="29"/>
      <c r="FZ994" s="29"/>
      <c r="GA994" s="29"/>
    </row>
    <row r="995" spans="7:183" x14ac:dyDescent="0.25">
      <c r="G995" s="112"/>
      <c r="Z995" s="113"/>
      <c r="AQ995" s="29"/>
      <c r="AR995" s="29"/>
      <c r="AS995" s="29"/>
      <c r="AT995" s="29"/>
      <c r="AU995" s="29"/>
      <c r="AV995" s="29"/>
      <c r="AW995" s="29"/>
      <c r="AX995" s="29"/>
      <c r="AY995" s="29"/>
      <c r="AZ995" s="29"/>
      <c r="BA995" s="29"/>
      <c r="BB995" s="29"/>
      <c r="BC995" s="29"/>
      <c r="BD995" s="29"/>
      <c r="BE995" s="29"/>
      <c r="BF995" s="29"/>
      <c r="BG995" s="29"/>
      <c r="BH995" s="29"/>
      <c r="BI995" s="29"/>
      <c r="BJ995" s="29"/>
      <c r="BK995" s="29"/>
      <c r="BL995" s="29"/>
      <c r="BM995" s="29"/>
      <c r="CH995" s="29"/>
      <c r="CX995" s="29"/>
      <c r="CY995" s="29"/>
      <c r="CZ995" s="31"/>
      <c r="DA995" s="31"/>
      <c r="DB995" s="31"/>
      <c r="DC995" s="31"/>
      <c r="DD995" s="31"/>
      <c r="DE995" s="31"/>
      <c r="DF995" s="31"/>
      <c r="DL995" s="29"/>
      <c r="DM995" s="29"/>
      <c r="DN995" s="29"/>
      <c r="DO995" s="29"/>
      <c r="DP995" s="29"/>
      <c r="DQ995" s="29"/>
      <c r="DR995" s="29"/>
      <c r="DS995" s="29"/>
      <c r="DT995" s="29"/>
      <c r="DU995" s="29"/>
      <c r="DV995" s="29"/>
      <c r="DW995" s="29"/>
      <c r="DX995" s="29"/>
      <c r="DY995" s="29"/>
      <c r="DZ995" s="29"/>
      <c r="EA995" s="29"/>
      <c r="EB995" s="29"/>
      <c r="EC995" s="29"/>
      <c r="ED995" s="29"/>
      <c r="EE995" s="29"/>
      <c r="EF995" s="29"/>
      <c r="EG995" s="29"/>
      <c r="EH995" s="29"/>
      <c r="EI995" s="29"/>
      <c r="EJ995" s="29"/>
      <c r="EK995" s="29"/>
      <c r="EL995" s="29"/>
      <c r="EM995" s="29"/>
      <c r="EN995" s="29"/>
      <c r="EO995" s="29"/>
      <c r="EP995" s="29"/>
      <c r="EQ995" s="29"/>
      <c r="ER995" s="29"/>
      <c r="ES995" s="29"/>
      <c r="ET995" s="29"/>
      <c r="EU995" s="29"/>
      <c r="EV995" s="29"/>
      <c r="EW995" s="29"/>
      <c r="EX995" s="29"/>
      <c r="EY995" s="29"/>
      <c r="EZ995" s="29"/>
      <c r="FA995" s="29"/>
      <c r="FB995" s="29"/>
      <c r="FC995" s="29"/>
      <c r="FD995" s="29"/>
      <c r="FE995" s="29"/>
      <c r="FF995" s="29"/>
      <c r="FG995" s="29"/>
      <c r="FH995" s="29"/>
      <c r="FI995" s="29"/>
      <c r="FJ995" s="29"/>
      <c r="FK995" s="29"/>
      <c r="FV995" s="29"/>
      <c r="FZ995" s="29"/>
      <c r="GA995" s="29"/>
    </row>
    <row r="996" spans="7:183" x14ac:dyDescent="0.25">
      <c r="G996" s="112"/>
      <c r="Z996" s="113"/>
      <c r="AQ996" s="29"/>
      <c r="AR996" s="29"/>
      <c r="AS996" s="29"/>
      <c r="AT996" s="29"/>
      <c r="AU996" s="29"/>
      <c r="AV996" s="29"/>
      <c r="AW996" s="29"/>
      <c r="AX996" s="29"/>
      <c r="AY996" s="29"/>
      <c r="AZ996" s="29"/>
      <c r="BA996" s="29"/>
      <c r="BB996" s="29"/>
      <c r="BC996" s="29"/>
      <c r="BD996" s="29"/>
      <c r="BE996" s="29"/>
      <c r="BF996" s="29"/>
      <c r="BG996" s="29"/>
      <c r="BH996" s="29"/>
      <c r="BI996" s="29"/>
      <c r="BJ996" s="29"/>
      <c r="BK996" s="29"/>
      <c r="BL996" s="29"/>
      <c r="BM996" s="29"/>
      <c r="CH996" s="29"/>
      <c r="CX996" s="29"/>
      <c r="CY996" s="29"/>
      <c r="CZ996" s="31"/>
      <c r="DA996" s="31"/>
      <c r="DB996" s="31"/>
      <c r="DC996" s="31"/>
      <c r="DD996" s="31"/>
      <c r="DE996" s="31"/>
      <c r="DF996" s="31"/>
      <c r="DL996" s="29"/>
      <c r="DM996" s="29"/>
      <c r="DN996" s="29"/>
      <c r="DO996" s="29"/>
      <c r="DP996" s="29"/>
      <c r="DQ996" s="29"/>
      <c r="DR996" s="29"/>
      <c r="DS996" s="29"/>
      <c r="DT996" s="29"/>
      <c r="DU996" s="29"/>
      <c r="DV996" s="29"/>
      <c r="DW996" s="29"/>
      <c r="DX996" s="29"/>
      <c r="DY996" s="29"/>
      <c r="DZ996" s="29"/>
      <c r="EA996" s="29"/>
      <c r="EB996" s="29"/>
      <c r="EC996" s="29"/>
      <c r="ED996" s="29"/>
      <c r="EE996" s="29"/>
      <c r="EF996" s="29"/>
      <c r="EG996" s="29"/>
      <c r="EH996" s="29"/>
      <c r="EI996" s="29"/>
      <c r="EJ996" s="29"/>
      <c r="EK996" s="29"/>
      <c r="EL996" s="29"/>
      <c r="EM996" s="29"/>
      <c r="EN996" s="29"/>
      <c r="EO996" s="29"/>
      <c r="EP996" s="29"/>
      <c r="EQ996" s="29"/>
      <c r="ER996" s="29"/>
      <c r="ES996" s="29"/>
      <c r="ET996" s="29"/>
      <c r="EU996" s="29"/>
      <c r="EV996" s="29"/>
      <c r="EW996" s="29"/>
      <c r="EX996" s="29"/>
      <c r="EY996" s="29"/>
      <c r="EZ996" s="29"/>
      <c r="FA996" s="29"/>
      <c r="FB996" s="29"/>
      <c r="FC996" s="29"/>
      <c r="FD996" s="29"/>
      <c r="FE996" s="29"/>
      <c r="FF996" s="29"/>
      <c r="FG996" s="29"/>
      <c r="FH996" s="29"/>
      <c r="FI996" s="29"/>
      <c r="FJ996" s="29"/>
      <c r="FK996" s="29"/>
      <c r="FV996" s="29"/>
      <c r="FZ996" s="29"/>
      <c r="GA996" s="29"/>
    </row>
    <row r="997" spans="7:183" x14ac:dyDescent="0.25">
      <c r="G997" s="112"/>
      <c r="Z997" s="113"/>
      <c r="AQ997" s="29"/>
      <c r="AR997" s="29"/>
      <c r="AS997" s="29"/>
      <c r="AT997" s="29"/>
      <c r="AU997" s="29"/>
      <c r="AV997" s="29"/>
      <c r="AW997" s="29"/>
      <c r="AX997" s="29"/>
      <c r="AY997" s="29"/>
      <c r="AZ997" s="29"/>
      <c r="BA997" s="29"/>
      <c r="BB997" s="29"/>
      <c r="BC997" s="29"/>
      <c r="BD997" s="29"/>
      <c r="BE997" s="29"/>
      <c r="BF997" s="29"/>
      <c r="BG997" s="29"/>
      <c r="BH997" s="29"/>
      <c r="BI997" s="29"/>
      <c r="BJ997" s="29"/>
      <c r="BK997" s="29"/>
      <c r="BL997" s="29"/>
      <c r="BM997" s="29"/>
      <c r="CH997" s="29"/>
      <c r="CX997" s="29"/>
      <c r="CY997" s="29"/>
      <c r="CZ997" s="31"/>
      <c r="DA997" s="31"/>
      <c r="DB997" s="31"/>
      <c r="DC997" s="31"/>
      <c r="DD997" s="31"/>
      <c r="DE997" s="31"/>
      <c r="DF997" s="31"/>
      <c r="DL997" s="29"/>
      <c r="DM997" s="29"/>
      <c r="DN997" s="29"/>
      <c r="DO997" s="29"/>
      <c r="DP997" s="29"/>
      <c r="DQ997" s="29"/>
      <c r="DR997" s="29"/>
      <c r="DS997" s="29"/>
      <c r="DT997" s="29"/>
      <c r="DU997" s="29"/>
      <c r="DV997" s="29"/>
      <c r="DW997" s="29"/>
      <c r="DX997" s="29"/>
      <c r="DY997" s="29"/>
      <c r="DZ997" s="29"/>
      <c r="EA997" s="29"/>
      <c r="EB997" s="29"/>
      <c r="EC997" s="29"/>
      <c r="ED997" s="29"/>
      <c r="EE997" s="29"/>
      <c r="EF997" s="29"/>
      <c r="EG997" s="29"/>
      <c r="EH997" s="29"/>
      <c r="EI997" s="29"/>
      <c r="EJ997" s="29"/>
      <c r="EK997" s="29"/>
      <c r="EL997" s="29"/>
      <c r="EM997" s="29"/>
      <c r="EN997" s="29"/>
      <c r="EO997" s="29"/>
      <c r="EP997" s="29"/>
      <c r="EQ997" s="29"/>
      <c r="ER997" s="29"/>
      <c r="ES997" s="29"/>
      <c r="ET997" s="29"/>
      <c r="EU997" s="29"/>
      <c r="EV997" s="29"/>
      <c r="EW997" s="29"/>
      <c r="EX997" s="29"/>
      <c r="EY997" s="29"/>
      <c r="EZ997" s="29"/>
      <c r="FA997" s="29"/>
      <c r="FB997" s="29"/>
      <c r="FC997" s="29"/>
      <c r="FD997" s="29"/>
      <c r="FE997" s="29"/>
      <c r="FF997" s="29"/>
      <c r="FG997" s="29"/>
      <c r="FH997" s="29"/>
      <c r="FI997" s="29"/>
      <c r="FJ997" s="29"/>
      <c r="FK997" s="29"/>
      <c r="FV997" s="29"/>
      <c r="FZ997" s="29"/>
      <c r="GA997" s="29"/>
    </row>
    <row r="998" spans="7:183" x14ac:dyDescent="0.25">
      <c r="G998" s="112"/>
      <c r="Z998" s="113"/>
      <c r="AQ998" s="29"/>
      <c r="AR998" s="29"/>
      <c r="AS998" s="29"/>
      <c r="AT998" s="29"/>
      <c r="AU998" s="29"/>
      <c r="AV998" s="29"/>
      <c r="AW998" s="29"/>
      <c r="AX998" s="29"/>
      <c r="AY998" s="29"/>
      <c r="AZ998" s="29"/>
      <c r="BA998" s="29"/>
      <c r="BB998" s="29"/>
      <c r="BC998" s="29"/>
      <c r="BD998" s="29"/>
      <c r="BE998" s="29"/>
      <c r="BF998" s="29"/>
      <c r="BG998" s="29"/>
      <c r="BH998" s="29"/>
      <c r="BI998" s="29"/>
      <c r="BJ998" s="29"/>
      <c r="BK998" s="29"/>
      <c r="BL998" s="29"/>
      <c r="BM998" s="29"/>
      <c r="CH998" s="29"/>
      <c r="CX998" s="29"/>
      <c r="CY998" s="29"/>
      <c r="CZ998" s="31"/>
      <c r="DA998" s="31"/>
      <c r="DB998" s="31"/>
      <c r="DC998" s="31"/>
      <c r="DD998" s="31"/>
      <c r="DE998" s="31"/>
      <c r="DF998" s="31"/>
      <c r="DL998" s="29"/>
      <c r="DM998" s="29"/>
      <c r="DN998" s="29"/>
      <c r="DO998" s="29"/>
      <c r="DP998" s="29"/>
      <c r="DQ998" s="29"/>
      <c r="DR998" s="29"/>
      <c r="DS998" s="29"/>
      <c r="DT998" s="29"/>
      <c r="DU998" s="29"/>
      <c r="DV998" s="29"/>
      <c r="DW998" s="29"/>
      <c r="DX998" s="29"/>
      <c r="DY998" s="29"/>
      <c r="DZ998" s="29"/>
      <c r="EA998" s="29"/>
      <c r="EB998" s="29"/>
      <c r="EC998" s="29"/>
      <c r="ED998" s="29"/>
      <c r="EE998" s="29"/>
      <c r="EF998" s="29"/>
      <c r="EG998" s="29"/>
      <c r="EH998" s="29"/>
      <c r="EI998" s="29"/>
      <c r="EJ998" s="29"/>
      <c r="EK998" s="29"/>
      <c r="EL998" s="29"/>
      <c r="EM998" s="29"/>
      <c r="EN998" s="29"/>
      <c r="EO998" s="29"/>
      <c r="EP998" s="29"/>
      <c r="EQ998" s="29"/>
      <c r="ER998" s="29"/>
      <c r="ES998" s="29"/>
      <c r="ET998" s="29"/>
      <c r="EU998" s="29"/>
      <c r="EV998" s="29"/>
      <c r="EW998" s="29"/>
      <c r="EX998" s="29"/>
      <c r="EY998" s="29"/>
      <c r="EZ998" s="29"/>
      <c r="FA998" s="29"/>
      <c r="FB998" s="29"/>
      <c r="FC998" s="29"/>
      <c r="FD998" s="29"/>
      <c r="FE998" s="29"/>
      <c r="FF998" s="29"/>
      <c r="FG998" s="29"/>
      <c r="FH998" s="29"/>
      <c r="FI998" s="29"/>
      <c r="FJ998" s="29"/>
      <c r="FK998" s="29"/>
      <c r="FV998" s="29"/>
      <c r="FZ998" s="29"/>
      <c r="GA998" s="29"/>
    </row>
    <row r="999" spans="7:183" x14ac:dyDescent="0.25">
      <c r="G999" s="112"/>
      <c r="Z999" s="113"/>
      <c r="AQ999" s="29"/>
      <c r="AR999" s="29"/>
      <c r="AS999" s="29"/>
      <c r="AT999" s="29"/>
      <c r="AU999" s="29"/>
      <c r="AV999" s="29"/>
      <c r="AW999" s="29"/>
      <c r="AX999" s="29"/>
      <c r="AY999" s="29"/>
      <c r="AZ999" s="29"/>
      <c r="BA999" s="29"/>
      <c r="BB999" s="29"/>
      <c r="BC999" s="29"/>
      <c r="BD999" s="29"/>
      <c r="BE999" s="29"/>
      <c r="BF999" s="29"/>
      <c r="BG999" s="29"/>
      <c r="BH999" s="29"/>
      <c r="BI999" s="29"/>
      <c r="BJ999" s="29"/>
      <c r="BK999" s="29"/>
      <c r="BL999" s="29"/>
      <c r="BM999" s="29"/>
      <c r="CH999" s="29"/>
      <c r="CX999" s="29"/>
      <c r="CY999" s="29"/>
      <c r="CZ999" s="31"/>
      <c r="DA999" s="31"/>
      <c r="DB999" s="31"/>
      <c r="DC999" s="31"/>
      <c r="DD999" s="31"/>
      <c r="DE999" s="31"/>
      <c r="DF999" s="31"/>
      <c r="DL999" s="29"/>
      <c r="DM999" s="29"/>
      <c r="DN999" s="29"/>
      <c r="DO999" s="29"/>
      <c r="DP999" s="29"/>
      <c r="DQ999" s="29"/>
      <c r="DR999" s="29"/>
      <c r="DS999" s="29"/>
      <c r="DT999" s="29"/>
      <c r="DU999" s="29"/>
      <c r="DV999" s="29"/>
      <c r="DW999" s="29"/>
      <c r="DX999" s="29"/>
      <c r="DY999" s="29"/>
      <c r="DZ999" s="29"/>
      <c r="EA999" s="29"/>
      <c r="EB999" s="29"/>
      <c r="EC999" s="29"/>
      <c r="ED999" s="29"/>
      <c r="EE999" s="29"/>
      <c r="EF999" s="29"/>
      <c r="EG999" s="29"/>
      <c r="EH999" s="29"/>
      <c r="EI999" s="29"/>
      <c r="EJ999" s="29"/>
      <c r="EK999" s="29"/>
      <c r="EL999" s="29"/>
      <c r="EM999" s="29"/>
      <c r="EN999" s="29"/>
      <c r="EO999" s="29"/>
      <c r="EP999" s="29"/>
      <c r="EQ999" s="29"/>
      <c r="ER999" s="29"/>
      <c r="ES999" s="29"/>
      <c r="ET999" s="29"/>
      <c r="EU999" s="29"/>
      <c r="EV999" s="29"/>
      <c r="EW999" s="29"/>
      <c r="EX999" s="29"/>
      <c r="EY999" s="29"/>
      <c r="EZ999" s="29"/>
      <c r="FA999" s="29"/>
      <c r="FB999" s="29"/>
      <c r="FC999" s="29"/>
      <c r="FD999" s="29"/>
      <c r="FE999" s="29"/>
      <c r="FF999" s="29"/>
      <c r="FG999" s="29"/>
      <c r="FH999" s="29"/>
      <c r="FI999" s="29"/>
      <c r="FJ999" s="29"/>
      <c r="FK999" s="29"/>
      <c r="FV999" s="29"/>
      <c r="FZ999" s="29"/>
      <c r="GA999" s="29"/>
    </row>
    <row r="1000" spans="7:183" x14ac:dyDescent="0.25">
      <c r="G1000" s="112"/>
      <c r="Z1000" s="113"/>
      <c r="AQ1000" s="29"/>
      <c r="AR1000" s="29"/>
      <c r="AS1000" s="29"/>
      <c r="AT1000" s="29"/>
      <c r="AU1000" s="29"/>
      <c r="AV1000" s="29"/>
      <c r="AW1000" s="29"/>
      <c r="AX1000" s="29"/>
      <c r="AY1000" s="29"/>
      <c r="AZ1000" s="29"/>
      <c r="BA1000" s="29"/>
      <c r="BB1000" s="29"/>
      <c r="BC1000" s="29"/>
      <c r="BD1000" s="29"/>
      <c r="BE1000" s="29"/>
      <c r="BF1000" s="29"/>
      <c r="BG1000" s="29"/>
      <c r="BH1000" s="29"/>
      <c r="BI1000" s="29"/>
      <c r="BJ1000" s="29"/>
      <c r="BK1000" s="29"/>
      <c r="BL1000" s="29"/>
      <c r="BM1000" s="29"/>
      <c r="CH1000" s="29"/>
      <c r="CX1000" s="29"/>
      <c r="CY1000" s="29"/>
      <c r="CZ1000" s="31"/>
      <c r="DA1000" s="31"/>
      <c r="DB1000" s="31"/>
      <c r="DC1000" s="31"/>
      <c r="DD1000" s="31"/>
      <c r="DE1000" s="31"/>
      <c r="DF1000" s="31"/>
      <c r="DL1000" s="29"/>
      <c r="DM1000" s="29"/>
      <c r="DN1000" s="29"/>
      <c r="DO1000" s="29"/>
      <c r="DP1000" s="29"/>
      <c r="DQ1000" s="29"/>
      <c r="DR1000" s="29"/>
      <c r="DS1000" s="29"/>
      <c r="DT1000" s="29"/>
      <c r="DU1000" s="29"/>
      <c r="DV1000" s="29"/>
      <c r="DW1000" s="29"/>
      <c r="DX1000" s="29"/>
      <c r="DY1000" s="29"/>
      <c r="DZ1000" s="29"/>
      <c r="EA1000" s="29"/>
      <c r="EB1000" s="29"/>
      <c r="EC1000" s="29"/>
      <c r="ED1000" s="29"/>
      <c r="EE1000" s="29"/>
      <c r="EF1000" s="29"/>
      <c r="EG1000" s="29"/>
      <c r="EH1000" s="29"/>
      <c r="EI1000" s="29"/>
      <c r="EJ1000" s="29"/>
      <c r="EK1000" s="29"/>
      <c r="EL1000" s="29"/>
      <c r="EM1000" s="29"/>
      <c r="EN1000" s="29"/>
      <c r="EO1000" s="29"/>
      <c r="EP1000" s="29"/>
      <c r="EQ1000" s="29"/>
      <c r="ER1000" s="29"/>
      <c r="ES1000" s="29"/>
      <c r="ET1000" s="29"/>
      <c r="EU1000" s="29"/>
      <c r="EV1000" s="29"/>
      <c r="EW1000" s="29"/>
      <c r="EX1000" s="29"/>
      <c r="EY1000" s="29"/>
      <c r="EZ1000" s="29"/>
      <c r="FA1000" s="29"/>
      <c r="FB1000" s="29"/>
      <c r="FC1000" s="29"/>
      <c r="FD1000" s="29"/>
      <c r="FE1000" s="29"/>
      <c r="FF1000" s="29"/>
      <c r="FG1000" s="29"/>
      <c r="FH1000" s="29"/>
      <c r="FI1000" s="29"/>
      <c r="FJ1000" s="29"/>
      <c r="FK1000" s="29"/>
      <c r="FV1000" s="29"/>
      <c r="FZ1000" s="29"/>
      <c r="GA1000" s="29"/>
    </row>
    <row r="1001" spans="7:183" x14ac:dyDescent="0.25">
      <c r="G1001" s="112"/>
      <c r="Z1001" s="113"/>
      <c r="AQ1001" s="29"/>
      <c r="AR1001" s="29"/>
      <c r="AS1001" s="29"/>
      <c r="AT1001" s="29"/>
      <c r="AU1001" s="29"/>
      <c r="AV1001" s="29"/>
      <c r="AW1001" s="29"/>
      <c r="AX1001" s="29"/>
      <c r="AY1001" s="29"/>
      <c r="AZ1001" s="29"/>
      <c r="BA1001" s="29"/>
      <c r="BB1001" s="29"/>
      <c r="BC1001" s="29"/>
      <c r="BD1001" s="29"/>
      <c r="BE1001" s="29"/>
      <c r="BF1001" s="29"/>
      <c r="BG1001" s="29"/>
      <c r="BH1001" s="29"/>
      <c r="BI1001" s="29"/>
      <c r="BJ1001" s="29"/>
      <c r="BK1001" s="29"/>
      <c r="BL1001" s="29"/>
      <c r="BM1001" s="29"/>
      <c r="CH1001" s="29"/>
      <c r="CX1001" s="29"/>
      <c r="CY1001" s="29"/>
      <c r="CZ1001" s="31"/>
      <c r="DA1001" s="31"/>
      <c r="DB1001" s="31"/>
      <c r="DC1001" s="31"/>
      <c r="DD1001" s="31"/>
      <c r="DE1001" s="31"/>
      <c r="DF1001" s="31"/>
      <c r="DL1001" s="29"/>
      <c r="DM1001" s="29"/>
      <c r="DN1001" s="29"/>
      <c r="DO1001" s="29"/>
      <c r="DP1001" s="29"/>
      <c r="DQ1001" s="29"/>
      <c r="DR1001" s="29"/>
      <c r="DS1001" s="29"/>
      <c r="DT1001" s="29"/>
      <c r="DU1001" s="29"/>
      <c r="DV1001" s="29"/>
      <c r="DW1001" s="29"/>
      <c r="DX1001" s="29"/>
      <c r="DY1001" s="29"/>
      <c r="DZ1001" s="29"/>
      <c r="EA1001" s="29"/>
      <c r="EB1001" s="29"/>
      <c r="EC1001" s="29"/>
      <c r="ED1001" s="29"/>
      <c r="EE1001" s="29"/>
      <c r="EF1001" s="29"/>
      <c r="EG1001" s="29"/>
      <c r="EH1001" s="29"/>
      <c r="EI1001" s="29"/>
      <c r="EJ1001" s="29"/>
      <c r="EK1001" s="29"/>
      <c r="EL1001" s="29"/>
      <c r="EM1001" s="29"/>
      <c r="EN1001" s="29"/>
      <c r="EO1001" s="29"/>
      <c r="EP1001" s="29"/>
      <c r="EQ1001" s="29"/>
      <c r="ER1001" s="29"/>
      <c r="ES1001" s="29"/>
      <c r="ET1001" s="29"/>
      <c r="EU1001" s="29"/>
      <c r="EV1001" s="29"/>
      <c r="EW1001" s="29"/>
      <c r="EX1001" s="29"/>
      <c r="EY1001" s="29"/>
      <c r="EZ1001" s="29"/>
      <c r="FA1001" s="29"/>
      <c r="FB1001" s="29"/>
      <c r="FC1001" s="29"/>
      <c r="FD1001" s="29"/>
      <c r="FE1001" s="29"/>
      <c r="FF1001" s="29"/>
      <c r="FG1001" s="29"/>
      <c r="FH1001" s="29"/>
      <c r="FI1001" s="29"/>
      <c r="FJ1001" s="29"/>
      <c r="FK1001" s="29"/>
      <c r="FV1001" s="29"/>
      <c r="FZ1001" s="29"/>
      <c r="GA1001" s="29"/>
    </row>
    <row r="1002" spans="7:183" x14ac:dyDescent="0.25">
      <c r="G1002" s="112"/>
      <c r="Z1002" s="113"/>
      <c r="AQ1002" s="29"/>
      <c r="AR1002" s="29"/>
      <c r="AS1002" s="29"/>
      <c r="AT1002" s="29"/>
      <c r="AU1002" s="29"/>
      <c r="AV1002" s="29"/>
      <c r="AW1002" s="29"/>
      <c r="AX1002" s="29"/>
      <c r="AY1002" s="29"/>
      <c r="AZ1002" s="29"/>
      <c r="BA1002" s="29"/>
      <c r="BB1002" s="29"/>
      <c r="BC1002" s="29"/>
      <c r="BD1002" s="29"/>
      <c r="BE1002" s="29"/>
      <c r="BF1002" s="29"/>
      <c r="BG1002" s="29"/>
      <c r="BH1002" s="29"/>
      <c r="BI1002" s="29"/>
      <c r="BJ1002" s="29"/>
      <c r="BK1002" s="29"/>
      <c r="BL1002" s="29"/>
      <c r="BM1002" s="29"/>
      <c r="CH1002" s="29"/>
      <c r="CX1002" s="29"/>
      <c r="CY1002" s="29"/>
      <c r="CZ1002" s="31"/>
      <c r="DA1002" s="31"/>
      <c r="DB1002" s="31"/>
      <c r="DC1002" s="31"/>
      <c r="DD1002" s="31"/>
      <c r="DE1002" s="31"/>
      <c r="DF1002" s="31"/>
      <c r="DL1002" s="29"/>
      <c r="DM1002" s="29"/>
      <c r="DN1002" s="29"/>
      <c r="DO1002" s="29"/>
      <c r="DP1002" s="29"/>
      <c r="DQ1002" s="29"/>
      <c r="DR1002" s="29"/>
      <c r="DS1002" s="29"/>
      <c r="DT1002" s="29"/>
      <c r="DU1002" s="29"/>
      <c r="DV1002" s="29"/>
      <c r="DW1002" s="29"/>
      <c r="DX1002" s="29"/>
      <c r="DY1002" s="29"/>
      <c r="DZ1002" s="29"/>
      <c r="EA1002" s="29"/>
      <c r="EB1002" s="29"/>
      <c r="EC1002" s="29"/>
      <c r="ED1002" s="29"/>
      <c r="EE1002" s="29"/>
      <c r="EF1002" s="29"/>
      <c r="EG1002" s="29"/>
      <c r="EH1002" s="29"/>
      <c r="EI1002" s="29"/>
      <c r="EJ1002" s="29"/>
      <c r="EK1002" s="29"/>
      <c r="EL1002" s="29"/>
      <c r="EM1002" s="29"/>
      <c r="EN1002" s="29"/>
      <c r="EO1002" s="29"/>
      <c r="EP1002" s="29"/>
      <c r="EQ1002" s="29"/>
      <c r="ER1002" s="29"/>
      <c r="ES1002" s="29"/>
      <c r="ET1002" s="29"/>
      <c r="EU1002" s="29"/>
      <c r="EV1002" s="29"/>
      <c r="EW1002" s="29"/>
      <c r="EX1002" s="29"/>
      <c r="EY1002" s="29"/>
      <c r="EZ1002" s="29"/>
      <c r="FA1002" s="29"/>
      <c r="FB1002" s="29"/>
      <c r="FC1002" s="29"/>
      <c r="FD1002" s="29"/>
      <c r="FE1002" s="29"/>
      <c r="FF1002" s="29"/>
      <c r="FG1002" s="29"/>
      <c r="FH1002" s="29"/>
      <c r="FI1002" s="29"/>
      <c r="FJ1002" s="29"/>
      <c r="FK1002" s="29"/>
      <c r="FV1002" s="29"/>
      <c r="FZ1002" s="29"/>
      <c r="GA1002" s="29"/>
    </row>
    <row r="1003" spans="7:183" x14ac:dyDescent="0.25">
      <c r="G1003" s="112"/>
      <c r="Z1003" s="113"/>
      <c r="AQ1003" s="29"/>
      <c r="AR1003" s="29"/>
      <c r="AS1003" s="29"/>
      <c r="AT1003" s="29"/>
      <c r="AU1003" s="29"/>
      <c r="AV1003" s="29"/>
      <c r="AW1003" s="29"/>
      <c r="AX1003" s="29"/>
      <c r="AY1003" s="29"/>
      <c r="AZ1003" s="29"/>
      <c r="BA1003" s="29"/>
      <c r="BB1003" s="29"/>
      <c r="BC1003" s="29"/>
      <c r="BD1003" s="29"/>
      <c r="BE1003" s="29"/>
      <c r="BF1003" s="29"/>
      <c r="BG1003" s="29"/>
      <c r="BH1003" s="29"/>
      <c r="BI1003" s="29"/>
      <c r="BJ1003" s="29"/>
      <c r="BK1003" s="29"/>
      <c r="BL1003" s="29"/>
      <c r="BM1003" s="29"/>
      <c r="CH1003" s="29"/>
      <c r="CX1003" s="29"/>
      <c r="CY1003" s="29"/>
      <c r="CZ1003" s="31"/>
      <c r="DA1003" s="31"/>
      <c r="DB1003" s="31"/>
      <c r="DC1003" s="31"/>
      <c r="DD1003" s="31"/>
      <c r="DE1003" s="31"/>
      <c r="DF1003" s="31"/>
      <c r="DL1003" s="29"/>
      <c r="DM1003" s="29"/>
      <c r="DN1003" s="29"/>
      <c r="DO1003" s="29"/>
      <c r="DP1003" s="29"/>
      <c r="DQ1003" s="29"/>
      <c r="DR1003" s="29"/>
      <c r="DS1003" s="29"/>
      <c r="DT1003" s="29"/>
      <c r="DU1003" s="29"/>
      <c r="DV1003" s="29"/>
      <c r="DW1003" s="29"/>
      <c r="DX1003" s="29"/>
      <c r="DY1003" s="29"/>
      <c r="DZ1003" s="29"/>
      <c r="EA1003" s="29"/>
      <c r="EB1003" s="29"/>
      <c r="EC1003" s="29"/>
      <c r="ED1003" s="29"/>
      <c r="EE1003" s="29"/>
      <c r="EF1003" s="29"/>
      <c r="EG1003" s="29"/>
      <c r="EH1003" s="29"/>
      <c r="EI1003" s="29"/>
      <c r="EJ1003" s="29"/>
      <c r="EK1003" s="29"/>
      <c r="EL1003" s="29"/>
      <c r="EM1003" s="29"/>
      <c r="EN1003" s="29"/>
      <c r="EO1003" s="29"/>
      <c r="EP1003" s="29"/>
      <c r="EQ1003" s="29"/>
      <c r="ER1003" s="29"/>
      <c r="ES1003" s="29"/>
      <c r="ET1003" s="29"/>
      <c r="EU1003" s="29"/>
      <c r="EV1003" s="29"/>
      <c r="EW1003" s="29"/>
      <c r="EX1003" s="29"/>
      <c r="EY1003" s="29"/>
      <c r="EZ1003" s="29"/>
      <c r="FA1003" s="29"/>
      <c r="FB1003" s="29"/>
      <c r="FC1003" s="29"/>
      <c r="FD1003" s="29"/>
      <c r="FE1003" s="29"/>
      <c r="FF1003" s="29"/>
      <c r="FG1003" s="29"/>
      <c r="FH1003" s="29"/>
      <c r="FI1003" s="29"/>
      <c r="FJ1003" s="29"/>
      <c r="FK1003" s="29"/>
      <c r="FV1003" s="29"/>
      <c r="FZ1003" s="29"/>
      <c r="GA1003" s="29"/>
    </row>
    <row r="1004" spans="7:183" x14ac:dyDescent="0.25">
      <c r="G1004" s="112"/>
      <c r="Z1004" s="113"/>
      <c r="AQ1004" s="29"/>
      <c r="AR1004" s="29"/>
      <c r="AS1004" s="29"/>
      <c r="AT1004" s="29"/>
      <c r="AU1004" s="29"/>
      <c r="AV1004" s="29"/>
      <c r="AW1004" s="29"/>
      <c r="AX1004" s="29"/>
      <c r="AY1004" s="29"/>
      <c r="AZ1004" s="29"/>
      <c r="BA1004" s="29"/>
      <c r="BB1004" s="29"/>
      <c r="BC1004" s="29"/>
      <c r="BD1004" s="29"/>
      <c r="BE1004" s="29"/>
      <c r="BF1004" s="29"/>
      <c r="BG1004" s="29"/>
      <c r="BH1004" s="29"/>
      <c r="BI1004" s="29"/>
      <c r="BJ1004" s="29"/>
      <c r="BK1004" s="29"/>
      <c r="BL1004" s="29"/>
      <c r="BM1004" s="29"/>
      <c r="CH1004" s="29"/>
      <c r="CX1004" s="29"/>
      <c r="CY1004" s="29"/>
      <c r="CZ1004" s="31"/>
      <c r="DA1004" s="31"/>
      <c r="DB1004" s="31"/>
      <c r="DC1004" s="31"/>
      <c r="DD1004" s="31"/>
      <c r="DE1004" s="31"/>
      <c r="DF1004" s="31"/>
      <c r="DL1004" s="29"/>
      <c r="DM1004" s="29"/>
      <c r="DN1004" s="29"/>
      <c r="DO1004" s="29"/>
      <c r="DP1004" s="29"/>
      <c r="DQ1004" s="29"/>
      <c r="DR1004" s="29"/>
      <c r="DS1004" s="29"/>
      <c r="DT1004" s="29"/>
      <c r="DU1004" s="29"/>
      <c r="DV1004" s="29"/>
      <c r="DW1004" s="29"/>
      <c r="DX1004" s="29"/>
      <c r="DY1004" s="29"/>
      <c r="DZ1004" s="29"/>
      <c r="EA1004" s="29"/>
      <c r="EB1004" s="29"/>
      <c r="EC1004" s="29"/>
      <c r="ED1004" s="29"/>
      <c r="EE1004" s="29"/>
      <c r="EF1004" s="29"/>
      <c r="EG1004" s="29"/>
      <c r="EH1004" s="29"/>
      <c r="EI1004" s="29"/>
      <c r="EJ1004" s="29"/>
      <c r="EK1004" s="29"/>
      <c r="EL1004" s="29"/>
      <c r="EM1004" s="29"/>
      <c r="EN1004" s="29"/>
      <c r="EO1004" s="29"/>
      <c r="EP1004" s="29"/>
      <c r="EQ1004" s="29"/>
      <c r="ER1004" s="29"/>
      <c r="ES1004" s="29"/>
      <c r="ET1004" s="29"/>
      <c r="EU1004" s="29"/>
      <c r="EV1004" s="29"/>
      <c r="EW1004" s="29"/>
      <c r="EX1004" s="29"/>
      <c r="EY1004" s="29"/>
      <c r="EZ1004" s="29"/>
      <c r="FA1004" s="29"/>
      <c r="FB1004" s="29"/>
      <c r="FC1004" s="29"/>
      <c r="FD1004" s="29"/>
      <c r="FE1004" s="29"/>
      <c r="FF1004" s="29"/>
      <c r="FG1004" s="29"/>
      <c r="FH1004" s="29"/>
      <c r="FI1004" s="29"/>
      <c r="FJ1004" s="29"/>
      <c r="FK1004" s="29"/>
      <c r="FV1004" s="29"/>
      <c r="FZ1004" s="29"/>
      <c r="GA1004" s="29"/>
    </row>
    <row r="1005" spans="7:183" x14ac:dyDescent="0.25">
      <c r="G1005" s="112"/>
      <c r="Z1005" s="113"/>
      <c r="AQ1005" s="29"/>
      <c r="AR1005" s="29"/>
      <c r="AS1005" s="29"/>
      <c r="AT1005" s="29"/>
      <c r="AU1005" s="29"/>
      <c r="AV1005" s="29"/>
      <c r="AW1005" s="29"/>
      <c r="AX1005" s="29"/>
      <c r="AY1005" s="29"/>
      <c r="AZ1005" s="29"/>
      <c r="BA1005" s="29"/>
      <c r="BB1005" s="29"/>
      <c r="BC1005" s="29"/>
      <c r="BD1005" s="29"/>
      <c r="BE1005" s="29"/>
      <c r="BF1005" s="29"/>
      <c r="BG1005" s="29"/>
      <c r="BH1005" s="29"/>
      <c r="BI1005" s="29"/>
      <c r="BJ1005" s="29"/>
      <c r="BK1005" s="29"/>
      <c r="BL1005" s="29"/>
      <c r="BM1005" s="29"/>
      <c r="CH1005" s="29"/>
      <c r="CX1005" s="29"/>
      <c r="CY1005" s="29"/>
      <c r="CZ1005" s="31"/>
      <c r="DA1005" s="31"/>
      <c r="DB1005" s="31"/>
      <c r="DC1005" s="31"/>
      <c r="DD1005" s="31"/>
      <c r="DE1005" s="31"/>
      <c r="DF1005" s="31"/>
      <c r="DL1005" s="29"/>
      <c r="DM1005" s="29"/>
      <c r="DN1005" s="29"/>
      <c r="DO1005" s="29"/>
      <c r="DP1005" s="29"/>
      <c r="DQ1005" s="29"/>
      <c r="DR1005" s="29"/>
      <c r="DS1005" s="29"/>
      <c r="DT1005" s="29"/>
      <c r="DU1005" s="29"/>
      <c r="DV1005" s="29"/>
      <c r="DW1005" s="29"/>
      <c r="DX1005" s="29"/>
      <c r="DY1005" s="29"/>
      <c r="DZ1005" s="29"/>
      <c r="EA1005" s="29"/>
      <c r="EB1005" s="29"/>
      <c r="EC1005" s="29"/>
      <c r="ED1005" s="29"/>
      <c r="EE1005" s="29"/>
      <c r="EF1005" s="29"/>
      <c r="EG1005" s="29"/>
      <c r="EH1005" s="29"/>
      <c r="EI1005" s="29"/>
      <c r="EJ1005" s="29"/>
      <c r="EK1005" s="29"/>
      <c r="EL1005" s="29"/>
      <c r="EM1005" s="29"/>
      <c r="EN1005" s="29"/>
      <c r="EO1005" s="29"/>
      <c r="EP1005" s="29"/>
      <c r="EQ1005" s="29"/>
      <c r="ER1005" s="29"/>
      <c r="ES1005" s="29"/>
      <c r="ET1005" s="29"/>
      <c r="EU1005" s="29"/>
      <c r="EV1005" s="29"/>
      <c r="EW1005" s="29"/>
      <c r="EX1005" s="29"/>
      <c r="EY1005" s="29"/>
      <c r="EZ1005" s="29"/>
      <c r="FA1005" s="29"/>
      <c r="FB1005" s="29"/>
      <c r="FC1005" s="29"/>
      <c r="FD1005" s="29"/>
      <c r="FE1005" s="29"/>
      <c r="FF1005" s="29"/>
      <c r="FG1005" s="29"/>
      <c r="FH1005" s="29"/>
      <c r="FI1005" s="29"/>
      <c r="FJ1005" s="29"/>
      <c r="FK1005" s="29"/>
      <c r="FV1005" s="29"/>
      <c r="FZ1005" s="29"/>
      <c r="GA1005" s="29"/>
    </row>
    <row r="1006" spans="7:183" x14ac:dyDescent="0.25">
      <c r="G1006" s="112"/>
      <c r="Z1006" s="113"/>
      <c r="AQ1006" s="29"/>
      <c r="AR1006" s="29"/>
      <c r="AS1006" s="29"/>
      <c r="AT1006" s="29"/>
      <c r="AU1006" s="29"/>
      <c r="AV1006" s="29"/>
      <c r="AW1006" s="29"/>
      <c r="AX1006" s="29"/>
      <c r="AY1006" s="29"/>
      <c r="AZ1006" s="29"/>
      <c r="BA1006" s="29"/>
      <c r="BB1006" s="29"/>
      <c r="BC1006" s="29"/>
      <c r="BD1006" s="29"/>
      <c r="BE1006" s="29"/>
      <c r="BF1006" s="29"/>
      <c r="BG1006" s="29"/>
      <c r="BH1006" s="29"/>
      <c r="BI1006" s="29"/>
      <c r="BJ1006" s="29"/>
      <c r="BK1006" s="29"/>
      <c r="BL1006" s="29"/>
      <c r="BM1006" s="29"/>
      <c r="CH1006" s="29"/>
      <c r="CX1006" s="29"/>
      <c r="CY1006" s="29"/>
      <c r="CZ1006" s="31"/>
      <c r="DA1006" s="31"/>
      <c r="DB1006" s="31"/>
      <c r="DC1006" s="31"/>
      <c r="DD1006" s="31"/>
      <c r="DE1006" s="31"/>
      <c r="DF1006" s="31"/>
      <c r="DL1006" s="29"/>
      <c r="DM1006" s="29"/>
      <c r="DN1006" s="29"/>
      <c r="DO1006" s="29"/>
      <c r="DP1006" s="29"/>
      <c r="DQ1006" s="29"/>
      <c r="DR1006" s="29"/>
      <c r="DS1006" s="29"/>
      <c r="DT1006" s="29"/>
      <c r="DU1006" s="29"/>
      <c r="DV1006" s="29"/>
      <c r="DW1006" s="29"/>
      <c r="DX1006" s="29"/>
      <c r="DY1006" s="29"/>
      <c r="DZ1006" s="29"/>
      <c r="EA1006" s="29"/>
      <c r="EB1006" s="29"/>
      <c r="EC1006" s="29"/>
      <c r="ED1006" s="29"/>
      <c r="EE1006" s="29"/>
      <c r="EF1006" s="29"/>
      <c r="EG1006" s="29"/>
      <c r="EH1006" s="29"/>
      <c r="EI1006" s="29"/>
      <c r="EJ1006" s="29"/>
      <c r="EK1006" s="29"/>
      <c r="EL1006" s="29"/>
      <c r="EM1006" s="29"/>
      <c r="EN1006" s="29"/>
      <c r="EO1006" s="29"/>
      <c r="EP1006" s="29"/>
      <c r="EQ1006" s="29"/>
      <c r="ER1006" s="29"/>
      <c r="ES1006" s="29"/>
      <c r="ET1006" s="29"/>
      <c r="EU1006" s="29"/>
      <c r="EV1006" s="29"/>
      <c r="EW1006" s="29"/>
      <c r="EX1006" s="29"/>
      <c r="EY1006" s="29"/>
      <c r="EZ1006" s="29"/>
      <c r="FA1006" s="29"/>
      <c r="FB1006" s="29"/>
      <c r="FC1006" s="29"/>
      <c r="FD1006" s="29"/>
      <c r="FE1006" s="29"/>
      <c r="FF1006" s="29"/>
      <c r="FG1006" s="29"/>
      <c r="FH1006" s="29"/>
      <c r="FI1006" s="29"/>
      <c r="FJ1006" s="29"/>
      <c r="FK1006" s="29"/>
      <c r="FV1006" s="29"/>
      <c r="FZ1006" s="29"/>
      <c r="GA1006" s="29"/>
    </row>
    <row r="1007" spans="7:183" x14ac:dyDescent="0.25">
      <c r="G1007" s="112"/>
      <c r="Z1007" s="113"/>
      <c r="AQ1007" s="29"/>
      <c r="AR1007" s="29"/>
      <c r="AS1007" s="29"/>
      <c r="AT1007" s="29"/>
      <c r="AU1007" s="29"/>
      <c r="AV1007" s="29"/>
      <c r="AW1007" s="29"/>
      <c r="AX1007" s="29"/>
      <c r="AY1007" s="29"/>
      <c r="AZ1007" s="29"/>
      <c r="BA1007" s="29"/>
      <c r="BB1007" s="29"/>
      <c r="BC1007" s="29"/>
      <c r="BD1007" s="29"/>
      <c r="BE1007" s="29"/>
      <c r="BF1007" s="29"/>
      <c r="BG1007" s="29"/>
      <c r="BH1007" s="29"/>
      <c r="BI1007" s="29"/>
      <c r="BJ1007" s="29"/>
      <c r="BK1007" s="29"/>
      <c r="BL1007" s="29"/>
      <c r="BM1007" s="29"/>
      <c r="CH1007" s="29"/>
      <c r="CX1007" s="29"/>
      <c r="CY1007" s="29"/>
      <c r="CZ1007" s="31"/>
      <c r="DA1007" s="31"/>
      <c r="DB1007" s="31"/>
      <c r="DC1007" s="31"/>
      <c r="DD1007" s="31"/>
      <c r="DE1007" s="31"/>
      <c r="DF1007" s="31"/>
      <c r="DL1007" s="29"/>
      <c r="DM1007" s="29"/>
      <c r="DN1007" s="29"/>
      <c r="DO1007" s="29"/>
      <c r="DP1007" s="29"/>
      <c r="DQ1007" s="29"/>
      <c r="DR1007" s="29"/>
      <c r="DS1007" s="29"/>
      <c r="DT1007" s="29"/>
      <c r="DU1007" s="29"/>
      <c r="DV1007" s="29"/>
      <c r="DW1007" s="29"/>
      <c r="DX1007" s="29"/>
      <c r="DY1007" s="29"/>
      <c r="DZ1007" s="29"/>
      <c r="EA1007" s="29"/>
      <c r="EB1007" s="29"/>
      <c r="EC1007" s="29"/>
      <c r="ED1007" s="29"/>
      <c r="EE1007" s="29"/>
      <c r="EF1007" s="29"/>
      <c r="EG1007" s="29"/>
      <c r="EH1007" s="29"/>
      <c r="EI1007" s="29"/>
      <c r="EJ1007" s="29"/>
      <c r="EK1007" s="29"/>
      <c r="EL1007" s="29"/>
      <c r="EM1007" s="29"/>
      <c r="EN1007" s="29"/>
      <c r="EO1007" s="29"/>
      <c r="EP1007" s="29"/>
      <c r="EQ1007" s="29"/>
      <c r="ER1007" s="29"/>
      <c r="ES1007" s="29"/>
      <c r="ET1007" s="29"/>
      <c r="EU1007" s="29"/>
      <c r="EV1007" s="29"/>
      <c r="EW1007" s="29"/>
      <c r="EX1007" s="29"/>
      <c r="EY1007" s="29"/>
      <c r="EZ1007" s="29"/>
      <c r="FA1007" s="29"/>
      <c r="FB1007" s="29"/>
      <c r="FC1007" s="29"/>
      <c r="FD1007" s="29"/>
      <c r="FE1007" s="29"/>
      <c r="FF1007" s="29"/>
      <c r="FG1007" s="29"/>
      <c r="FH1007" s="29"/>
      <c r="FI1007" s="29"/>
      <c r="FJ1007" s="29"/>
      <c r="FK1007" s="29"/>
      <c r="FV1007" s="29"/>
      <c r="FZ1007" s="29"/>
      <c r="GA1007" s="29"/>
    </row>
    <row r="1008" spans="7:183" x14ac:dyDescent="0.25">
      <c r="G1008" s="112"/>
      <c r="Z1008" s="113"/>
      <c r="AQ1008" s="29"/>
      <c r="AR1008" s="29"/>
      <c r="AS1008" s="29"/>
      <c r="AT1008" s="29"/>
      <c r="AU1008" s="29"/>
      <c r="AV1008" s="29"/>
      <c r="AW1008" s="29"/>
      <c r="AX1008" s="29"/>
      <c r="AY1008" s="29"/>
      <c r="AZ1008" s="29"/>
      <c r="BA1008" s="29"/>
      <c r="BB1008" s="29"/>
      <c r="BC1008" s="29"/>
      <c r="BD1008" s="29"/>
      <c r="BE1008" s="29"/>
      <c r="BF1008" s="29"/>
      <c r="BG1008" s="29"/>
      <c r="BH1008" s="29"/>
      <c r="BI1008" s="29"/>
      <c r="BJ1008" s="29"/>
      <c r="BK1008" s="29"/>
      <c r="BL1008" s="29"/>
      <c r="BM1008" s="29"/>
      <c r="CH1008" s="29"/>
      <c r="CX1008" s="29"/>
      <c r="CY1008" s="29"/>
      <c r="CZ1008" s="31"/>
      <c r="DA1008" s="31"/>
      <c r="DB1008" s="31"/>
      <c r="DC1008" s="31"/>
      <c r="DD1008" s="31"/>
      <c r="DE1008" s="31"/>
      <c r="DF1008" s="31"/>
      <c r="DL1008" s="29"/>
      <c r="DM1008" s="29"/>
      <c r="DN1008" s="29"/>
      <c r="DO1008" s="29"/>
      <c r="DP1008" s="29"/>
      <c r="DQ1008" s="29"/>
      <c r="DR1008" s="29"/>
      <c r="DS1008" s="29"/>
      <c r="DT1008" s="29"/>
      <c r="DU1008" s="29"/>
      <c r="DV1008" s="29"/>
      <c r="DW1008" s="29"/>
      <c r="DX1008" s="29"/>
      <c r="DY1008" s="29"/>
      <c r="DZ1008" s="29"/>
      <c r="EA1008" s="29"/>
      <c r="EB1008" s="29"/>
      <c r="EC1008" s="29"/>
      <c r="ED1008" s="29"/>
      <c r="EE1008" s="29"/>
      <c r="EF1008" s="29"/>
      <c r="EG1008" s="29"/>
      <c r="EH1008" s="29"/>
      <c r="EI1008" s="29"/>
      <c r="EJ1008" s="29"/>
      <c r="EK1008" s="29"/>
      <c r="EL1008" s="29"/>
      <c r="EM1008" s="29"/>
      <c r="EN1008" s="29"/>
      <c r="EO1008" s="29"/>
      <c r="EP1008" s="29"/>
      <c r="EQ1008" s="29"/>
      <c r="ER1008" s="29"/>
      <c r="ES1008" s="29"/>
      <c r="ET1008" s="29"/>
      <c r="EU1008" s="29"/>
      <c r="EV1008" s="29"/>
      <c r="EW1008" s="29"/>
      <c r="EX1008" s="29"/>
      <c r="EY1008" s="29"/>
      <c r="EZ1008" s="29"/>
      <c r="FA1008" s="29"/>
      <c r="FB1008" s="29"/>
      <c r="FC1008" s="29"/>
      <c r="FD1008" s="29"/>
      <c r="FE1008" s="29"/>
      <c r="FF1008" s="29"/>
      <c r="FG1008" s="29"/>
      <c r="FH1008" s="29"/>
      <c r="FI1008" s="29"/>
      <c r="FJ1008" s="29"/>
      <c r="FK1008" s="29"/>
      <c r="FV1008" s="29"/>
      <c r="FZ1008" s="29"/>
      <c r="GA1008" s="29"/>
    </row>
    <row r="1009" spans="7:183" x14ac:dyDescent="0.25">
      <c r="G1009" s="112"/>
      <c r="Z1009" s="113"/>
      <c r="AQ1009" s="29"/>
      <c r="AR1009" s="29"/>
      <c r="AS1009" s="29"/>
      <c r="AT1009" s="29"/>
      <c r="AU1009" s="29"/>
      <c r="AV1009" s="29"/>
      <c r="AW1009" s="29"/>
      <c r="AX1009" s="29"/>
      <c r="AY1009" s="29"/>
      <c r="AZ1009" s="29"/>
      <c r="BA1009" s="29"/>
      <c r="BB1009" s="29"/>
      <c r="BC1009" s="29"/>
      <c r="BD1009" s="29"/>
      <c r="BE1009" s="29"/>
      <c r="BF1009" s="29"/>
      <c r="BG1009" s="29"/>
      <c r="BH1009" s="29"/>
      <c r="BI1009" s="29"/>
      <c r="BJ1009" s="29"/>
      <c r="BK1009" s="29"/>
      <c r="BL1009" s="29"/>
      <c r="BM1009" s="29"/>
      <c r="CH1009" s="29"/>
      <c r="CX1009" s="29"/>
      <c r="CY1009" s="29"/>
      <c r="CZ1009" s="31"/>
      <c r="DA1009" s="31"/>
      <c r="DB1009" s="31"/>
      <c r="DC1009" s="31"/>
      <c r="DD1009" s="31"/>
      <c r="DE1009" s="31"/>
      <c r="DF1009" s="31"/>
      <c r="DL1009" s="29"/>
      <c r="DM1009" s="29"/>
      <c r="DN1009" s="29"/>
      <c r="DO1009" s="29"/>
      <c r="DP1009" s="29"/>
      <c r="DQ1009" s="29"/>
      <c r="DR1009" s="29"/>
      <c r="DS1009" s="29"/>
      <c r="DT1009" s="29"/>
      <c r="DU1009" s="29"/>
      <c r="DV1009" s="29"/>
      <c r="DW1009" s="29"/>
      <c r="DX1009" s="29"/>
      <c r="DY1009" s="29"/>
      <c r="DZ1009" s="29"/>
      <c r="EA1009" s="29"/>
      <c r="EB1009" s="29"/>
      <c r="EC1009" s="29"/>
      <c r="ED1009" s="29"/>
      <c r="EE1009" s="29"/>
      <c r="EF1009" s="29"/>
      <c r="EG1009" s="29"/>
      <c r="EH1009" s="29"/>
      <c r="EI1009" s="29"/>
      <c r="EJ1009" s="29"/>
      <c r="EK1009" s="29"/>
      <c r="EL1009" s="29"/>
      <c r="EM1009" s="29"/>
      <c r="EN1009" s="29"/>
      <c r="EO1009" s="29"/>
      <c r="EP1009" s="29"/>
      <c r="EQ1009" s="29"/>
      <c r="ER1009" s="29"/>
      <c r="ES1009" s="29"/>
      <c r="ET1009" s="29"/>
      <c r="EU1009" s="29"/>
      <c r="EV1009" s="29"/>
      <c r="EW1009" s="29"/>
      <c r="EX1009" s="29"/>
      <c r="EY1009" s="29"/>
      <c r="EZ1009" s="29"/>
      <c r="FA1009" s="29"/>
      <c r="FB1009" s="29"/>
      <c r="FC1009" s="29"/>
      <c r="FD1009" s="29"/>
      <c r="FE1009" s="29"/>
      <c r="FF1009" s="29"/>
      <c r="FG1009" s="29"/>
      <c r="FH1009" s="29"/>
      <c r="FI1009" s="29"/>
      <c r="FJ1009" s="29"/>
      <c r="FK1009" s="29"/>
      <c r="FV1009" s="29"/>
      <c r="FZ1009" s="29"/>
      <c r="GA1009" s="29"/>
    </row>
    <row r="1010" spans="7:183" x14ac:dyDescent="0.25">
      <c r="G1010" s="112"/>
      <c r="Z1010" s="113"/>
      <c r="AQ1010" s="29"/>
      <c r="AR1010" s="29"/>
      <c r="AS1010" s="29"/>
      <c r="AT1010" s="29"/>
      <c r="AU1010" s="29"/>
      <c r="AV1010" s="29"/>
      <c r="AW1010" s="29"/>
      <c r="AX1010" s="29"/>
      <c r="AY1010" s="29"/>
      <c r="AZ1010" s="29"/>
      <c r="BA1010" s="29"/>
      <c r="BB1010" s="29"/>
      <c r="BC1010" s="29"/>
      <c r="BD1010" s="29"/>
      <c r="BE1010" s="29"/>
      <c r="BF1010" s="29"/>
      <c r="BG1010" s="29"/>
      <c r="BH1010" s="29"/>
      <c r="BI1010" s="29"/>
      <c r="BJ1010" s="29"/>
      <c r="BK1010" s="29"/>
      <c r="BL1010" s="29"/>
      <c r="BM1010" s="29"/>
      <c r="CH1010" s="29"/>
      <c r="CX1010" s="29"/>
      <c r="CY1010" s="29"/>
      <c r="CZ1010" s="31"/>
      <c r="DA1010" s="31"/>
      <c r="DB1010" s="31"/>
      <c r="DC1010" s="31"/>
      <c r="DD1010" s="31"/>
      <c r="DE1010" s="31"/>
      <c r="DF1010" s="31"/>
      <c r="DL1010" s="29"/>
      <c r="DM1010" s="29"/>
      <c r="DN1010" s="29"/>
      <c r="DO1010" s="29"/>
      <c r="DP1010" s="29"/>
      <c r="DQ1010" s="29"/>
      <c r="DR1010" s="29"/>
      <c r="DS1010" s="29"/>
      <c r="DT1010" s="29"/>
      <c r="DU1010" s="29"/>
      <c r="DV1010" s="29"/>
      <c r="DW1010" s="29"/>
      <c r="DX1010" s="29"/>
      <c r="DY1010" s="29"/>
      <c r="DZ1010" s="29"/>
      <c r="EA1010" s="29"/>
      <c r="EB1010" s="29"/>
      <c r="EC1010" s="29"/>
      <c r="ED1010" s="29"/>
      <c r="EE1010" s="29"/>
      <c r="EF1010" s="29"/>
      <c r="EG1010" s="29"/>
      <c r="EH1010" s="29"/>
      <c r="EI1010" s="29"/>
      <c r="EJ1010" s="29"/>
      <c r="EK1010" s="29"/>
      <c r="EL1010" s="29"/>
      <c r="EM1010" s="29"/>
      <c r="EN1010" s="29"/>
      <c r="EO1010" s="29"/>
      <c r="EP1010" s="29"/>
      <c r="EQ1010" s="29"/>
      <c r="ER1010" s="29"/>
      <c r="ES1010" s="29"/>
      <c r="ET1010" s="29"/>
      <c r="EU1010" s="29"/>
      <c r="EV1010" s="29"/>
      <c r="EW1010" s="29"/>
      <c r="EX1010" s="29"/>
      <c r="EY1010" s="29"/>
      <c r="EZ1010" s="29"/>
      <c r="FA1010" s="29"/>
      <c r="FB1010" s="29"/>
      <c r="FC1010" s="29"/>
      <c r="FD1010" s="29"/>
      <c r="FE1010" s="29"/>
      <c r="FF1010" s="29"/>
      <c r="FG1010" s="29"/>
      <c r="FH1010" s="29"/>
      <c r="FI1010" s="29"/>
      <c r="FJ1010" s="29"/>
      <c r="FK1010" s="29"/>
      <c r="FV1010" s="29"/>
      <c r="FZ1010" s="29"/>
      <c r="GA1010" s="29"/>
    </row>
    <row r="1011" spans="7:183" x14ac:dyDescent="0.25">
      <c r="G1011" s="112"/>
      <c r="Z1011" s="113"/>
      <c r="AQ1011" s="29"/>
      <c r="AR1011" s="29"/>
      <c r="AS1011" s="29"/>
      <c r="AT1011" s="29"/>
      <c r="AU1011" s="29"/>
      <c r="AV1011" s="29"/>
      <c r="AW1011" s="29"/>
      <c r="AX1011" s="29"/>
      <c r="AY1011" s="29"/>
      <c r="AZ1011" s="29"/>
      <c r="BA1011" s="29"/>
      <c r="BB1011" s="29"/>
      <c r="BC1011" s="29"/>
      <c r="BD1011" s="29"/>
      <c r="BE1011" s="29"/>
      <c r="BF1011" s="29"/>
      <c r="BG1011" s="29"/>
      <c r="BH1011" s="29"/>
      <c r="BI1011" s="29"/>
      <c r="BJ1011" s="29"/>
      <c r="BK1011" s="29"/>
      <c r="BL1011" s="29"/>
      <c r="BM1011" s="29"/>
      <c r="CH1011" s="29"/>
      <c r="CX1011" s="29"/>
      <c r="CY1011" s="29"/>
      <c r="CZ1011" s="31"/>
      <c r="DA1011" s="31"/>
      <c r="DB1011" s="31"/>
      <c r="DC1011" s="31"/>
      <c r="DD1011" s="31"/>
      <c r="DE1011" s="31"/>
      <c r="DF1011" s="31"/>
      <c r="DL1011" s="29"/>
      <c r="DM1011" s="29"/>
      <c r="DN1011" s="29"/>
      <c r="DO1011" s="29"/>
      <c r="DP1011" s="29"/>
      <c r="DQ1011" s="29"/>
      <c r="DR1011" s="29"/>
      <c r="DS1011" s="29"/>
      <c r="DT1011" s="29"/>
      <c r="DU1011" s="29"/>
      <c r="DV1011" s="29"/>
      <c r="DW1011" s="29"/>
      <c r="DX1011" s="29"/>
      <c r="DY1011" s="29"/>
      <c r="DZ1011" s="29"/>
      <c r="EA1011" s="29"/>
      <c r="EB1011" s="29"/>
      <c r="EC1011" s="29"/>
      <c r="ED1011" s="29"/>
      <c r="EE1011" s="29"/>
      <c r="EF1011" s="29"/>
      <c r="EG1011" s="29"/>
      <c r="EH1011" s="29"/>
      <c r="EI1011" s="29"/>
      <c r="EJ1011" s="29"/>
      <c r="EK1011" s="29"/>
      <c r="EL1011" s="29"/>
      <c r="EM1011" s="29"/>
      <c r="EN1011" s="29"/>
      <c r="EO1011" s="29"/>
      <c r="EP1011" s="29"/>
      <c r="EQ1011" s="29"/>
      <c r="ER1011" s="29"/>
      <c r="ES1011" s="29"/>
      <c r="ET1011" s="29"/>
      <c r="EU1011" s="29"/>
      <c r="EV1011" s="29"/>
      <c r="EW1011" s="29"/>
      <c r="EX1011" s="29"/>
      <c r="EY1011" s="29"/>
      <c r="EZ1011" s="29"/>
      <c r="FA1011" s="29"/>
      <c r="FB1011" s="29"/>
      <c r="FC1011" s="29"/>
      <c r="FD1011" s="29"/>
      <c r="FE1011" s="29"/>
      <c r="FF1011" s="29"/>
      <c r="FG1011" s="29"/>
      <c r="FH1011" s="29"/>
      <c r="FI1011" s="29"/>
      <c r="FJ1011" s="29"/>
      <c r="FK1011" s="29"/>
      <c r="FV1011" s="29"/>
      <c r="FZ1011" s="29"/>
      <c r="GA1011" s="29"/>
    </row>
    <row r="1012" spans="7:183" x14ac:dyDescent="0.25">
      <c r="G1012" s="112"/>
      <c r="Z1012" s="113"/>
      <c r="AQ1012" s="29"/>
      <c r="AR1012" s="29"/>
      <c r="AS1012" s="29"/>
      <c r="AT1012" s="29"/>
      <c r="AU1012" s="29"/>
      <c r="AV1012" s="29"/>
      <c r="AW1012" s="29"/>
      <c r="AX1012" s="29"/>
      <c r="AY1012" s="29"/>
      <c r="AZ1012" s="29"/>
      <c r="BA1012" s="29"/>
      <c r="BB1012" s="29"/>
      <c r="BC1012" s="29"/>
      <c r="BD1012" s="29"/>
      <c r="BE1012" s="29"/>
      <c r="BF1012" s="29"/>
      <c r="BG1012" s="29"/>
      <c r="BH1012" s="29"/>
      <c r="BI1012" s="29"/>
      <c r="BJ1012" s="29"/>
      <c r="BK1012" s="29"/>
      <c r="BL1012" s="29"/>
      <c r="BM1012" s="29"/>
      <c r="CH1012" s="29"/>
      <c r="CX1012" s="29"/>
      <c r="CY1012" s="29"/>
      <c r="CZ1012" s="31"/>
      <c r="DA1012" s="31"/>
      <c r="DB1012" s="31"/>
      <c r="DC1012" s="31"/>
      <c r="DD1012" s="31"/>
      <c r="DE1012" s="31"/>
      <c r="DF1012" s="31"/>
      <c r="DL1012" s="29"/>
      <c r="DM1012" s="29"/>
      <c r="DN1012" s="29"/>
      <c r="DO1012" s="29"/>
      <c r="DP1012" s="29"/>
      <c r="DQ1012" s="29"/>
      <c r="DR1012" s="29"/>
      <c r="DS1012" s="29"/>
      <c r="DT1012" s="29"/>
      <c r="DU1012" s="29"/>
      <c r="DV1012" s="29"/>
      <c r="DW1012" s="29"/>
      <c r="DX1012" s="29"/>
      <c r="DY1012" s="29"/>
      <c r="DZ1012" s="29"/>
      <c r="EA1012" s="29"/>
      <c r="EB1012" s="29"/>
      <c r="EC1012" s="29"/>
      <c r="ED1012" s="29"/>
      <c r="EE1012" s="29"/>
      <c r="EF1012" s="29"/>
      <c r="EG1012" s="29"/>
      <c r="EH1012" s="29"/>
      <c r="EI1012" s="29"/>
      <c r="EJ1012" s="29"/>
      <c r="EK1012" s="29"/>
      <c r="EL1012" s="29"/>
      <c r="EM1012" s="29"/>
      <c r="EN1012" s="29"/>
      <c r="EO1012" s="29"/>
      <c r="EP1012" s="29"/>
      <c r="EQ1012" s="29"/>
      <c r="ER1012" s="29"/>
      <c r="ES1012" s="29"/>
      <c r="ET1012" s="29"/>
      <c r="EU1012" s="29"/>
      <c r="EV1012" s="29"/>
      <c r="EW1012" s="29"/>
      <c r="EX1012" s="29"/>
      <c r="EY1012" s="29"/>
      <c r="EZ1012" s="29"/>
      <c r="FA1012" s="29"/>
      <c r="FB1012" s="29"/>
      <c r="FC1012" s="29"/>
      <c r="FD1012" s="29"/>
      <c r="FE1012" s="29"/>
      <c r="FF1012" s="29"/>
      <c r="FG1012" s="29"/>
      <c r="FH1012" s="29"/>
      <c r="FI1012" s="29"/>
      <c r="FJ1012" s="29"/>
      <c r="FK1012" s="29"/>
      <c r="FV1012" s="29"/>
      <c r="FZ1012" s="29"/>
      <c r="GA1012" s="29"/>
    </row>
    <row r="1013" spans="7:183" x14ac:dyDescent="0.25">
      <c r="G1013" s="112"/>
      <c r="Z1013" s="113"/>
      <c r="AQ1013" s="29"/>
      <c r="AR1013" s="29"/>
      <c r="AS1013" s="29"/>
      <c r="AT1013" s="29"/>
      <c r="AU1013" s="29"/>
      <c r="AV1013" s="29"/>
      <c r="AW1013" s="29"/>
      <c r="AX1013" s="29"/>
      <c r="AY1013" s="29"/>
      <c r="AZ1013" s="29"/>
      <c r="BA1013" s="29"/>
      <c r="BB1013" s="29"/>
      <c r="BC1013" s="29"/>
      <c r="BD1013" s="29"/>
      <c r="BE1013" s="29"/>
      <c r="BF1013" s="29"/>
      <c r="BG1013" s="29"/>
      <c r="BH1013" s="29"/>
      <c r="BI1013" s="29"/>
      <c r="BJ1013" s="29"/>
      <c r="BK1013" s="29"/>
      <c r="BL1013" s="29"/>
      <c r="BM1013" s="29"/>
      <c r="CH1013" s="29"/>
      <c r="CX1013" s="29"/>
      <c r="CY1013" s="29"/>
      <c r="CZ1013" s="31"/>
      <c r="DA1013" s="31"/>
      <c r="DB1013" s="31"/>
      <c r="DC1013" s="31"/>
      <c r="DD1013" s="31"/>
      <c r="DE1013" s="31"/>
      <c r="DF1013" s="31"/>
      <c r="DL1013" s="29"/>
      <c r="DM1013" s="29"/>
      <c r="DN1013" s="29"/>
      <c r="DO1013" s="29"/>
      <c r="DP1013" s="29"/>
      <c r="DQ1013" s="29"/>
      <c r="DR1013" s="29"/>
      <c r="DS1013" s="29"/>
      <c r="DT1013" s="29"/>
      <c r="DU1013" s="29"/>
      <c r="DV1013" s="29"/>
      <c r="DW1013" s="29"/>
      <c r="DX1013" s="29"/>
      <c r="DY1013" s="29"/>
      <c r="DZ1013" s="29"/>
      <c r="EA1013" s="29"/>
      <c r="EB1013" s="29"/>
      <c r="EC1013" s="29"/>
      <c r="ED1013" s="29"/>
      <c r="EE1013" s="29"/>
      <c r="EF1013" s="29"/>
      <c r="EG1013" s="29"/>
      <c r="EH1013" s="29"/>
      <c r="EI1013" s="29"/>
      <c r="EJ1013" s="29"/>
      <c r="EK1013" s="29"/>
      <c r="EL1013" s="29"/>
      <c r="EM1013" s="29"/>
      <c r="EN1013" s="29"/>
      <c r="EO1013" s="29"/>
      <c r="EP1013" s="29"/>
      <c r="EQ1013" s="29"/>
      <c r="ER1013" s="29"/>
      <c r="ES1013" s="29"/>
      <c r="ET1013" s="29"/>
      <c r="EU1013" s="29"/>
      <c r="EV1013" s="29"/>
      <c r="EW1013" s="29"/>
      <c r="EX1013" s="29"/>
      <c r="EY1013" s="29"/>
      <c r="EZ1013" s="29"/>
      <c r="FA1013" s="29"/>
      <c r="FB1013" s="29"/>
      <c r="FC1013" s="29"/>
      <c r="FD1013" s="29"/>
      <c r="FE1013" s="29"/>
      <c r="FF1013" s="29"/>
      <c r="FG1013" s="29"/>
      <c r="FH1013" s="29"/>
      <c r="FI1013" s="29"/>
      <c r="FJ1013" s="29"/>
      <c r="FK1013" s="29"/>
      <c r="FV1013" s="29"/>
      <c r="FZ1013" s="29"/>
      <c r="GA1013" s="29"/>
    </row>
    <row r="1014" spans="7:183" x14ac:dyDescent="0.25">
      <c r="G1014" s="112"/>
      <c r="Z1014" s="113"/>
      <c r="AQ1014" s="29"/>
      <c r="AR1014" s="29"/>
      <c r="AS1014" s="29"/>
      <c r="AT1014" s="29"/>
      <c r="AU1014" s="29"/>
      <c r="AV1014" s="29"/>
      <c r="AW1014" s="29"/>
      <c r="AX1014" s="29"/>
      <c r="AY1014" s="29"/>
      <c r="AZ1014" s="29"/>
      <c r="BA1014" s="29"/>
      <c r="BB1014" s="29"/>
      <c r="BC1014" s="29"/>
      <c r="BD1014" s="29"/>
      <c r="BE1014" s="29"/>
      <c r="BF1014" s="29"/>
      <c r="BG1014" s="29"/>
      <c r="BH1014" s="29"/>
      <c r="BI1014" s="29"/>
      <c r="BJ1014" s="29"/>
      <c r="BK1014" s="29"/>
      <c r="BL1014" s="29"/>
      <c r="BM1014" s="29"/>
      <c r="CH1014" s="29"/>
      <c r="CX1014" s="29"/>
      <c r="CY1014" s="29"/>
      <c r="CZ1014" s="31"/>
      <c r="DA1014" s="31"/>
      <c r="DB1014" s="31"/>
      <c r="DC1014" s="31"/>
      <c r="DD1014" s="31"/>
      <c r="DE1014" s="31"/>
      <c r="DF1014" s="31"/>
      <c r="DL1014" s="29"/>
      <c r="DM1014" s="29"/>
      <c r="DN1014" s="29"/>
      <c r="DO1014" s="29"/>
      <c r="DP1014" s="29"/>
      <c r="DQ1014" s="29"/>
      <c r="DR1014" s="29"/>
      <c r="DS1014" s="29"/>
      <c r="DT1014" s="29"/>
      <c r="DU1014" s="29"/>
      <c r="DV1014" s="29"/>
      <c r="DW1014" s="29"/>
      <c r="DX1014" s="29"/>
      <c r="DY1014" s="29"/>
      <c r="DZ1014" s="29"/>
      <c r="EA1014" s="29"/>
      <c r="EB1014" s="29"/>
      <c r="EC1014" s="29"/>
      <c r="ED1014" s="29"/>
      <c r="EE1014" s="29"/>
      <c r="EF1014" s="29"/>
      <c r="EG1014" s="29"/>
      <c r="EH1014" s="29"/>
      <c r="EI1014" s="29"/>
      <c r="EJ1014" s="29"/>
      <c r="EK1014" s="29"/>
      <c r="EL1014" s="29"/>
      <c r="EM1014" s="29"/>
      <c r="EN1014" s="29"/>
      <c r="EO1014" s="29"/>
      <c r="EP1014" s="29"/>
      <c r="EQ1014" s="29"/>
      <c r="ER1014" s="29"/>
      <c r="ES1014" s="29"/>
      <c r="ET1014" s="29"/>
      <c r="EU1014" s="29"/>
      <c r="EV1014" s="29"/>
      <c r="EW1014" s="29"/>
      <c r="EX1014" s="29"/>
      <c r="EY1014" s="29"/>
      <c r="EZ1014" s="29"/>
      <c r="FA1014" s="29"/>
      <c r="FB1014" s="29"/>
      <c r="FC1014" s="29"/>
      <c r="FD1014" s="29"/>
      <c r="FE1014" s="29"/>
      <c r="FF1014" s="29"/>
      <c r="FG1014" s="29"/>
      <c r="FH1014" s="29"/>
      <c r="FI1014" s="29"/>
      <c r="FJ1014" s="29"/>
      <c r="FK1014" s="29"/>
      <c r="FV1014" s="29"/>
      <c r="FZ1014" s="29"/>
      <c r="GA1014" s="29"/>
    </row>
    <row r="1015" spans="7:183" x14ac:dyDescent="0.25">
      <c r="G1015" s="112"/>
      <c r="Z1015" s="113"/>
      <c r="AQ1015" s="29"/>
      <c r="AR1015" s="29"/>
      <c r="AS1015" s="29"/>
      <c r="AT1015" s="29"/>
      <c r="AU1015" s="29"/>
      <c r="AV1015" s="29"/>
      <c r="AW1015" s="29"/>
      <c r="AX1015" s="29"/>
      <c r="AY1015" s="29"/>
      <c r="AZ1015" s="29"/>
      <c r="BA1015" s="29"/>
      <c r="BB1015" s="29"/>
      <c r="BC1015" s="29"/>
      <c r="BD1015" s="29"/>
      <c r="BE1015" s="29"/>
      <c r="BF1015" s="29"/>
      <c r="BG1015" s="29"/>
      <c r="BH1015" s="29"/>
      <c r="BI1015" s="29"/>
      <c r="BJ1015" s="29"/>
      <c r="BK1015" s="29"/>
      <c r="BL1015" s="29"/>
      <c r="BM1015" s="29"/>
      <c r="CH1015" s="29"/>
      <c r="CX1015" s="29"/>
      <c r="CY1015" s="29"/>
      <c r="CZ1015" s="31"/>
      <c r="DA1015" s="31"/>
      <c r="DB1015" s="31"/>
      <c r="DC1015" s="31"/>
      <c r="DD1015" s="31"/>
      <c r="DE1015" s="31"/>
      <c r="DF1015" s="31"/>
      <c r="DL1015" s="29"/>
      <c r="DM1015" s="29"/>
      <c r="DN1015" s="29"/>
      <c r="DO1015" s="29"/>
      <c r="DP1015" s="29"/>
      <c r="DQ1015" s="29"/>
      <c r="DR1015" s="29"/>
      <c r="DS1015" s="29"/>
      <c r="DT1015" s="29"/>
      <c r="DU1015" s="29"/>
      <c r="DV1015" s="29"/>
      <c r="DW1015" s="29"/>
      <c r="DX1015" s="29"/>
      <c r="DY1015" s="29"/>
      <c r="DZ1015" s="29"/>
      <c r="EA1015" s="29"/>
      <c r="EB1015" s="29"/>
      <c r="EC1015" s="29"/>
      <c r="ED1015" s="29"/>
      <c r="EE1015" s="29"/>
      <c r="EF1015" s="29"/>
      <c r="EG1015" s="29"/>
      <c r="EH1015" s="29"/>
      <c r="EI1015" s="29"/>
      <c r="EJ1015" s="29"/>
      <c r="EK1015" s="29"/>
      <c r="EL1015" s="29"/>
      <c r="EM1015" s="29"/>
      <c r="EN1015" s="29"/>
      <c r="EO1015" s="29"/>
      <c r="EP1015" s="29"/>
      <c r="EQ1015" s="29"/>
      <c r="ER1015" s="29"/>
      <c r="ES1015" s="29"/>
      <c r="ET1015" s="29"/>
      <c r="EU1015" s="29"/>
      <c r="EV1015" s="29"/>
      <c r="EW1015" s="29"/>
      <c r="EX1015" s="29"/>
      <c r="EY1015" s="29"/>
      <c r="EZ1015" s="29"/>
      <c r="FA1015" s="29"/>
      <c r="FB1015" s="29"/>
      <c r="FC1015" s="29"/>
      <c r="FD1015" s="29"/>
      <c r="FE1015" s="29"/>
      <c r="FF1015" s="29"/>
      <c r="FG1015" s="29"/>
      <c r="FH1015" s="29"/>
      <c r="FI1015" s="29"/>
      <c r="FJ1015" s="29"/>
      <c r="FK1015" s="29"/>
      <c r="FV1015" s="29"/>
      <c r="FZ1015" s="29"/>
      <c r="GA1015" s="29"/>
    </row>
    <row r="1016" spans="7:183" x14ac:dyDescent="0.25">
      <c r="G1016" s="112"/>
      <c r="Z1016" s="113"/>
      <c r="AQ1016" s="29"/>
      <c r="AR1016" s="29"/>
      <c r="AS1016" s="29"/>
      <c r="AT1016" s="29"/>
      <c r="AU1016" s="29"/>
      <c r="AV1016" s="29"/>
      <c r="AW1016" s="29"/>
      <c r="AX1016" s="29"/>
      <c r="AY1016" s="29"/>
      <c r="AZ1016" s="29"/>
      <c r="BA1016" s="29"/>
      <c r="BB1016" s="29"/>
      <c r="BC1016" s="29"/>
      <c r="BD1016" s="29"/>
      <c r="BE1016" s="29"/>
      <c r="BF1016" s="29"/>
      <c r="BG1016" s="29"/>
      <c r="BH1016" s="29"/>
      <c r="BI1016" s="29"/>
      <c r="BJ1016" s="29"/>
      <c r="BK1016" s="29"/>
      <c r="BL1016" s="29"/>
      <c r="BM1016" s="29"/>
      <c r="CH1016" s="29"/>
      <c r="CX1016" s="29"/>
      <c r="CY1016" s="29"/>
      <c r="CZ1016" s="31"/>
      <c r="DA1016" s="31"/>
      <c r="DB1016" s="31"/>
      <c r="DC1016" s="31"/>
      <c r="DD1016" s="31"/>
      <c r="DE1016" s="31"/>
      <c r="DF1016" s="31"/>
      <c r="DL1016" s="29"/>
      <c r="DM1016" s="29"/>
      <c r="DN1016" s="29"/>
      <c r="DO1016" s="29"/>
      <c r="DP1016" s="29"/>
      <c r="DQ1016" s="29"/>
      <c r="DR1016" s="29"/>
      <c r="DS1016" s="29"/>
      <c r="DT1016" s="29"/>
      <c r="DU1016" s="29"/>
      <c r="DV1016" s="29"/>
      <c r="DW1016" s="29"/>
      <c r="DX1016" s="29"/>
      <c r="DY1016" s="29"/>
      <c r="DZ1016" s="29"/>
      <c r="EA1016" s="29"/>
      <c r="EB1016" s="29"/>
      <c r="EC1016" s="29"/>
      <c r="ED1016" s="29"/>
      <c r="EE1016" s="29"/>
      <c r="EF1016" s="29"/>
      <c r="EG1016" s="29"/>
      <c r="EH1016" s="29"/>
      <c r="EI1016" s="29"/>
      <c r="EJ1016" s="29"/>
      <c r="EK1016" s="29"/>
      <c r="EL1016" s="29"/>
      <c r="EM1016" s="29"/>
      <c r="EN1016" s="29"/>
      <c r="EO1016" s="29"/>
      <c r="EP1016" s="29"/>
      <c r="EQ1016" s="29"/>
      <c r="ER1016" s="29"/>
      <c r="ES1016" s="29"/>
      <c r="ET1016" s="29"/>
      <c r="EU1016" s="29"/>
      <c r="EV1016" s="29"/>
      <c r="EW1016" s="29"/>
      <c r="EX1016" s="29"/>
      <c r="EY1016" s="29"/>
      <c r="EZ1016" s="29"/>
      <c r="FA1016" s="29"/>
      <c r="FB1016" s="29"/>
      <c r="FC1016" s="29"/>
      <c r="FD1016" s="29"/>
      <c r="FE1016" s="29"/>
      <c r="FF1016" s="29"/>
      <c r="FG1016" s="29"/>
      <c r="FH1016" s="29"/>
      <c r="FI1016" s="29"/>
      <c r="FJ1016" s="29"/>
      <c r="FK1016" s="29"/>
      <c r="FV1016" s="29"/>
      <c r="FZ1016" s="29"/>
      <c r="GA1016" s="29"/>
    </row>
    <row r="1017" spans="7:183" x14ac:dyDescent="0.25">
      <c r="G1017" s="112"/>
      <c r="Z1017" s="113"/>
      <c r="AQ1017" s="29"/>
      <c r="AR1017" s="29"/>
      <c r="AS1017" s="29"/>
      <c r="AT1017" s="29"/>
      <c r="AU1017" s="29"/>
      <c r="AV1017" s="29"/>
      <c r="AW1017" s="29"/>
      <c r="AX1017" s="29"/>
      <c r="AY1017" s="29"/>
      <c r="AZ1017" s="29"/>
      <c r="BA1017" s="29"/>
      <c r="BB1017" s="29"/>
      <c r="BC1017" s="29"/>
      <c r="BD1017" s="29"/>
      <c r="BE1017" s="29"/>
      <c r="BF1017" s="29"/>
      <c r="BG1017" s="29"/>
      <c r="BH1017" s="29"/>
      <c r="BI1017" s="29"/>
      <c r="BJ1017" s="29"/>
      <c r="BK1017" s="29"/>
      <c r="BL1017" s="29"/>
      <c r="BM1017" s="29"/>
      <c r="CH1017" s="29"/>
      <c r="CX1017" s="29"/>
      <c r="CY1017" s="29"/>
      <c r="CZ1017" s="31"/>
      <c r="DA1017" s="31"/>
      <c r="DB1017" s="31"/>
      <c r="DC1017" s="31"/>
      <c r="DD1017" s="31"/>
      <c r="DE1017" s="31"/>
      <c r="DF1017" s="31"/>
      <c r="DL1017" s="29"/>
      <c r="DM1017" s="29"/>
      <c r="DN1017" s="29"/>
      <c r="DO1017" s="29"/>
      <c r="DP1017" s="29"/>
      <c r="DQ1017" s="29"/>
      <c r="DR1017" s="29"/>
      <c r="DS1017" s="29"/>
      <c r="DT1017" s="29"/>
      <c r="DU1017" s="29"/>
      <c r="DV1017" s="29"/>
      <c r="DW1017" s="29"/>
      <c r="DX1017" s="29"/>
      <c r="DY1017" s="29"/>
      <c r="DZ1017" s="29"/>
      <c r="EA1017" s="29"/>
      <c r="EB1017" s="29"/>
      <c r="EC1017" s="29"/>
      <c r="ED1017" s="29"/>
      <c r="EE1017" s="29"/>
      <c r="EF1017" s="29"/>
      <c r="EG1017" s="29"/>
      <c r="EH1017" s="29"/>
      <c r="EI1017" s="29"/>
      <c r="EJ1017" s="29"/>
      <c r="EK1017" s="29"/>
      <c r="EL1017" s="29"/>
      <c r="EM1017" s="29"/>
      <c r="EN1017" s="29"/>
      <c r="EO1017" s="29"/>
      <c r="EP1017" s="29"/>
      <c r="EQ1017" s="29"/>
      <c r="ER1017" s="29"/>
      <c r="ES1017" s="29"/>
      <c r="ET1017" s="29"/>
      <c r="EU1017" s="29"/>
      <c r="EV1017" s="29"/>
      <c r="EW1017" s="29"/>
      <c r="EX1017" s="29"/>
      <c r="EY1017" s="29"/>
      <c r="EZ1017" s="29"/>
      <c r="FA1017" s="29"/>
      <c r="FB1017" s="29"/>
      <c r="FC1017" s="29"/>
      <c r="FD1017" s="29"/>
      <c r="FE1017" s="29"/>
      <c r="FF1017" s="29"/>
      <c r="FG1017" s="29"/>
      <c r="FH1017" s="29"/>
      <c r="FI1017" s="29"/>
      <c r="FJ1017" s="29"/>
      <c r="FK1017" s="29"/>
      <c r="FV1017" s="29"/>
      <c r="FZ1017" s="29"/>
      <c r="GA1017" s="29"/>
    </row>
    <row r="1018" spans="7:183" x14ac:dyDescent="0.25">
      <c r="G1018" s="112"/>
      <c r="Z1018" s="113"/>
      <c r="AQ1018" s="29"/>
      <c r="AR1018" s="29"/>
      <c r="AS1018" s="29"/>
      <c r="AT1018" s="29"/>
      <c r="AU1018" s="29"/>
      <c r="AV1018" s="29"/>
      <c r="AW1018" s="29"/>
      <c r="AX1018" s="29"/>
      <c r="AY1018" s="29"/>
      <c r="AZ1018" s="29"/>
      <c r="BA1018" s="29"/>
      <c r="BB1018" s="29"/>
      <c r="BC1018" s="29"/>
      <c r="BD1018" s="29"/>
      <c r="BE1018" s="29"/>
      <c r="BF1018" s="29"/>
      <c r="BG1018" s="29"/>
      <c r="BH1018" s="29"/>
      <c r="BI1018" s="29"/>
      <c r="BJ1018" s="29"/>
      <c r="BK1018" s="29"/>
      <c r="BL1018" s="29"/>
      <c r="BM1018" s="29"/>
      <c r="CH1018" s="29"/>
      <c r="CX1018" s="29"/>
      <c r="CY1018" s="29"/>
      <c r="CZ1018" s="31"/>
      <c r="DA1018" s="31"/>
      <c r="DB1018" s="31"/>
      <c r="DC1018" s="31"/>
      <c r="DD1018" s="31"/>
      <c r="DE1018" s="31"/>
      <c r="DF1018" s="31"/>
      <c r="DL1018" s="29"/>
      <c r="DM1018" s="29"/>
      <c r="DN1018" s="29"/>
      <c r="DO1018" s="29"/>
      <c r="DP1018" s="29"/>
      <c r="DQ1018" s="29"/>
      <c r="DR1018" s="29"/>
      <c r="DS1018" s="29"/>
      <c r="DT1018" s="29"/>
      <c r="DU1018" s="29"/>
      <c r="DV1018" s="29"/>
      <c r="DW1018" s="29"/>
      <c r="DX1018" s="29"/>
      <c r="DY1018" s="29"/>
      <c r="DZ1018" s="29"/>
      <c r="EA1018" s="29"/>
      <c r="EB1018" s="29"/>
      <c r="EC1018" s="29"/>
      <c r="ED1018" s="29"/>
      <c r="EE1018" s="29"/>
      <c r="EF1018" s="29"/>
      <c r="EG1018" s="29"/>
      <c r="EH1018" s="29"/>
      <c r="EI1018" s="29"/>
      <c r="EJ1018" s="29"/>
      <c r="EK1018" s="29"/>
      <c r="EL1018" s="29"/>
      <c r="EM1018" s="29"/>
      <c r="EN1018" s="29"/>
      <c r="EO1018" s="29"/>
      <c r="EP1018" s="29"/>
      <c r="EQ1018" s="29"/>
      <c r="ER1018" s="29"/>
      <c r="ES1018" s="29"/>
      <c r="ET1018" s="29"/>
      <c r="EU1018" s="29"/>
      <c r="EV1018" s="29"/>
      <c r="EW1018" s="29"/>
      <c r="EX1018" s="29"/>
      <c r="EY1018" s="29"/>
      <c r="EZ1018" s="29"/>
      <c r="FA1018" s="29"/>
      <c r="FB1018" s="29"/>
      <c r="FC1018" s="29"/>
      <c r="FD1018" s="29"/>
      <c r="FE1018" s="29"/>
      <c r="FF1018" s="29"/>
      <c r="FG1018" s="29"/>
      <c r="FH1018" s="29"/>
      <c r="FI1018" s="29"/>
      <c r="FJ1018" s="29"/>
      <c r="FK1018" s="29"/>
      <c r="FV1018" s="29"/>
      <c r="FZ1018" s="29"/>
      <c r="GA1018" s="29"/>
    </row>
    <row r="1019" spans="7:183" x14ac:dyDescent="0.25">
      <c r="G1019" s="112"/>
      <c r="Z1019" s="113"/>
      <c r="AQ1019" s="29"/>
      <c r="AR1019" s="29"/>
      <c r="AS1019" s="29"/>
      <c r="AT1019" s="29"/>
      <c r="AU1019" s="29"/>
      <c r="AV1019" s="29"/>
      <c r="AW1019" s="29"/>
      <c r="AX1019" s="29"/>
      <c r="AY1019" s="29"/>
      <c r="AZ1019" s="29"/>
      <c r="BA1019" s="29"/>
      <c r="BB1019" s="29"/>
      <c r="BC1019" s="29"/>
      <c r="BD1019" s="29"/>
      <c r="BE1019" s="29"/>
      <c r="BF1019" s="29"/>
      <c r="BG1019" s="29"/>
      <c r="BH1019" s="29"/>
      <c r="BI1019" s="29"/>
      <c r="BJ1019" s="29"/>
      <c r="BK1019" s="29"/>
      <c r="BL1019" s="29"/>
      <c r="BM1019" s="29"/>
      <c r="CH1019" s="29"/>
      <c r="CX1019" s="29"/>
      <c r="CY1019" s="29"/>
      <c r="CZ1019" s="31"/>
      <c r="DA1019" s="31"/>
      <c r="DB1019" s="31"/>
      <c r="DC1019" s="31"/>
      <c r="DD1019" s="31"/>
      <c r="DE1019" s="31"/>
      <c r="DF1019" s="31"/>
      <c r="DL1019" s="29"/>
      <c r="DM1019" s="29"/>
      <c r="DN1019" s="29"/>
      <c r="DO1019" s="29"/>
      <c r="DP1019" s="29"/>
      <c r="DQ1019" s="29"/>
      <c r="DR1019" s="29"/>
      <c r="DS1019" s="29"/>
      <c r="DT1019" s="29"/>
      <c r="DU1019" s="29"/>
      <c r="DV1019" s="29"/>
      <c r="DW1019" s="29"/>
      <c r="DX1019" s="29"/>
      <c r="DY1019" s="29"/>
      <c r="DZ1019" s="29"/>
      <c r="EA1019" s="29"/>
      <c r="EB1019" s="29"/>
      <c r="EC1019" s="29"/>
      <c r="ED1019" s="29"/>
      <c r="EE1019" s="29"/>
      <c r="EF1019" s="29"/>
      <c r="EG1019" s="29"/>
      <c r="EH1019" s="29"/>
      <c r="EI1019" s="29"/>
      <c r="EJ1019" s="29"/>
      <c r="EK1019" s="29"/>
      <c r="EL1019" s="29"/>
      <c r="EM1019" s="29"/>
      <c r="EN1019" s="29"/>
      <c r="EO1019" s="29"/>
      <c r="EP1019" s="29"/>
      <c r="EQ1019" s="29"/>
      <c r="ER1019" s="29"/>
      <c r="ES1019" s="29"/>
      <c r="ET1019" s="29"/>
      <c r="EU1019" s="29"/>
      <c r="EV1019" s="29"/>
      <c r="EW1019" s="29"/>
      <c r="EX1019" s="29"/>
      <c r="EY1019" s="29"/>
      <c r="EZ1019" s="29"/>
      <c r="FA1019" s="29"/>
      <c r="FB1019" s="29"/>
      <c r="FC1019" s="29"/>
      <c r="FD1019" s="29"/>
      <c r="FE1019" s="29"/>
      <c r="FF1019" s="29"/>
      <c r="FG1019" s="29"/>
      <c r="FH1019" s="29"/>
      <c r="FI1019" s="29"/>
      <c r="FJ1019" s="29"/>
      <c r="FK1019" s="29"/>
      <c r="FV1019" s="29"/>
      <c r="FZ1019" s="29"/>
      <c r="GA1019" s="29"/>
    </row>
    <row r="1020" spans="7:183" x14ac:dyDescent="0.25">
      <c r="G1020" s="112"/>
      <c r="Z1020" s="113"/>
      <c r="AQ1020" s="29"/>
      <c r="AR1020" s="29"/>
      <c r="AS1020" s="29"/>
      <c r="AT1020" s="29"/>
      <c r="AU1020" s="29"/>
      <c r="AV1020" s="29"/>
      <c r="AW1020" s="29"/>
      <c r="AX1020" s="29"/>
      <c r="AY1020" s="29"/>
      <c r="AZ1020" s="29"/>
      <c r="BA1020" s="29"/>
      <c r="BB1020" s="29"/>
      <c r="BC1020" s="29"/>
      <c r="BD1020" s="29"/>
      <c r="BE1020" s="29"/>
      <c r="BF1020" s="29"/>
      <c r="BG1020" s="29"/>
      <c r="BH1020" s="29"/>
      <c r="BI1020" s="29"/>
      <c r="BJ1020" s="29"/>
      <c r="BK1020" s="29"/>
      <c r="BL1020" s="29"/>
      <c r="BM1020" s="29"/>
      <c r="CH1020" s="29"/>
      <c r="CX1020" s="29"/>
      <c r="CY1020" s="29"/>
      <c r="CZ1020" s="31"/>
      <c r="DA1020" s="31"/>
      <c r="DB1020" s="31"/>
      <c r="DC1020" s="31"/>
      <c r="DD1020" s="31"/>
      <c r="DE1020" s="31"/>
      <c r="DF1020" s="31"/>
      <c r="DL1020" s="29"/>
      <c r="DM1020" s="29"/>
      <c r="DN1020" s="29"/>
      <c r="DO1020" s="29"/>
      <c r="DP1020" s="29"/>
      <c r="DQ1020" s="29"/>
      <c r="DR1020" s="29"/>
      <c r="DS1020" s="29"/>
      <c r="DT1020" s="29"/>
      <c r="DU1020" s="29"/>
      <c r="DV1020" s="29"/>
      <c r="DW1020" s="29"/>
      <c r="DX1020" s="29"/>
      <c r="DY1020" s="29"/>
      <c r="DZ1020" s="29"/>
      <c r="EA1020" s="29"/>
      <c r="EB1020" s="29"/>
      <c r="EC1020" s="29"/>
      <c r="ED1020" s="29"/>
      <c r="EE1020" s="29"/>
      <c r="EF1020" s="29"/>
      <c r="EG1020" s="29"/>
      <c r="EH1020" s="29"/>
      <c r="EI1020" s="29"/>
      <c r="EJ1020" s="29"/>
      <c r="EK1020" s="29"/>
      <c r="EL1020" s="29"/>
      <c r="EM1020" s="29"/>
      <c r="EN1020" s="29"/>
      <c r="EO1020" s="29"/>
      <c r="EP1020" s="29"/>
      <c r="EQ1020" s="29"/>
      <c r="ER1020" s="29"/>
      <c r="ES1020" s="29"/>
      <c r="ET1020" s="29"/>
      <c r="EU1020" s="29"/>
      <c r="EV1020" s="29"/>
      <c r="EW1020" s="29"/>
      <c r="EX1020" s="29"/>
      <c r="EY1020" s="29"/>
      <c r="EZ1020" s="29"/>
      <c r="FA1020" s="29"/>
      <c r="FB1020" s="29"/>
      <c r="FC1020" s="29"/>
      <c r="FD1020" s="29"/>
      <c r="FE1020" s="29"/>
      <c r="FF1020" s="29"/>
      <c r="FG1020" s="29"/>
      <c r="FH1020" s="29"/>
      <c r="FI1020" s="29"/>
      <c r="FJ1020" s="29"/>
      <c r="FK1020" s="29"/>
      <c r="FV1020" s="29"/>
      <c r="FZ1020" s="29"/>
      <c r="GA1020" s="29"/>
    </row>
    <row r="1021" spans="7:183" x14ac:dyDescent="0.25">
      <c r="G1021" s="112"/>
      <c r="Z1021" s="113"/>
      <c r="AQ1021" s="29"/>
      <c r="AR1021" s="29"/>
      <c r="AS1021" s="29"/>
      <c r="AT1021" s="29"/>
      <c r="AU1021" s="29"/>
      <c r="AV1021" s="29"/>
      <c r="AW1021" s="29"/>
      <c r="AX1021" s="29"/>
      <c r="AY1021" s="29"/>
      <c r="AZ1021" s="29"/>
      <c r="BA1021" s="29"/>
      <c r="BB1021" s="29"/>
      <c r="BC1021" s="29"/>
      <c r="BD1021" s="29"/>
      <c r="BE1021" s="29"/>
      <c r="BF1021" s="29"/>
      <c r="BG1021" s="29"/>
      <c r="BH1021" s="29"/>
      <c r="BI1021" s="29"/>
      <c r="BJ1021" s="29"/>
      <c r="BK1021" s="29"/>
      <c r="BL1021" s="29"/>
      <c r="BM1021" s="29"/>
      <c r="CH1021" s="29"/>
      <c r="CX1021" s="29"/>
      <c r="CY1021" s="29"/>
      <c r="CZ1021" s="31"/>
      <c r="DA1021" s="31"/>
      <c r="DB1021" s="31"/>
      <c r="DC1021" s="31"/>
      <c r="DD1021" s="31"/>
      <c r="DE1021" s="31"/>
      <c r="DF1021" s="31"/>
      <c r="DL1021" s="29"/>
      <c r="DM1021" s="29"/>
      <c r="DN1021" s="29"/>
      <c r="DO1021" s="29"/>
      <c r="DP1021" s="29"/>
      <c r="DQ1021" s="29"/>
      <c r="DR1021" s="29"/>
      <c r="DS1021" s="29"/>
      <c r="DT1021" s="29"/>
      <c r="DU1021" s="29"/>
      <c r="DV1021" s="29"/>
      <c r="DW1021" s="29"/>
      <c r="DX1021" s="29"/>
      <c r="DY1021" s="29"/>
      <c r="DZ1021" s="29"/>
      <c r="EA1021" s="29"/>
      <c r="EB1021" s="29"/>
      <c r="EC1021" s="29"/>
      <c r="ED1021" s="29"/>
      <c r="EE1021" s="29"/>
      <c r="EF1021" s="29"/>
      <c r="EG1021" s="29"/>
      <c r="EH1021" s="29"/>
      <c r="EI1021" s="29"/>
      <c r="EJ1021" s="29"/>
      <c r="EK1021" s="29"/>
      <c r="EL1021" s="29"/>
      <c r="EM1021" s="29"/>
      <c r="EN1021" s="29"/>
      <c r="EO1021" s="29"/>
      <c r="EP1021" s="29"/>
      <c r="EQ1021" s="29"/>
      <c r="ER1021" s="29"/>
      <c r="ES1021" s="29"/>
      <c r="ET1021" s="29"/>
      <c r="EU1021" s="29"/>
      <c r="EV1021" s="29"/>
      <c r="EW1021" s="29"/>
      <c r="EX1021" s="29"/>
      <c r="EY1021" s="29"/>
      <c r="EZ1021" s="29"/>
      <c r="FA1021" s="29"/>
      <c r="FB1021" s="29"/>
      <c r="FC1021" s="29"/>
      <c r="FD1021" s="29"/>
      <c r="FE1021" s="29"/>
      <c r="FF1021" s="29"/>
      <c r="FG1021" s="29"/>
      <c r="FH1021" s="29"/>
      <c r="FI1021" s="29"/>
      <c r="FJ1021" s="29"/>
      <c r="FK1021" s="29"/>
      <c r="FV1021" s="29"/>
      <c r="FZ1021" s="29"/>
      <c r="GA1021" s="29"/>
    </row>
    <row r="1022" spans="7:183" x14ac:dyDescent="0.25">
      <c r="G1022" s="112"/>
      <c r="Z1022" s="113"/>
      <c r="AQ1022" s="29"/>
      <c r="AR1022" s="29"/>
      <c r="AS1022" s="29"/>
      <c r="AT1022" s="29"/>
      <c r="AU1022" s="29"/>
      <c r="AV1022" s="29"/>
      <c r="AW1022" s="29"/>
      <c r="AX1022" s="29"/>
      <c r="AY1022" s="29"/>
      <c r="AZ1022" s="29"/>
      <c r="BA1022" s="29"/>
      <c r="BB1022" s="29"/>
      <c r="BC1022" s="29"/>
      <c r="BD1022" s="29"/>
      <c r="BE1022" s="29"/>
      <c r="BF1022" s="29"/>
      <c r="BG1022" s="29"/>
      <c r="BH1022" s="29"/>
      <c r="BI1022" s="29"/>
      <c r="BJ1022" s="29"/>
      <c r="BK1022" s="29"/>
      <c r="BL1022" s="29"/>
      <c r="BM1022" s="29"/>
      <c r="CH1022" s="29"/>
      <c r="CX1022" s="29"/>
      <c r="CY1022" s="29"/>
      <c r="CZ1022" s="31"/>
      <c r="DA1022" s="31"/>
      <c r="DB1022" s="31"/>
      <c r="DC1022" s="31"/>
      <c r="DD1022" s="31"/>
      <c r="DE1022" s="31"/>
      <c r="DF1022" s="31"/>
      <c r="DL1022" s="29"/>
      <c r="DM1022" s="29"/>
      <c r="DN1022" s="29"/>
      <c r="DO1022" s="29"/>
      <c r="DP1022" s="29"/>
      <c r="DQ1022" s="29"/>
      <c r="DR1022" s="29"/>
      <c r="DS1022" s="29"/>
      <c r="DT1022" s="29"/>
      <c r="DU1022" s="29"/>
      <c r="DV1022" s="29"/>
      <c r="DW1022" s="29"/>
      <c r="DX1022" s="29"/>
      <c r="DY1022" s="29"/>
      <c r="DZ1022" s="29"/>
      <c r="EA1022" s="29"/>
      <c r="EB1022" s="29"/>
      <c r="EC1022" s="29"/>
      <c r="ED1022" s="29"/>
      <c r="EE1022" s="29"/>
      <c r="EF1022" s="29"/>
      <c r="EG1022" s="29"/>
      <c r="EH1022" s="29"/>
      <c r="EI1022" s="29"/>
      <c r="EJ1022" s="29"/>
      <c r="EK1022" s="29"/>
      <c r="EL1022" s="29"/>
      <c r="EM1022" s="29"/>
      <c r="EN1022" s="29"/>
      <c r="EO1022" s="29"/>
      <c r="EP1022" s="29"/>
      <c r="EQ1022" s="29"/>
      <c r="ER1022" s="29"/>
      <c r="ES1022" s="29"/>
      <c r="ET1022" s="29"/>
      <c r="EU1022" s="29"/>
      <c r="EV1022" s="29"/>
      <c r="EW1022" s="29"/>
      <c r="EX1022" s="29"/>
      <c r="EY1022" s="29"/>
      <c r="EZ1022" s="29"/>
      <c r="FA1022" s="29"/>
      <c r="FB1022" s="29"/>
      <c r="FC1022" s="29"/>
      <c r="FD1022" s="29"/>
      <c r="FE1022" s="29"/>
      <c r="FF1022" s="29"/>
      <c r="FG1022" s="29"/>
      <c r="FH1022" s="29"/>
      <c r="FI1022" s="29"/>
      <c r="FJ1022" s="29"/>
      <c r="FK1022" s="29"/>
      <c r="FV1022" s="29"/>
      <c r="FZ1022" s="29"/>
      <c r="GA1022" s="29"/>
    </row>
    <row r="1023" spans="7:183" x14ac:dyDescent="0.25">
      <c r="G1023" s="112"/>
      <c r="Z1023" s="113"/>
      <c r="AQ1023" s="29"/>
      <c r="AR1023" s="29"/>
      <c r="AS1023" s="29"/>
      <c r="AT1023" s="29"/>
      <c r="AU1023" s="29"/>
      <c r="AV1023" s="29"/>
      <c r="AW1023" s="29"/>
      <c r="AX1023" s="29"/>
      <c r="AY1023" s="29"/>
      <c r="AZ1023" s="29"/>
      <c r="BA1023" s="29"/>
      <c r="BB1023" s="29"/>
      <c r="BC1023" s="29"/>
      <c r="BD1023" s="29"/>
      <c r="BE1023" s="29"/>
      <c r="BF1023" s="29"/>
      <c r="BG1023" s="29"/>
      <c r="BH1023" s="29"/>
      <c r="BI1023" s="29"/>
      <c r="BJ1023" s="29"/>
      <c r="BK1023" s="29"/>
      <c r="BL1023" s="29"/>
      <c r="BM1023" s="29"/>
      <c r="CH1023" s="29"/>
      <c r="CX1023" s="29"/>
      <c r="CY1023" s="29"/>
      <c r="CZ1023" s="31"/>
      <c r="DA1023" s="31"/>
      <c r="DB1023" s="31"/>
      <c r="DC1023" s="31"/>
      <c r="DD1023" s="31"/>
      <c r="DE1023" s="31"/>
      <c r="DF1023" s="31"/>
      <c r="DL1023" s="29"/>
      <c r="DM1023" s="29"/>
      <c r="DN1023" s="29"/>
      <c r="DO1023" s="29"/>
      <c r="DP1023" s="29"/>
      <c r="DQ1023" s="29"/>
      <c r="DR1023" s="29"/>
      <c r="DS1023" s="29"/>
      <c r="DT1023" s="29"/>
      <c r="DU1023" s="29"/>
      <c r="DV1023" s="29"/>
      <c r="DW1023" s="29"/>
      <c r="DX1023" s="29"/>
      <c r="DY1023" s="29"/>
      <c r="DZ1023" s="29"/>
      <c r="EA1023" s="29"/>
      <c r="EB1023" s="29"/>
      <c r="EC1023" s="29"/>
      <c r="ED1023" s="29"/>
      <c r="EE1023" s="29"/>
      <c r="EF1023" s="29"/>
      <c r="EG1023" s="29"/>
      <c r="EH1023" s="29"/>
      <c r="EI1023" s="29"/>
      <c r="EJ1023" s="29"/>
      <c r="EK1023" s="29"/>
      <c r="EL1023" s="29"/>
      <c r="EM1023" s="29"/>
      <c r="EN1023" s="29"/>
      <c r="EO1023" s="29"/>
      <c r="EP1023" s="29"/>
      <c r="EQ1023" s="29"/>
      <c r="ER1023" s="29"/>
      <c r="ES1023" s="29"/>
      <c r="ET1023" s="29"/>
      <c r="EU1023" s="29"/>
      <c r="EV1023" s="29"/>
      <c r="EW1023" s="29"/>
      <c r="EX1023" s="29"/>
      <c r="EY1023" s="29"/>
      <c r="EZ1023" s="29"/>
      <c r="FA1023" s="29"/>
      <c r="FB1023" s="29"/>
      <c r="FC1023" s="29"/>
      <c r="FD1023" s="29"/>
      <c r="FE1023" s="29"/>
      <c r="FF1023" s="29"/>
      <c r="FG1023" s="29"/>
      <c r="FH1023" s="29"/>
      <c r="FI1023" s="29"/>
      <c r="FJ1023" s="29"/>
      <c r="FK1023" s="29"/>
      <c r="FV1023" s="29"/>
      <c r="FZ1023" s="29"/>
      <c r="GA1023" s="29"/>
    </row>
    <row r="1024" spans="7:183" x14ac:dyDescent="0.25">
      <c r="G1024" s="112"/>
      <c r="Z1024" s="113"/>
      <c r="AQ1024" s="29"/>
      <c r="AR1024" s="29"/>
      <c r="AS1024" s="29"/>
      <c r="AT1024" s="29"/>
      <c r="AU1024" s="29"/>
      <c r="AV1024" s="29"/>
      <c r="AW1024" s="29"/>
      <c r="AX1024" s="29"/>
      <c r="AY1024" s="29"/>
      <c r="AZ1024" s="29"/>
      <c r="BA1024" s="29"/>
      <c r="BB1024" s="29"/>
      <c r="BC1024" s="29"/>
      <c r="BD1024" s="29"/>
      <c r="BE1024" s="29"/>
      <c r="BF1024" s="29"/>
      <c r="BG1024" s="29"/>
      <c r="BH1024" s="29"/>
      <c r="BI1024" s="29"/>
      <c r="BJ1024" s="29"/>
      <c r="BK1024" s="29"/>
      <c r="BL1024" s="29"/>
      <c r="BM1024" s="29"/>
      <c r="CH1024" s="29"/>
      <c r="CX1024" s="29"/>
      <c r="CY1024" s="29"/>
      <c r="CZ1024" s="31"/>
      <c r="DA1024" s="31"/>
      <c r="DB1024" s="31"/>
      <c r="DC1024" s="31"/>
      <c r="DD1024" s="31"/>
      <c r="DE1024" s="31"/>
      <c r="DF1024" s="31"/>
      <c r="DL1024" s="29"/>
      <c r="DM1024" s="29"/>
      <c r="DN1024" s="29"/>
      <c r="DO1024" s="29"/>
      <c r="DP1024" s="29"/>
      <c r="DQ1024" s="29"/>
      <c r="DR1024" s="29"/>
      <c r="DS1024" s="29"/>
      <c r="DT1024" s="29"/>
      <c r="DU1024" s="29"/>
      <c r="DV1024" s="29"/>
      <c r="DW1024" s="29"/>
      <c r="DX1024" s="29"/>
      <c r="DY1024" s="29"/>
      <c r="DZ1024" s="29"/>
      <c r="EA1024" s="29"/>
      <c r="EB1024" s="29"/>
      <c r="EC1024" s="29"/>
      <c r="ED1024" s="29"/>
      <c r="EE1024" s="29"/>
      <c r="EF1024" s="29"/>
      <c r="EG1024" s="29"/>
      <c r="EH1024" s="29"/>
      <c r="EI1024" s="29"/>
      <c r="EJ1024" s="29"/>
      <c r="EK1024" s="29"/>
      <c r="EL1024" s="29"/>
      <c r="EM1024" s="29"/>
      <c r="EN1024" s="29"/>
      <c r="EO1024" s="29"/>
      <c r="EP1024" s="29"/>
      <c r="EQ1024" s="29"/>
      <c r="ER1024" s="29"/>
      <c r="ES1024" s="29"/>
      <c r="ET1024" s="29"/>
      <c r="EU1024" s="29"/>
      <c r="EV1024" s="29"/>
      <c r="EW1024" s="29"/>
      <c r="EX1024" s="29"/>
      <c r="EY1024" s="29"/>
      <c r="EZ1024" s="29"/>
      <c r="FA1024" s="29"/>
      <c r="FB1024" s="29"/>
      <c r="FC1024" s="29"/>
      <c r="FD1024" s="29"/>
      <c r="FE1024" s="29"/>
      <c r="FF1024" s="29"/>
      <c r="FG1024" s="29"/>
      <c r="FH1024" s="29"/>
      <c r="FI1024" s="29"/>
      <c r="FJ1024" s="29"/>
      <c r="FK1024" s="29"/>
      <c r="FV1024" s="29"/>
      <c r="FZ1024" s="29"/>
      <c r="GA1024" s="29"/>
    </row>
    <row r="1025" spans="7:183" x14ac:dyDescent="0.25">
      <c r="G1025" s="112"/>
      <c r="Z1025" s="113"/>
      <c r="AQ1025" s="29"/>
      <c r="AR1025" s="29"/>
      <c r="AS1025" s="29"/>
      <c r="AT1025" s="29"/>
      <c r="AU1025" s="29"/>
      <c r="AV1025" s="29"/>
      <c r="AW1025" s="29"/>
      <c r="AX1025" s="29"/>
      <c r="AY1025" s="29"/>
      <c r="AZ1025" s="29"/>
      <c r="BA1025" s="29"/>
      <c r="BB1025" s="29"/>
      <c r="BC1025" s="29"/>
      <c r="BD1025" s="29"/>
      <c r="BE1025" s="29"/>
      <c r="BF1025" s="29"/>
      <c r="BG1025" s="29"/>
      <c r="BH1025" s="29"/>
      <c r="BI1025" s="29"/>
      <c r="BJ1025" s="29"/>
      <c r="BK1025" s="29"/>
      <c r="BL1025" s="29"/>
      <c r="BM1025" s="29"/>
      <c r="CH1025" s="29"/>
      <c r="CX1025" s="29"/>
      <c r="CY1025" s="29"/>
      <c r="CZ1025" s="31"/>
      <c r="DA1025" s="31"/>
      <c r="DB1025" s="31"/>
      <c r="DC1025" s="31"/>
      <c r="DD1025" s="31"/>
      <c r="DE1025" s="31"/>
      <c r="DF1025" s="31"/>
      <c r="DL1025" s="29"/>
      <c r="DM1025" s="29"/>
      <c r="DN1025" s="29"/>
      <c r="DO1025" s="29"/>
      <c r="DP1025" s="29"/>
      <c r="DQ1025" s="29"/>
      <c r="DR1025" s="29"/>
      <c r="DS1025" s="29"/>
      <c r="DT1025" s="29"/>
      <c r="DU1025" s="29"/>
      <c r="DV1025" s="29"/>
      <c r="DW1025" s="29"/>
      <c r="DX1025" s="29"/>
      <c r="DY1025" s="29"/>
      <c r="DZ1025" s="29"/>
      <c r="EA1025" s="29"/>
      <c r="EB1025" s="29"/>
      <c r="EC1025" s="29"/>
      <c r="ED1025" s="29"/>
      <c r="EE1025" s="29"/>
      <c r="EF1025" s="29"/>
      <c r="EG1025" s="29"/>
      <c r="EH1025" s="29"/>
      <c r="EI1025" s="29"/>
      <c r="EJ1025" s="29"/>
      <c r="EK1025" s="29"/>
      <c r="EL1025" s="29"/>
      <c r="EM1025" s="29"/>
      <c r="EN1025" s="29"/>
      <c r="EO1025" s="29"/>
      <c r="EP1025" s="29"/>
      <c r="EQ1025" s="29"/>
      <c r="ER1025" s="29"/>
      <c r="ES1025" s="29"/>
      <c r="ET1025" s="29"/>
      <c r="EU1025" s="29"/>
      <c r="EV1025" s="29"/>
      <c r="EW1025" s="29"/>
      <c r="EX1025" s="29"/>
      <c r="EY1025" s="29"/>
      <c r="EZ1025" s="29"/>
      <c r="FA1025" s="29"/>
      <c r="FB1025" s="29"/>
      <c r="FC1025" s="29"/>
      <c r="FD1025" s="29"/>
      <c r="FE1025" s="29"/>
      <c r="FF1025" s="29"/>
      <c r="FG1025" s="29"/>
      <c r="FH1025" s="29"/>
      <c r="FI1025" s="29"/>
      <c r="FJ1025" s="29"/>
      <c r="FK1025" s="29"/>
      <c r="FV1025" s="29"/>
      <c r="FZ1025" s="29"/>
      <c r="GA1025" s="29"/>
    </row>
    <row r="1026" spans="7:183" x14ac:dyDescent="0.25">
      <c r="G1026" s="112"/>
      <c r="Z1026" s="113"/>
      <c r="AQ1026" s="29"/>
      <c r="AR1026" s="29"/>
      <c r="AS1026" s="29"/>
      <c r="AT1026" s="29"/>
      <c r="AU1026" s="29"/>
      <c r="AV1026" s="29"/>
      <c r="AW1026" s="29"/>
      <c r="AX1026" s="29"/>
      <c r="AY1026" s="29"/>
      <c r="AZ1026" s="29"/>
      <c r="BA1026" s="29"/>
      <c r="BB1026" s="29"/>
      <c r="BC1026" s="29"/>
      <c r="BD1026" s="29"/>
      <c r="BE1026" s="29"/>
      <c r="BF1026" s="29"/>
      <c r="BG1026" s="29"/>
      <c r="BH1026" s="29"/>
      <c r="BI1026" s="29"/>
      <c r="BJ1026" s="29"/>
      <c r="BK1026" s="29"/>
      <c r="BL1026" s="29"/>
      <c r="BM1026" s="29"/>
      <c r="CH1026" s="29"/>
      <c r="CX1026" s="29"/>
      <c r="CY1026" s="29"/>
      <c r="CZ1026" s="31"/>
      <c r="DA1026" s="31"/>
      <c r="DB1026" s="31"/>
      <c r="DC1026" s="31"/>
      <c r="DD1026" s="31"/>
      <c r="DE1026" s="31"/>
      <c r="DF1026" s="31"/>
      <c r="DL1026" s="29"/>
      <c r="DM1026" s="29"/>
      <c r="DN1026" s="29"/>
      <c r="DO1026" s="29"/>
      <c r="DP1026" s="29"/>
      <c r="DQ1026" s="29"/>
      <c r="DR1026" s="29"/>
      <c r="DS1026" s="29"/>
      <c r="DT1026" s="29"/>
      <c r="DU1026" s="29"/>
      <c r="DV1026" s="29"/>
      <c r="DW1026" s="29"/>
      <c r="DX1026" s="29"/>
      <c r="DY1026" s="29"/>
      <c r="DZ1026" s="29"/>
      <c r="EA1026" s="29"/>
      <c r="EB1026" s="29"/>
      <c r="EC1026" s="29"/>
      <c r="ED1026" s="29"/>
      <c r="EE1026" s="29"/>
      <c r="EF1026" s="29"/>
      <c r="EG1026" s="29"/>
      <c r="EH1026" s="29"/>
      <c r="EI1026" s="29"/>
      <c r="EJ1026" s="29"/>
      <c r="EK1026" s="29"/>
      <c r="EL1026" s="29"/>
      <c r="EM1026" s="29"/>
      <c r="EN1026" s="29"/>
      <c r="EO1026" s="29"/>
      <c r="EP1026" s="29"/>
      <c r="EQ1026" s="29"/>
      <c r="ER1026" s="29"/>
      <c r="ES1026" s="29"/>
      <c r="ET1026" s="29"/>
      <c r="EU1026" s="29"/>
      <c r="EV1026" s="29"/>
      <c r="EW1026" s="29"/>
      <c r="EX1026" s="29"/>
      <c r="EY1026" s="29"/>
      <c r="EZ1026" s="29"/>
      <c r="FA1026" s="29"/>
      <c r="FB1026" s="29"/>
      <c r="FC1026" s="29"/>
      <c r="FD1026" s="29"/>
      <c r="FE1026" s="29"/>
      <c r="FF1026" s="29"/>
      <c r="FG1026" s="29"/>
      <c r="FH1026" s="29"/>
      <c r="FI1026" s="29"/>
      <c r="FJ1026" s="29"/>
      <c r="FK1026" s="29"/>
      <c r="FV1026" s="29"/>
      <c r="FZ1026" s="29"/>
      <c r="GA1026" s="29"/>
    </row>
    <row r="1027" spans="7:183" x14ac:dyDescent="0.25">
      <c r="G1027" s="112"/>
      <c r="Z1027" s="113"/>
      <c r="AQ1027" s="29"/>
      <c r="AR1027" s="29"/>
      <c r="AS1027" s="29"/>
      <c r="AT1027" s="29"/>
      <c r="AU1027" s="29"/>
      <c r="AV1027" s="29"/>
      <c r="AW1027" s="29"/>
      <c r="AX1027" s="29"/>
      <c r="AY1027" s="29"/>
      <c r="AZ1027" s="29"/>
      <c r="BA1027" s="29"/>
      <c r="BB1027" s="29"/>
      <c r="BC1027" s="29"/>
      <c r="BD1027" s="29"/>
      <c r="BE1027" s="29"/>
      <c r="BF1027" s="29"/>
      <c r="BG1027" s="29"/>
      <c r="BH1027" s="29"/>
      <c r="BI1027" s="29"/>
      <c r="BJ1027" s="29"/>
      <c r="BK1027" s="29"/>
      <c r="BL1027" s="29"/>
      <c r="BM1027" s="29"/>
      <c r="CH1027" s="29"/>
      <c r="CX1027" s="29"/>
      <c r="CY1027" s="29"/>
      <c r="CZ1027" s="31"/>
      <c r="DA1027" s="31"/>
      <c r="DB1027" s="31"/>
      <c r="DC1027" s="31"/>
      <c r="DD1027" s="31"/>
      <c r="DE1027" s="31"/>
      <c r="DF1027" s="31"/>
      <c r="DL1027" s="29"/>
      <c r="DM1027" s="29"/>
      <c r="DN1027" s="29"/>
      <c r="DO1027" s="29"/>
      <c r="DP1027" s="29"/>
      <c r="DQ1027" s="29"/>
      <c r="DR1027" s="29"/>
      <c r="DS1027" s="29"/>
      <c r="DT1027" s="29"/>
      <c r="DU1027" s="29"/>
      <c r="DV1027" s="29"/>
      <c r="DW1027" s="29"/>
      <c r="DX1027" s="29"/>
      <c r="DY1027" s="29"/>
      <c r="DZ1027" s="29"/>
      <c r="EA1027" s="29"/>
      <c r="EB1027" s="29"/>
      <c r="EC1027" s="29"/>
      <c r="ED1027" s="29"/>
      <c r="EE1027" s="29"/>
      <c r="EF1027" s="29"/>
      <c r="EG1027" s="29"/>
      <c r="EH1027" s="29"/>
      <c r="EI1027" s="29"/>
      <c r="EJ1027" s="29"/>
      <c r="EK1027" s="29"/>
      <c r="EL1027" s="29"/>
      <c r="EM1027" s="29"/>
      <c r="EN1027" s="29"/>
      <c r="EO1027" s="29"/>
      <c r="EP1027" s="29"/>
      <c r="EQ1027" s="29"/>
      <c r="ER1027" s="29"/>
      <c r="ES1027" s="29"/>
      <c r="ET1027" s="29"/>
      <c r="EU1027" s="29"/>
      <c r="EV1027" s="29"/>
      <c r="EW1027" s="29"/>
      <c r="EX1027" s="29"/>
      <c r="EY1027" s="29"/>
      <c r="EZ1027" s="29"/>
      <c r="FA1027" s="29"/>
      <c r="FB1027" s="29"/>
      <c r="FC1027" s="29"/>
      <c r="FD1027" s="29"/>
      <c r="FE1027" s="29"/>
      <c r="FF1027" s="29"/>
      <c r="FG1027" s="29"/>
      <c r="FH1027" s="29"/>
      <c r="FI1027" s="29"/>
      <c r="FJ1027" s="29"/>
      <c r="FK1027" s="29"/>
      <c r="FV1027" s="29"/>
      <c r="FZ1027" s="29"/>
      <c r="GA1027" s="29"/>
    </row>
    <row r="1028" spans="7:183" x14ac:dyDescent="0.25">
      <c r="G1028" s="112"/>
      <c r="Z1028" s="113"/>
      <c r="AQ1028" s="29"/>
      <c r="AR1028" s="29"/>
      <c r="AS1028" s="29"/>
      <c r="AT1028" s="29"/>
      <c r="AU1028" s="29"/>
      <c r="AV1028" s="29"/>
      <c r="AW1028" s="29"/>
      <c r="AX1028" s="29"/>
      <c r="AY1028" s="29"/>
      <c r="AZ1028" s="29"/>
      <c r="BA1028" s="29"/>
      <c r="BB1028" s="29"/>
      <c r="BC1028" s="29"/>
      <c r="BD1028" s="29"/>
      <c r="BE1028" s="29"/>
      <c r="BF1028" s="29"/>
      <c r="BG1028" s="29"/>
      <c r="BH1028" s="29"/>
      <c r="BI1028" s="29"/>
      <c r="BJ1028" s="29"/>
      <c r="BK1028" s="29"/>
      <c r="BL1028" s="29"/>
      <c r="BM1028" s="29"/>
      <c r="CH1028" s="29"/>
      <c r="CX1028" s="29"/>
      <c r="CY1028" s="29"/>
      <c r="CZ1028" s="31"/>
      <c r="DA1028" s="31"/>
      <c r="DB1028" s="31"/>
      <c r="DC1028" s="31"/>
      <c r="DD1028" s="31"/>
      <c r="DE1028" s="31"/>
      <c r="DF1028" s="31"/>
      <c r="DL1028" s="29"/>
      <c r="DM1028" s="29"/>
      <c r="DN1028" s="29"/>
      <c r="DO1028" s="29"/>
      <c r="DP1028" s="29"/>
      <c r="DQ1028" s="29"/>
      <c r="DR1028" s="29"/>
      <c r="DS1028" s="29"/>
      <c r="DT1028" s="29"/>
      <c r="DU1028" s="29"/>
      <c r="DV1028" s="29"/>
      <c r="DW1028" s="29"/>
      <c r="DX1028" s="29"/>
      <c r="DY1028" s="29"/>
      <c r="DZ1028" s="29"/>
      <c r="EA1028" s="29"/>
      <c r="EB1028" s="29"/>
      <c r="EC1028" s="29"/>
      <c r="ED1028" s="29"/>
      <c r="EE1028" s="29"/>
      <c r="EF1028" s="29"/>
      <c r="EG1028" s="29"/>
      <c r="EH1028" s="29"/>
      <c r="EI1028" s="29"/>
      <c r="EJ1028" s="29"/>
      <c r="EK1028" s="29"/>
      <c r="EL1028" s="29"/>
      <c r="EM1028" s="29"/>
      <c r="EN1028" s="29"/>
      <c r="EO1028" s="29"/>
      <c r="EP1028" s="29"/>
      <c r="EQ1028" s="29"/>
      <c r="ER1028" s="29"/>
      <c r="ES1028" s="29"/>
      <c r="ET1028" s="29"/>
      <c r="EU1028" s="29"/>
      <c r="EV1028" s="29"/>
      <c r="EW1028" s="29"/>
      <c r="EX1028" s="29"/>
      <c r="EY1028" s="29"/>
      <c r="EZ1028" s="29"/>
      <c r="FA1028" s="29"/>
      <c r="FB1028" s="29"/>
      <c r="FC1028" s="29"/>
      <c r="FD1028" s="29"/>
      <c r="FE1028" s="29"/>
      <c r="FF1028" s="29"/>
      <c r="FG1028" s="29"/>
      <c r="FH1028" s="29"/>
      <c r="FI1028" s="29"/>
      <c r="FJ1028" s="29"/>
      <c r="FK1028" s="29"/>
      <c r="FV1028" s="29"/>
      <c r="FZ1028" s="29"/>
      <c r="GA1028" s="29"/>
    </row>
    <row r="1029" spans="7:183" x14ac:dyDescent="0.25">
      <c r="G1029" s="112"/>
      <c r="Z1029" s="113"/>
      <c r="AQ1029" s="29"/>
      <c r="AR1029" s="29"/>
      <c r="AS1029" s="29"/>
      <c r="AT1029" s="29"/>
      <c r="AU1029" s="29"/>
      <c r="AV1029" s="29"/>
      <c r="AW1029" s="29"/>
      <c r="AX1029" s="29"/>
      <c r="AY1029" s="29"/>
      <c r="AZ1029" s="29"/>
      <c r="BA1029" s="29"/>
      <c r="BB1029" s="29"/>
      <c r="BC1029" s="29"/>
      <c r="BD1029" s="29"/>
      <c r="BE1029" s="29"/>
      <c r="BF1029" s="29"/>
      <c r="BG1029" s="29"/>
      <c r="BH1029" s="29"/>
      <c r="BI1029" s="29"/>
      <c r="BJ1029" s="29"/>
      <c r="BK1029" s="29"/>
      <c r="BL1029" s="29"/>
      <c r="BM1029" s="29"/>
      <c r="CH1029" s="29"/>
      <c r="CX1029" s="29"/>
      <c r="CY1029" s="29"/>
      <c r="CZ1029" s="31"/>
      <c r="DA1029" s="31"/>
      <c r="DB1029" s="31"/>
      <c r="DC1029" s="31"/>
      <c r="DD1029" s="31"/>
      <c r="DE1029" s="31"/>
      <c r="DF1029" s="31"/>
      <c r="DL1029" s="29"/>
      <c r="DM1029" s="29"/>
      <c r="DN1029" s="29"/>
      <c r="DO1029" s="29"/>
      <c r="DP1029" s="29"/>
      <c r="DQ1029" s="29"/>
      <c r="DR1029" s="29"/>
      <c r="DS1029" s="29"/>
      <c r="DT1029" s="29"/>
      <c r="DU1029" s="29"/>
      <c r="DV1029" s="29"/>
      <c r="DW1029" s="29"/>
      <c r="DX1029" s="29"/>
      <c r="DY1029" s="29"/>
      <c r="DZ1029" s="29"/>
      <c r="EA1029" s="29"/>
      <c r="EB1029" s="29"/>
      <c r="EC1029" s="29"/>
      <c r="ED1029" s="29"/>
      <c r="EE1029" s="29"/>
      <c r="EF1029" s="29"/>
      <c r="EG1029" s="29"/>
      <c r="EH1029" s="29"/>
      <c r="EI1029" s="29"/>
      <c r="EJ1029" s="29"/>
      <c r="EK1029" s="29"/>
      <c r="EL1029" s="29"/>
      <c r="EM1029" s="29"/>
      <c r="EN1029" s="29"/>
      <c r="EO1029" s="29"/>
      <c r="EP1029" s="29"/>
      <c r="EQ1029" s="29"/>
      <c r="ER1029" s="29"/>
      <c r="ES1029" s="29"/>
      <c r="ET1029" s="29"/>
      <c r="EU1029" s="29"/>
      <c r="EV1029" s="29"/>
      <c r="EW1029" s="29"/>
      <c r="EX1029" s="29"/>
      <c r="EY1029" s="29"/>
      <c r="EZ1029" s="29"/>
      <c r="FA1029" s="29"/>
      <c r="FB1029" s="29"/>
      <c r="FC1029" s="29"/>
      <c r="FD1029" s="29"/>
      <c r="FE1029" s="29"/>
      <c r="FF1029" s="29"/>
      <c r="FG1029" s="29"/>
      <c r="FH1029" s="29"/>
      <c r="FI1029" s="29"/>
      <c r="FJ1029" s="29"/>
      <c r="FK1029" s="29"/>
      <c r="FV1029" s="29"/>
      <c r="FZ1029" s="29"/>
      <c r="GA1029" s="29"/>
    </row>
    <row r="1030" spans="7:183" x14ac:dyDescent="0.25">
      <c r="G1030" s="112"/>
      <c r="Z1030" s="113"/>
      <c r="AQ1030" s="29"/>
      <c r="AR1030" s="29"/>
      <c r="AS1030" s="29"/>
      <c r="AT1030" s="29"/>
      <c r="AU1030" s="29"/>
      <c r="AV1030" s="29"/>
      <c r="AW1030" s="29"/>
      <c r="AX1030" s="29"/>
      <c r="AY1030" s="29"/>
      <c r="AZ1030" s="29"/>
      <c r="BA1030" s="29"/>
      <c r="BB1030" s="29"/>
      <c r="BC1030" s="29"/>
      <c r="BD1030" s="29"/>
      <c r="BE1030" s="29"/>
      <c r="BF1030" s="29"/>
      <c r="BG1030" s="29"/>
      <c r="BH1030" s="29"/>
      <c r="BI1030" s="29"/>
      <c r="BJ1030" s="29"/>
      <c r="BK1030" s="29"/>
      <c r="BL1030" s="29"/>
      <c r="BM1030" s="29"/>
      <c r="CH1030" s="29"/>
      <c r="CX1030" s="29"/>
      <c r="CY1030" s="29"/>
      <c r="CZ1030" s="31"/>
      <c r="DA1030" s="31"/>
      <c r="DB1030" s="31"/>
      <c r="DC1030" s="31"/>
      <c r="DD1030" s="31"/>
      <c r="DE1030" s="31"/>
      <c r="DF1030" s="31"/>
      <c r="DL1030" s="29"/>
      <c r="DM1030" s="29"/>
      <c r="DN1030" s="29"/>
      <c r="DO1030" s="29"/>
      <c r="DP1030" s="29"/>
      <c r="DQ1030" s="29"/>
      <c r="DR1030" s="29"/>
      <c r="DS1030" s="29"/>
      <c r="DT1030" s="29"/>
      <c r="DU1030" s="29"/>
      <c r="DV1030" s="29"/>
      <c r="DW1030" s="29"/>
      <c r="DX1030" s="29"/>
      <c r="DY1030" s="29"/>
      <c r="DZ1030" s="29"/>
      <c r="EA1030" s="29"/>
      <c r="EB1030" s="29"/>
      <c r="EC1030" s="29"/>
      <c r="ED1030" s="29"/>
      <c r="EE1030" s="29"/>
      <c r="EF1030" s="29"/>
      <c r="EG1030" s="29"/>
      <c r="EH1030" s="29"/>
      <c r="EI1030" s="29"/>
      <c r="EJ1030" s="29"/>
      <c r="EK1030" s="29"/>
      <c r="EL1030" s="29"/>
      <c r="EM1030" s="29"/>
      <c r="EN1030" s="29"/>
      <c r="EO1030" s="29"/>
      <c r="EP1030" s="29"/>
      <c r="EQ1030" s="29"/>
      <c r="ER1030" s="29"/>
      <c r="ES1030" s="29"/>
      <c r="ET1030" s="29"/>
      <c r="EU1030" s="29"/>
      <c r="EV1030" s="29"/>
      <c r="EW1030" s="29"/>
      <c r="EX1030" s="29"/>
      <c r="EY1030" s="29"/>
      <c r="EZ1030" s="29"/>
      <c r="FA1030" s="29"/>
      <c r="FB1030" s="29"/>
      <c r="FC1030" s="29"/>
      <c r="FD1030" s="29"/>
      <c r="FE1030" s="29"/>
      <c r="FF1030" s="29"/>
      <c r="FG1030" s="29"/>
      <c r="FH1030" s="29"/>
      <c r="FI1030" s="29"/>
      <c r="FJ1030" s="29"/>
      <c r="FK1030" s="29"/>
      <c r="FV1030" s="29"/>
      <c r="FZ1030" s="29"/>
      <c r="GA1030" s="29"/>
    </row>
    <row r="1031" spans="7:183" x14ac:dyDescent="0.25">
      <c r="G1031" s="112"/>
      <c r="Z1031" s="113"/>
      <c r="AQ1031" s="29"/>
      <c r="AR1031" s="29"/>
      <c r="AS1031" s="29"/>
      <c r="AT1031" s="29"/>
      <c r="AU1031" s="29"/>
      <c r="AV1031" s="29"/>
      <c r="AW1031" s="29"/>
      <c r="AX1031" s="29"/>
      <c r="AY1031" s="29"/>
      <c r="AZ1031" s="29"/>
      <c r="BA1031" s="29"/>
      <c r="BB1031" s="29"/>
      <c r="BC1031" s="29"/>
      <c r="BD1031" s="29"/>
      <c r="BE1031" s="29"/>
      <c r="BF1031" s="29"/>
      <c r="BG1031" s="29"/>
      <c r="BH1031" s="29"/>
      <c r="BI1031" s="29"/>
      <c r="BJ1031" s="29"/>
      <c r="BK1031" s="29"/>
      <c r="BL1031" s="29"/>
      <c r="BM1031" s="29"/>
      <c r="CH1031" s="29"/>
      <c r="CX1031" s="29"/>
      <c r="CY1031" s="29"/>
      <c r="CZ1031" s="31"/>
      <c r="DA1031" s="31"/>
      <c r="DB1031" s="31"/>
      <c r="DC1031" s="31"/>
      <c r="DD1031" s="31"/>
      <c r="DE1031" s="31"/>
      <c r="DF1031" s="31"/>
      <c r="DL1031" s="29"/>
      <c r="DM1031" s="29"/>
      <c r="DN1031" s="29"/>
      <c r="DO1031" s="29"/>
      <c r="DP1031" s="29"/>
      <c r="DQ1031" s="29"/>
      <c r="DR1031" s="29"/>
      <c r="DS1031" s="29"/>
      <c r="DT1031" s="29"/>
      <c r="DU1031" s="29"/>
      <c r="DV1031" s="29"/>
      <c r="DW1031" s="29"/>
      <c r="DX1031" s="29"/>
      <c r="DY1031" s="29"/>
      <c r="DZ1031" s="29"/>
      <c r="EA1031" s="29"/>
      <c r="EB1031" s="29"/>
      <c r="EC1031" s="29"/>
      <c r="ED1031" s="29"/>
      <c r="EE1031" s="29"/>
      <c r="EF1031" s="29"/>
      <c r="EG1031" s="29"/>
      <c r="EH1031" s="29"/>
      <c r="EI1031" s="29"/>
      <c r="EJ1031" s="29"/>
      <c r="EK1031" s="29"/>
      <c r="EL1031" s="29"/>
      <c r="EM1031" s="29"/>
      <c r="EN1031" s="29"/>
      <c r="EO1031" s="29"/>
      <c r="EP1031" s="29"/>
      <c r="EQ1031" s="29"/>
      <c r="ER1031" s="29"/>
      <c r="ES1031" s="29"/>
      <c r="ET1031" s="29"/>
      <c r="EU1031" s="29"/>
      <c r="EV1031" s="29"/>
      <c r="EW1031" s="29"/>
      <c r="EX1031" s="29"/>
      <c r="EY1031" s="29"/>
      <c r="EZ1031" s="29"/>
      <c r="FA1031" s="29"/>
      <c r="FB1031" s="29"/>
      <c r="FC1031" s="29"/>
      <c r="FD1031" s="29"/>
      <c r="FE1031" s="29"/>
      <c r="FF1031" s="29"/>
      <c r="FG1031" s="29"/>
      <c r="FH1031" s="29"/>
      <c r="FI1031" s="29"/>
      <c r="FJ1031" s="29"/>
      <c r="FK1031" s="29"/>
      <c r="FV1031" s="29"/>
      <c r="FZ1031" s="29"/>
      <c r="GA1031" s="29"/>
    </row>
    <row r="1032" spans="7:183" x14ac:dyDescent="0.25">
      <c r="G1032" s="112"/>
      <c r="Z1032" s="113"/>
      <c r="AQ1032" s="29"/>
      <c r="AR1032" s="29"/>
      <c r="AS1032" s="29"/>
      <c r="AT1032" s="29"/>
      <c r="AU1032" s="29"/>
      <c r="AV1032" s="29"/>
      <c r="AW1032" s="29"/>
      <c r="AX1032" s="29"/>
      <c r="AY1032" s="29"/>
      <c r="AZ1032" s="29"/>
      <c r="BA1032" s="29"/>
      <c r="BB1032" s="29"/>
      <c r="BC1032" s="29"/>
      <c r="BD1032" s="29"/>
      <c r="BE1032" s="29"/>
      <c r="BF1032" s="29"/>
      <c r="BG1032" s="29"/>
      <c r="BH1032" s="29"/>
      <c r="BI1032" s="29"/>
      <c r="BJ1032" s="29"/>
      <c r="BK1032" s="29"/>
      <c r="BL1032" s="29"/>
      <c r="BM1032" s="29"/>
      <c r="CH1032" s="29"/>
      <c r="CX1032" s="29"/>
      <c r="CY1032" s="29"/>
      <c r="CZ1032" s="31"/>
      <c r="DA1032" s="31"/>
      <c r="DB1032" s="31"/>
      <c r="DC1032" s="31"/>
      <c r="DD1032" s="31"/>
      <c r="DE1032" s="31"/>
      <c r="DF1032" s="31"/>
      <c r="DL1032" s="29"/>
      <c r="DM1032" s="29"/>
      <c r="DN1032" s="29"/>
      <c r="DO1032" s="29"/>
      <c r="DP1032" s="29"/>
      <c r="DQ1032" s="29"/>
      <c r="DR1032" s="29"/>
      <c r="DS1032" s="29"/>
      <c r="DT1032" s="29"/>
      <c r="DU1032" s="29"/>
      <c r="DV1032" s="29"/>
      <c r="DW1032" s="29"/>
      <c r="DX1032" s="29"/>
      <c r="DY1032" s="29"/>
      <c r="DZ1032" s="29"/>
      <c r="EA1032" s="29"/>
      <c r="EB1032" s="29"/>
      <c r="EC1032" s="29"/>
      <c r="ED1032" s="29"/>
      <c r="EE1032" s="29"/>
      <c r="EF1032" s="29"/>
      <c r="EG1032" s="29"/>
      <c r="EH1032" s="29"/>
      <c r="EI1032" s="29"/>
      <c r="EJ1032" s="29"/>
      <c r="EK1032" s="29"/>
      <c r="EL1032" s="29"/>
      <c r="EM1032" s="29"/>
      <c r="EN1032" s="29"/>
      <c r="EO1032" s="29"/>
      <c r="EP1032" s="29"/>
      <c r="EQ1032" s="29"/>
      <c r="ER1032" s="29"/>
      <c r="ES1032" s="29"/>
      <c r="ET1032" s="29"/>
      <c r="EU1032" s="29"/>
      <c r="EV1032" s="29"/>
      <c r="EW1032" s="29"/>
      <c r="EX1032" s="29"/>
      <c r="EY1032" s="29"/>
      <c r="EZ1032" s="29"/>
      <c r="FA1032" s="29"/>
      <c r="FB1032" s="29"/>
      <c r="FC1032" s="29"/>
      <c r="FD1032" s="29"/>
      <c r="FE1032" s="29"/>
      <c r="FF1032" s="29"/>
      <c r="FG1032" s="29"/>
      <c r="FH1032" s="29"/>
      <c r="FI1032" s="29"/>
      <c r="FJ1032" s="29"/>
      <c r="FK1032" s="29"/>
      <c r="FV1032" s="29"/>
      <c r="FZ1032" s="29"/>
      <c r="GA1032" s="29"/>
    </row>
    <row r="1033" spans="7:183" x14ac:dyDescent="0.25">
      <c r="G1033" s="112"/>
      <c r="Z1033" s="113"/>
      <c r="AQ1033" s="29"/>
      <c r="AR1033" s="29"/>
      <c r="AS1033" s="29"/>
      <c r="AT1033" s="29"/>
      <c r="AU1033" s="29"/>
      <c r="AV1033" s="29"/>
      <c r="AW1033" s="29"/>
      <c r="AX1033" s="29"/>
      <c r="AY1033" s="29"/>
      <c r="AZ1033" s="29"/>
      <c r="BA1033" s="29"/>
      <c r="BB1033" s="29"/>
      <c r="BC1033" s="29"/>
      <c r="BD1033" s="29"/>
      <c r="BE1033" s="29"/>
      <c r="BF1033" s="29"/>
      <c r="BG1033" s="29"/>
      <c r="BH1033" s="29"/>
      <c r="BI1033" s="29"/>
      <c r="BJ1033" s="29"/>
      <c r="BK1033" s="29"/>
      <c r="BL1033" s="29"/>
      <c r="BM1033" s="29"/>
      <c r="CH1033" s="29"/>
      <c r="CX1033" s="29"/>
      <c r="CY1033" s="29"/>
      <c r="CZ1033" s="31"/>
      <c r="DA1033" s="31"/>
      <c r="DB1033" s="31"/>
      <c r="DC1033" s="31"/>
      <c r="DD1033" s="31"/>
      <c r="DE1033" s="31"/>
      <c r="DF1033" s="31"/>
      <c r="DL1033" s="29"/>
      <c r="DM1033" s="29"/>
      <c r="DN1033" s="29"/>
      <c r="DO1033" s="29"/>
      <c r="DP1033" s="29"/>
      <c r="DQ1033" s="29"/>
      <c r="DR1033" s="29"/>
      <c r="DS1033" s="29"/>
      <c r="DT1033" s="29"/>
      <c r="DU1033" s="29"/>
      <c r="DV1033" s="29"/>
      <c r="DW1033" s="29"/>
      <c r="DX1033" s="29"/>
      <c r="DY1033" s="29"/>
      <c r="DZ1033" s="29"/>
      <c r="EA1033" s="29"/>
      <c r="EB1033" s="29"/>
      <c r="EC1033" s="29"/>
      <c r="ED1033" s="29"/>
      <c r="EE1033" s="29"/>
      <c r="EF1033" s="29"/>
      <c r="EG1033" s="29"/>
      <c r="EH1033" s="29"/>
      <c r="EI1033" s="29"/>
      <c r="EJ1033" s="29"/>
      <c r="EK1033" s="29"/>
      <c r="EL1033" s="29"/>
      <c r="EM1033" s="29"/>
      <c r="EN1033" s="29"/>
      <c r="EO1033" s="29"/>
      <c r="EP1033" s="29"/>
      <c r="EQ1033" s="29"/>
      <c r="ER1033" s="29"/>
      <c r="ES1033" s="29"/>
      <c r="ET1033" s="29"/>
      <c r="EU1033" s="29"/>
      <c r="EV1033" s="29"/>
      <c r="EW1033" s="29"/>
      <c r="EX1033" s="29"/>
      <c r="EY1033" s="29"/>
      <c r="EZ1033" s="29"/>
      <c r="FA1033" s="29"/>
      <c r="FB1033" s="29"/>
      <c r="FC1033" s="29"/>
      <c r="FD1033" s="29"/>
      <c r="FE1033" s="29"/>
      <c r="FF1033" s="29"/>
      <c r="FG1033" s="29"/>
      <c r="FH1033" s="29"/>
      <c r="FI1033" s="29"/>
      <c r="FJ1033" s="29"/>
      <c r="FK1033" s="29"/>
      <c r="FV1033" s="29"/>
      <c r="FZ1033" s="29"/>
      <c r="GA1033" s="29"/>
    </row>
    <row r="1034" spans="7:183" x14ac:dyDescent="0.25">
      <c r="G1034" s="112"/>
      <c r="Z1034" s="113"/>
      <c r="AQ1034" s="29"/>
      <c r="AR1034" s="29"/>
      <c r="AS1034" s="29"/>
      <c r="AT1034" s="29"/>
      <c r="AU1034" s="29"/>
      <c r="AV1034" s="29"/>
      <c r="AW1034" s="29"/>
      <c r="AX1034" s="29"/>
      <c r="AY1034" s="29"/>
      <c r="AZ1034" s="29"/>
      <c r="BA1034" s="29"/>
      <c r="BB1034" s="29"/>
      <c r="BC1034" s="29"/>
      <c r="BD1034" s="29"/>
      <c r="BE1034" s="29"/>
      <c r="BF1034" s="29"/>
      <c r="BG1034" s="29"/>
      <c r="BH1034" s="29"/>
      <c r="BI1034" s="29"/>
      <c r="BJ1034" s="29"/>
      <c r="BK1034" s="29"/>
      <c r="BL1034" s="29"/>
      <c r="BM1034" s="29"/>
      <c r="CH1034" s="29"/>
      <c r="CX1034" s="29"/>
      <c r="CY1034" s="29"/>
      <c r="CZ1034" s="31"/>
      <c r="DA1034" s="31"/>
      <c r="DB1034" s="31"/>
      <c r="DC1034" s="31"/>
      <c r="DD1034" s="31"/>
      <c r="DE1034" s="31"/>
      <c r="DF1034" s="31"/>
      <c r="DL1034" s="29"/>
      <c r="DM1034" s="29"/>
      <c r="DN1034" s="29"/>
      <c r="DO1034" s="29"/>
      <c r="DP1034" s="29"/>
      <c r="DQ1034" s="29"/>
      <c r="DR1034" s="29"/>
      <c r="DS1034" s="29"/>
      <c r="DT1034" s="29"/>
      <c r="DU1034" s="29"/>
      <c r="DV1034" s="29"/>
      <c r="DW1034" s="29"/>
      <c r="DX1034" s="29"/>
      <c r="DY1034" s="29"/>
      <c r="DZ1034" s="29"/>
      <c r="EA1034" s="29"/>
      <c r="EB1034" s="29"/>
      <c r="EC1034" s="29"/>
      <c r="ED1034" s="29"/>
      <c r="EE1034" s="29"/>
      <c r="EF1034" s="29"/>
      <c r="EG1034" s="29"/>
      <c r="EH1034" s="29"/>
      <c r="EI1034" s="29"/>
      <c r="EJ1034" s="29"/>
      <c r="EK1034" s="29"/>
      <c r="EL1034" s="29"/>
      <c r="EM1034" s="29"/>
      <c r="EN1034" s="29"/>
      <c r="EO1034" s="29"/>
      <c r="EP1034" s="29"/>
      <c r="EQ1034" s="29"/>
      <c r="ER1034" s="29"/>
      <c r="ES1034" s="29"/>
      <c r="ET1034" s="29"/>
      <c r="EU1034" s="29"/>
      <c r="EV1034" s="29"/>
      <c r="EW1034" s="29"/>
      <c r="EX1034" s="29"/>
      <c r="EY1034" s="29"/>
      <c r="EZ1034" s="29"/>
      <c r="FA1034" s="29"/>
      <c r="FB1034" s="29"/>
      <c r="FC1034" s="29"/>
      <c r="FD1034" s="29"/>
      <c r="FE1034" s="29"/>
      <c r="FF1034" s="29"/>
      <c r="FG1034" s="29"/>
      <c r="FH1034" s="29"/>
      <c r="FI1034" s="29"/>
      <c r="FJ1034" s="29"/>
      <c r="FK1034" s="29"/>
      <c r="FV1034" s="29"/>
      <c r="FZ1034" s="29"/>
      <c r="GA1034" s="29"/>
    </row>
    <row r="1035" spans="7:183" x14ac:dyDescent="0.25">
      <c r="G1035" s="112"/>
      <c r="Z1035" s="113"/>
      <c r="AQ1035" s="29"/>
      <c r="AR1035" s="29"/>
      <c r="AS1035" s="29"/>
      <c r="AT1035" s="29"/>
      <c r="AU1035" s="29"/>
      <c r="AV1035" s="29"/>
      <c r="AW1035" s="29"/>
      <c r="AX1035" s="29"/>
      <c r="AY1035" s="29"/>
      <c r="AZ1035" s="29"/>
      <c r="BA1035" s="29"/>
      <c r="BB1035" s="29"/>
      <c r="BC1035" s="29"/>
      <c r="BD1035" s="29"/>
      <c r="BE1035" s="29"/>
      <c r="BF1035" s="29"/>
      <c r="BG1035" s="29"/>
      <c r="BH1035" s="29"/>
      <c r="BI1035" s="29"/>
      <c r="BJ1035" s="29"/>
      <c r="BK1035" s="29"/>
      <c r="BL1035" s="29"/>
      <c r="BM1035" s="29"/>
      <c r="CH1035" s="29"/>
      <c r="CX1035" s="29"/>
      <c r="CY1035" s="29"/>
      <c r="CZ1035" s="31"/>
      <c r="DA1035" s="31"/>
      <c r="DB1035" s="31"/>
      <c r="DC1035" s="31"/>
      <c r="DD1035" s="31"/>
      <c r="DE1035" s="31"/>
      <c r="DF1035" s="31"/>
      <c r="DL1035" s="29"/>
      <c r="DM1035" s="29"/>
      <c r="DN1035" s="29"/>
      <c r="DO1035" s="29"/>
      <c r="DP1035" s="29"/>
      <c r="DQ1035" s="29"/>
      <c r="DR1035" s="29"/>
      <c r="DS1035" s="29"/>
      <c r="DT1035" s="29"/>
      <c r="DU1035" s="29"/>
      <c r="DV1035" s="29"/>
      <c r="DW1035" s="29"/>
      <c r="DX1035" s="29"/>
      <c r="DY1035" s="29"/>
      <c r="DZ1035" s="29"/>
      <c r="EA1035" s="29"/>
      <c r="EB1035" s="29"/>
      <c r="EC1035" s="29"/>
      <c r="ED1035" s="29"/>
      <c r="EE1035" s="29"/>
      <c r="EF1035" s="29"/>
      <c r="EG1035" s="29"/>
      <c r="EH1035" s="29"/>
      <c r="EI1035" s="29"/>
      <c r="EJ1035" s="29"/>
      <c r="EK1035" s="29"/>
      <c r="EL1035" s="29"/>
      <c r="EM1035" s="29"/>
      <c r="EN1035" s="29"/>
      <c r="EO1035" s="29"/>
      <c r="EP1035" s="29"/>
      <c r="EQ1035" s="29"/>
      <c r="ER1035" s="29"/>
      <c r="ES1035" s="29"/>
      <c r="ET1035" s="29"/>
      <c r="EU1035" s="29"/>
      <c r="EV1035" s="29"/>
      <c r="EW1035" s="29"/>
      <c r="EX1035" s="29"/>
      <c r="EY1035" s="29"/>
      <c r="EZ1035" s="29"/>
      <c r="FA1035" s="29"/>
      <c r="FB1035" s="29"/>
      <c r="FC1035" s="29"/>
      <c r="FD1035" s="29"/>
      <c r="FE1035" s="29"/>
      <c r="FF1035" s="29"/>
      <c r="FG1035" s="29"/>
      <c r="FH1035" s="29"/>
      <c r="FI1035" s="29"/>
      <c r="FJ1035" s="29"/>
      <c r="FK1035" s="29"/>
      <c r="FV1035" s="29"/>
      <c r="FZ1035" s="29"/>
      <c r="GA1035" s="29"/>
    </row>
    <row r="1036" spans="7:183" x14ac:dyDescent="0.25">
      <c r="G1036" s="112"/>
      <c r="Z1036" s="113"/>
      <c r="AQ1036" s="29"/>
      <c r="AR1036" s="29"/>
      <c r="AS1036" s="29"/>
      <c r="AT1036" s="29"/>
      <c r="AU1036" s="29"/>
      <c r="AV1036" s="29"/>
      <c r="AW1036" s="29"/>
      <c r="AX1036" s="29"/>
      <c r="AY1036" s="29"/>
      <c r="AZ1036" s="29"/>
      <c r="BA1036" s="29"/>
      <c r="BB1036" s="29"/>
      <c r="BC1036" s="29"/>
      <c r="BD1036" s="29"/>
      <c r="BE1036" s="29"/>
      <c r="BF1036" s="29"/>
      <c r="BG1036" s="29"/>
      <c r="BH1036" s="29"/>
      <c r="BI1036" s="29"/>
      <c r="BJ1036" s="29"/>
      <c r="BK1036" s="29"/>
      <c r="BL1036" s="29"/>
      <c r="BM1036" s="29"/>
      <c r="CH1036" s="29"/>
      <c r="CX1036" s="29"/>
      <c r="CY1036" s="29"/>
      <c r="CZ1036" s="31"/>
      <c r="DA1036" s="31"/>
      <c r="DB1036" s="31"/>
      <c r="DC1036" s="31"/>
      <c r="DD1036" s="31"/>
      <c r="DE1036" s="31"/>
      <c r="DF1036" s="31"/>
      <c r="DL1036" s="29"/>
      <c r="DM1036" s="29"/>
      <c r="DN1036" s="29"/>
      <c r="DO1036" s="29"/>
      <c r="DP1036" s="29"/>
      <c r="DQ1036" s="29"/>
      <c r="DR1036" s="29"/>
      <c r="DS1036" s="29"/>
      <c r="DT1036" s="29"/>
      <c r="DU1036" s="29"/>
      <c r="DV1036" s="29"/>
      <c r="DW1036" s="29"/>
      <c r="DX1036" s="29"/>
      <c r="DY1036" s="29"/>
      <c r="DZ1036" s="29"/>
      <c r="EA1036" s="29"/>
      <c r="EB1036" s="29"/>
      <c r="EC1036" s="29"/>
      <c r="ED1036" s="29"/>
      <c r="EE1036" s="29"/>
      <c r="EF1036" s="29"/>
      <c r="EG1036" s="29"/>
      <c r="EH1036" s="29"/>
      <c r="EI1036" s="29"/>
      <c r="EJ1036" s="29"/>
      <c r="EK1036" s="29"/>
      <c r="EL1036" s="29"/>
      <c r="EM1036" s="29"/>
      <c r="EN1036" s="29"/>
      <c r="EO1036" s="29"/>
      <c r="EP1036" s="29"/>
      <c r="EQ1036" s="29"/>
      <c r="ER1036" s="29"/>
      <c r="ES1036" s="29"/>
      <c r="ET1036" s="29"/>
      <c r="EU1036" s="29"/>
      <c r="EV1036" s="29"/>
      <c r="EW1036" s="29"/>
      <c r="EX1036" s="29"/>
      <c r="EY1036" s="29"/>
      <c r="EZ1036" s="29"/>
      <c r="FA1036" s="29"/>
      <c r="FB1036" s="29"/>
      <c r="FC1036" s="29"/>
      <c r="FD1036" s="29"/>
      <c r="FE1036" s="29"/>
      <c r="FF1036" s="29"/>
      <c r="FG1036" s="29"/>
      <c r="FH1036" s="29"/>
      <c r="FI1036" s="29"/>
      <c r="FJ1036" s="29"/>
      <c r="FK1036" s="29"/>
      <c r="FV1036" s="29"/>
      <c r="FZ1036" s="29"/>
      <c r="GA1036" s="29"/>
    </row>
    <row r="1037" spans="7:183" x14ac:dyDescent="0.25">
      <c r="G1037" s="112"/>
      <c r="Z1037" s="113"/>
      <c r="AQ1037" s="29"/>
      <c r="AR1037" s="29"/>
      <c r="AS1037" s="29"/>
      <c r="AT1037" s="29"/>
      <c r="AU1037" s="29"/>
      <c r="AV1037" s="29"/>
      <c r="AW1037" s="29"/>
      <c r="AX1037" s="29"/>
      <c r="AY1037" s="29"/>
      <c r="AZ1037" s="29"/>
      <c r="BA1037" s="29"/>
      <c r="BB1037" s="29"/>
      <c r="BC1037" s="29"/>
      <c r="BD1037" s="29"/>
      <c r="BE1037" s="29"/>
      <c r="BF1037" s="29"/>
      <c r="BG1037" s="29"/>
      <c r="BH1037" s="29"/>
      <c r="BI1037" s="29"/>
      <c r="BJ1037" s="29"/>
      <c r="BK1037" s="29"/>
      <c r="BL1037" s="29"/>
      <c r="BM1037" s="29"/>
      <c r="CH1037" s="29"/>
      <c r="CX1037" s="29"/>
      <c r="CY1037" s="29"/>
      <c r="CZ1037" s="31"/>
      <c r="DA1037" s="31"/>
      <c r="DB1037" s="31"/>
      <c r="DC1037" s="31"/>
      <c r="DD1037" s="31"/>
      <c r="DE1037" s="31"/>
      <c r="DF1037" s="31"/>
      <c r="DL1037" s="29"/>
      <c r="DM1037" s="29"/>
      <c r="DN1037" s="29"/>
      <c r="DO1037" s="29"/>
      <c r="DP1037" s="29"/>
      <c r="DQ1037" s="29"/>
      <c r="DR1037" s="29"/>
      <c r="DS1037" s="29"/>
      <c r="DT1037" s="29"/>
      <c r="DU1037" s="29"/>
      <c r="DV1037" s="29"/>
      <c r="DW1037" s="29"/>
      <c r="DX1037" s="29"/>
      <c r="DY1037" s="29"/>
      <c r="DZ1037" s="29"/>
      <c r="EA1037" s="29"/>
      <c r="EB1037" s="29"/>
      <c r="EC1037" s="29"/>
      <c r="ED1037" s="29"/>
      <c r="EE1037" s="29"/>
      <c r="EF1037" s="29"/>
      <c r="EG1037" s="29"/>
      <c r="EH1037" s="29"/>
      <c r="EI1037" s="29"/>
      <c r="EJ1037" s="29"/>
      <c r="EK1037" s="29"/>
      <c r="EL1037" s="29"/>
      <c r="EM1037" s="29"/>
      <c r="EN1037" s="29"/>
      <c r="EO1037" s="29"/>
      <c r="EP1037" s="29"/>
      <c r="EQ1037" s="29"/>
      <c r="ER1037" s="29"/>
      <c r="ES1037" s="29"/>
      <c r="ET1037" s="29"/>
      <c r="EU1037" s="29"/>
      <c r="EV1037" s="29"/>
      <c r="EW1037" s="29"/>
      <c r="EX1037" s="29"/>
      <c r="EY1037" s="29"/>
      <c r="EZ1037" s="29"/>
      <c r="FA1037" s="29"/>
      <c r="FB1037" s="29"/>
      <c r="FC1037" s="29"/>
      <c r="FD1037" s="29"/>
      <c r="FE1037" s="29"/>
      <c r="FF1037" s="29"/>
      <c r="FG1037" s="29"/>
      <c r="FH1037" s="29"/>
      <c r="FI1037" s="29"/>
      <c r="FJ1037" s="29"/>
      <c r="FK1037" s="29"/>
      <c r="FV1037" s="29"/>
      <c r="FZ1037" s="29"/>
      <c r="GA1037" s="29"/>
    </row>
    <row r="1038" spans="7:183" x14ac:dyDescent="0.25">
      <c r="G1038" s="112"/>
      <c r="Z1038" s="113"/>
      <c r="AQ1038" s="29"/>
      <c r="AR1038" s="29"/>
      <c r="AS1038" s="29"/>
      <c r="AT1038" s="29"/>
      <c r="AU1038" s="29"/>
      <c r="AV1038" s="29"/>
      <c r="AW1038" s="29"/>
      <c r="AX1038" s="29"/>
      <c r="AY1038" s="29"/>
      <c r="AZ1038" s="29"/>
      <c r="BA1038" s="29"/>
      <c r="BB1038" s="29"/>
      <c r="BC1038" s="29"/>
      <c r="BD1038" s="29"/>
      <c r="BE1038" s="29"/>
      <c r="BF1038" s="29"/>
      <c r="BG1038" s="29"/>
      <c r="BH1038" s="29"/>
      <c r="BI1038" s="29"/>
      <c r="BJ1038" s="29"/>
      <c r="BK1038" s="29"/>
      <c r="BL1038" s="29"/>
      <c r="BM1038" s="29"/>
      <c r="CH1038" s="29"/>
      <c r="CX1038" s="29"/>
      <c r="CY1038" s="29"/>
      <c r="CZ1038" s="31"/>
      <c r="DA1038" s="31"/>
      <c r="DB1038" s="31"/>
      <c r="DC1038" s="31"/>
      <c r="DD1038" s="31"/>
      <c r="DE1038" s="31"/>
      <c r="DF1038" s="31"/>
      <c r="DL1038" s="29"/>
      <c r="DM1038" s="29"/>
      <c r="DN1038" s="29"/>
      <c r="DO1038" s="29"/>
      <c r="DP1038" s="29"/>
      <c r="DQ1038" s="29"/>
      <c r="DR1038" s="29"/>
      <c r="DS1038" s="29"/>
      <c r="DT1038" s="29"/>
      <c r="DU1038" s="29"/>
      <c r="DV1038" s="29"/>
      <c r="DW1038" s="29"/>
      <c r="DX1038" s="29"/>
      <c r="DY1038" s="29"/>
      <c r="DZ1038" s="29"/>
      <c r="EA1038" s="29"/>
      <c r="EB1038" s="29"/>
      <c r="EC1038" s="29"/>
      <c r="ED1038" s="29"/>
      <c r="EE1038" s="29"/>
      <c r="EF1038" s="29"/>
      <c r="EG1038" s="29"/>
      <c r="EH1038" s="29"/>
      <c r="EI1038" s="29"/>
      <c r="EJ1038" s="29"/>
      <c r="EK1038" s="29"/>
      <c r="EL1038" s="29"/>
      <c r="EM1038" s="29"/>
      <c r="EN1038" s="29"/>
      <c r="EO1038" s="29"/>
      <c r="EP1038" s="29"/>
      <c r="EQ1038" s="29"/>
      <c r="ER1038" s="29"/>
      <c r="ES1038" s="29"/>
      <c r="ET1038" s="29"/>
      <c r="EU1038" s="29"/>
      <c r="EV1038" s="29"/>
      <c r="EW1038" s="29"/>
      <c r="EX1038" s="29"/>
      <c r="EY1038" s="29"/>
      <c r="EZ1038" s="29"/>
      <c r="FA1038" s="29"/>
      <c r="FB1038" s="29"/>
      <c r="FC1038" s="29"/>
      <c r="FD1038" s="29"/>
      <c r="FE1038" s="29"/>
      <c r="FF1038" s="29"/>
      <c r="FG1038" s="29"/>
      <c r="FH1038" s="29"/>
      <c r="FI1038" s="29"/>
      <c r="FJ1038" s="29"/>
      <c r="FK1038" s="29"/>
      <c r="FV1038" s="29"/>
      <c r="FZ1038" s="29"/>
      <c r="GA1038" s="29"/>
    </row>
    <row r="1039" spans="7:183" x14ac:dyDescent="0.25">
      <c r="G1039" s="112"/>
      <c r="Z1039" s="113"/>
      <c r="AQ1039" s="29"/>
      <c r="AR1039" s="29"/>
      <c r="AS1039" s="29"/>
      <c r="AT1039" s="29"/>
      <c r="AU1039" s="29"/>
      <c r="AV1039" s="29"/>
      <c r="AW1039" s="29"/>
      <c r="AX1039" s="29"/>
      <c r="AY1039" s="29"/>
      <c r="AZ1039" s="29"/>
      <c r="BA1039" s="29"/>
      <c r="BB1039" s="29"/>
      <c r="BC1039" s="29"/>
      <c r="BD1039" s="29"/>
      <c r="BE1039" s="29"/>
      <c r="BF1039" s="29"/>
      <c r="BG1039" s="29"/>
      <c r="BH1039" s="29"/>
      <c r="BI1039" s="29"/>
      <c r="BJ1039" s="29"/>
      <c r="BK1039" s="29"/>
      <c r="BL1039" s="29"/>
      <c r="BM1039" s="29"/>
      <c r="CH1039" s="29"/>
      <c r="CX1039" s="29"/>
      <c r="CY1039" s="29"/>
      <c r="CZ1039" s="31"/>
      <c r="DA1039" s="31"/>
      <c r="DB1039" s="31"/>
      <c r="DC1039" s="31"/>
      <c r="DD1039" s="31"/>
      <c r="DE1039" s="31"/>
      <c r="DF1039" s="31"/>
      <c r="DL1039" s="29"/>
      <c r="DM1039" s="29"/>
      <c r="DN1039" s="29"/>
      <c r="DO1039" s="29"/>
      <c r="DP1039" s="29"/>
      <c r="DQ1039" s="29"/>
      <c r="DR1039" s="29"/>
      <c r="DS1039" s="29"/>
      <c r="DT1039" s="29"/>
      <c r="DU1039" s="29"/>
      <c r="DV1039" s="29"/>
      <c r="DW1039" s="29"/>
      <c r="DX1039" s="29"/>
      <c r="DY1039" s="29"/>
      <c r="DZ1039" s="29"/>
      <c r="EA1039" s="29"/>
      <c r="EB1039" s="29"/>
      <c r="EC1039" s="29"/>
      <c r="ED1039" s="29"/>
      <c r="EE1039" s="29"/>
      <c r="EF1039" s="29"/>
      <c r="EG1039" s="29"/>
      <c r="EH1039" s="29"/>
      <c r="EI1039" s="29"/>
      <c r="EJ1039" s="29"/>
      <c r="EK1039" s="29"/>
      <c r="EL1039" s="29"/>
      <c r="EM1039" s="29"/>
      <c r="EN1039" s="29"/>
      <c r="EO1039" s="29"/>
      <c r="EP1039" s="29"/>
      <c r="EQ1039" s="29"/>
      <c r="ER1039" s="29"/>
      <c r="ES1039" s="29"/>
      <c r="ET1039" s="29"/>
      <c r="EU1039" s="29"/>
      <c r="EV1039" s="29"/>
      <c r="EW1039" s="29"/>
      <c r="EX1039" s="29"/>
      <c r="EY1039" s="29"/>
      <c r="EZ1039" s="29"/>
      <c r="FA1039" s="29"/>
      <c r="FB1039" s="29"/>
      <c r="FC1039" s="29"/>
      <c r="FD1039" s="29"/>
      <c r="FE1039" s="29"/>
      <c r="FF1039" s="29"/>
      <c r="FG1039" s="29"/>
      <c r="FH1039" s="29"/>
      <c r="FI1039" s="29"/>
      <c r="FJ1039" s="29"/>
      <c r="FK1039" s="29"/>
      <c r="FV1039" s="29"/>
      <c r="FZ1039" s="29"/>
      <c r="GA1039" s="29"/>
    </row>
    <row r="1040" spans="7:183" x14ac:dyDescent="0.25">
      <c r="G1040" s="112"/>
      <c r="Z1040" s="113"/>
      <c r="AQ1040" s="29"/>
      <c r="AR1040" s="29"/>
      <c r="AS1040" s="29"/>
      <c r="AT1040" s="29"/>
      <c r="AU1040" s="29"/>
      <c r="AV1040" s="29"/>
      <c r="AW1040" s="29"/>
      <c r="AX1040" s="29"/>
      <c r="AY1040" s="29"/>
      <c r="AZ1040" s="29"/>
      <c r="BA1040" s="29"/>
      <c r="BB1040" s="29"/>
      <c r="BC1040" s="29"/>
      <c r="BD1040" s="29"/>
      <c r="BE1040" s="29"/>
      <c r="BF1040" s="29"/>
      <c r="BG1040" s="29"/>
      <c r="BH1040" s="29"/>
      <c r="BI1040" s="29"/>
      <c r="BJ1040" s="29"/>
      <c r="BK1040" s="29"/>
      <c r="BL1040" s="29"/>
      <c r="BM1040" s="29"/>
      <c r="CH1040" s="29"/>
      <c r="CX1040" s="29"/>
      <c r="CY1040" s="29"/>
      <c r="CZ1040" s="31"/>
      <c r="DA1040" s="31"/>
      <c r="DB1040" s="31"/>
      <c r="DC1040" s="31"/>
      <c r="DD1040" s="31"/>
      <c r="DE1040" s="31"/>
      <c r="DF1040" s="31"/>
      <c r="DL1040" s="29"/>
      <c r="DM1040" s="29"/>
      <c r="DN1040" s="29"/>
      <c r="DO1040" s="29"/>
      <c r="DP1040" s="29"/>
      <c r="DQ1040" s="29"/>
      <c r="DR1040" s="29"/>
      <c r="DS1040" s="29"/>
      <c r="DT1040" s="29"/>
      <c r="DU1040" s="29"/>
      <c r="DV1040" s="29"/>
      <c r="DW1040" s="29"/>
      <c r="DX1040" s="29"/>
      <c r="DY1040" s="29"/>
      <c r="DZ1040" s="29"/>
      <c r="EA1040" s="29"/>
      <c r="EB1040" s="29"/>
      <c r="EC1040" s="29"/>
      <c r="ED1040" s="29"/>
      <c r="EE1040" s="29"/>
      <c r="EF1040" s="29"/>
      <c r="EG1040" s="29"/>
      <c r="EH1040" s="29"/>
      <c r="EI1040" s="29"/>
      <c r="EJ1040" s="29"/>
      <c r="EK1040" s="29"/>
      <c r="EL1040" s="29"/>
      <c r="EM1040" s="29"/>
      <c r="EN1040" s="29"/>
      <c r="EO1040" s="29"/>
      <c r="EP1040" s="29"/>
      <c r="EQ1040" s="29"/>
      <c r="ER1040" s="29"/>
      <c r="ES1040" s="29"/>
      <c r="ET1040" s="29"/>
      <c r="EU1040" s="29"/>
      <c r="EV1040" s="29"/>
      <c r="EW1040" s="29"/>
      <c r="EX1040" s="29"/>
      <c r="EY1040" s="29"/>
      <c r="EZ1040" s="29"/>
      <c r="FA1040" s="29"/>
      <c r="FB1040" s="29"/>
      <c r="FC1040" s="29"/>
      <c r="FD1040" s="29"/>
      <c r="FE1040" s="29"/>
      <c r="FF1040" s="29"/>
      <c r="FG1040" s="29"/>
      <c r="FH1040" s="29"/>
      <c r="FI1040" s="29"/>
      <c r="FJ1040" s="29"/>
      <c r="FK1040" s="29"/>
      <c r="FV1040" s="29"/>
      <c r="FZ1040" s="29"/>
      <c r="GA1040" s="29"/>
    </row>
    <row r="1041" spans="7:183" x14ac:dyDescent="0.25">
      <c r="G1041" s="112"/>
      <c r="Z1041" s="113"/>
      <c r="AQ1041" s="29"/>
      <c r="AR1041" s="29"/>
      <c r="AS1041" s="29"/>
      <c r="AT1041" s="29"/>
      <c r="AU1041" s="29"/>
      <c r="AV1041" s="29"/>
      <c r="AW1041" s="29"/>
      <c r="AX1041" s="29"/>
      <c r="AY1041" s="29"/>
      <c r="AZ1041" s="29"/>
      <c r="BA1041" s="29"/>
      <c r="BB1041" s="29"/>
      <c r="BC1041" s="29"/>
      <c r="BD1041" s="29"/>
      <c r="BE1041" s="29"/>
      <c r="BF1041" s="29"/>
      <c r="BG1041" s="29"/>
      <c r="BH1041" s="29"/>
      <c r="BI1041" s="29"/>
      <c r="BJ1041" s="29"/>
      <c r="BK1041" s="29"/>
      <c r="BL1041" s="29"/>
      <c r="BM1041" s="29"/>
      <c r="CH1041" s="29"/>
      <c r="CX1041" s="29"/>
      <c r="CY1041" s="29"/>
      <c r="CZ1041" s="31"/>
      <c r="DA1041" s="31"/>
      <c r="DB1041" s="31"/>
      <c r="DC1041" s="31"/>
      <c r="DD1041" s="31"/>
      <c r="DE1041" s="31"/>
      <c r="DF1041" s="31"/>
      <c r="DL1041" s="29"/>
      <c r="DM1041" s="29"/>
      <c r="DN1041" s="29"/>
      <c r="DO1041" s="29"/>
      <c r="DP1041" s="29"/>
      <c r="DQ1041" s="29"/>
      <c r="DR1041" s="29"/>
      <c r="DS1041" s="29"/>
      <c r="DT1041" s="29"/>
      <c r="DU1041" s="29"/>
      <c r="DV1041" s="29"/>
      <c r="DW1041" s="29"/>
      <c r="DX1041" s="29"/>
      <c r="DY1041" s="29"/>
      <c r="DZ1041" s="29"/>
      <c r="EA1041" s="29"/>
      <c r="EB1041" s="29"/>
      <c r="EC1041" s="29"/>
      <c r="ED1041" s="29"/>
      <c r="EE1041" s="29"/>
      <c r="EF1041" s="29"/>
      <c r="EG1041" s="29"/>
      <c r="EH1041" s="29"/>
      <c r="EI1041" s="29"/>
      <c r="EJ1041" s="29"/>
      <c r="EK1041" s="29"/>
      <c r="EL1041" s="29"/>
      <c r="EM1041" s="29"/>
      <c r="EN1041" s="29"/>
      <c r="EO1041" s="29"/>
      <c r="EP1041" s="29"/>
      <c r="EQ1041" s="29"/>
      <c r="ER1041" s="29"/>
      <c r="ES1041" s="29"/>
      <c r="ET1041" s="29"/>
      <c r="EU1041" s="29"/>
      <c r="EV1041" s="29"/>
      <c r="EW1041" s="29"/>
      <c r="EX1041" s="29"/>
      <c r="EY1041" s="29"/>
      <c r="EZ1041" s="29"/>
      <c r="FA1041" s="29"/>
      <c r="FB1041" s="29"/>
      <c r="FC1041" s="29"/>
      <c r="FD1041" s="29"/>
      <c r="FE1041" s="29"/>
      <c r="FF1041" s="29"/>
      <c r="FG1041" s="29"/>
      <c r="FH1041" s="29"/>
      <c r="FI1041" s="29"/>
      <c r="FJ1041" s="29"/>
      <c r="FK1041" s="29"/>
      <c r="FV1041" s="29"/>
      <c r="FZ1041" s="29"/>
      <c r="GA1041" s="29"/>
    </row>
    <row r="1042" spans="7:183" x14ac:dyDescent="0.25">
      <c r="G1042" s="112"/>
      <c r="Z1042" s="113"/>
      <c r="AQ1042" s="29"/>
      <c r="AR1042" s="29"/>
      <c r="AS1042" s="29"/>
      <c r="AT1042" s="29"/>
      <c r="AU1042" s="29"/>
      <c r="AV1042" s="29"/>
      <c r="AW1042" s="29"/>
      <c r="AX1042" s="29"/>
      <c r="AY1042" s="29"/>
      <c r="AZ1042" s="29"/>
      <c r="BA1042" s="29"/>
      <c r="BB1042" s="29"/>
      <c r="BC1042" s="29"/>
      <c r="BD1042" s="29"/>
      <c r="BE1042" s="29"/>
      <c r="BF1042" s="29"/>
      <c r="BG1042" s="29"/>
      <c r="BH1042" s="29"/>
      <c r="BI1042" s="29"/>
      <c r="BJ1042" s="29"/>
      <c r="BK1042" s="29"/>
      <c r="BL1042" s="29"/>
      <c r="BM1042" s="29"/>
      <c r="CH1042" s="29"/>
      <c r="CX1042" s="29"/>
      <c r="CY1042" s="29"/>
      <c r="CZ1042" s="31"/>
      <c r="DA1042" s="31"/>
      <c r="DB1042" s="31"/>
      <c r="DC1042" s="31"/>
      <c r="DD1042" s="31"/>
      <c r="DE1042" s="31"/>
      <c r="DF1042" s="31"/>
      <c r="DL1042" s="29"/>
      <c r="DM1042" s="29"/>
      <c r="DN1042" s="29"/>
      <c r="DO1042" s="29"/>
      <c r="DP1042" s="29"/>
      <c r="DQ1042" s="29"/>
      <c r="DR1042" s="29"/>
      <c r="DS1042" s="29"/>
      <c r="DT1042" s="29"/>
      <c r="DU1042" s="29"/>
      <c r="DV1042" s="29"/>
      <c r="DW1042" s="29"/>
      <c r="DX1042" s="29"/>
      <c r="DY1042" s="29"/>
      <c r="DZ1042" s="29"/>
      <c r="EA1042" s="29"/>
      <c r="EB1042" s="29"/>
      <c r="EC1042" s="29"/>
      <c r="ED1042" s="29"/>
      <c r="EE1042" s="29"/>
      <c r="EF1042" s="29"/>
      <c r="EG1042" s="29"/>
      <c r="EH1042" s="29"/>
      <c r="EI1042" s="29"/>
      <c r="EJ1042" s="29"/>
      <c r="EK1042" s="29"/>
      <c r="EL1042" s="29"/>
      <c r="EM1042" s="29"/>
      <c r="EN1042" s="29"/>
      <c r="EO1042" s="29"/>
      <c r="EP1042" s="29"/>
      <c r="EQ1042" s="29"/>
      <c r="ER1042" s="29"/>
      <c r="ES1042" s="29"/>
      <c r="ET1042" s="29"/>
      <c r="EU1042" s="29"/>
      <c r="EV1042" s="29"/>
      <c r="EW1042" s="29"/>
      <c r="EX1042" s="29"/>
      <c r="EY1042" s="29"/>
      <c r="EZ1042" s="29"/>
      <c r="FA1042" s="29"/>
      <c r="FB1042" s="29"/>
      <c r="FC1042" s="29"/>
      <c r="FD1042" s="29"/>
      <c r="FE1042" s="29"/>
      <c r="FF1042" s="29"/>
      <c r="FG1042" s="29"/>
      <c r="FH1042" s="29"/>
      <c r="FI1042" s="29"/>
      <c r="FJ1042" s="29"/>
      <c r="FK1042" s="29"/>
      <c r="FV1042" s="29"/>
      <c r="FZ1042" s="29"/>
      <c r="GA1042" s="29"/>
    </row>
    <row r="1043" spans="7:183" x14ac:dyDescent="0.25">
      <c r="G1043" s="112"/>
      <c r="Z1043" s="113"/>
      <c r="AQ1043" s="29"/>
      <c r="AR1043" s="29"/>
      <c r="AS1043" s="29"/>
      <c r="AT1043" s="29"/>
      <c r="AU1043" s="29"/>
      <c r="AV1043" s="29"/>
      <c r="AW1043" s="29"/>
      <c r="AX1043" s="29"/>
      <c r="AY1043" s="29"/>
      <c r="AZ1043" s="29"/>
      <c r="BA1043" s="29"/>
      <c r="BB1043" s="29"/>
      <c r="BC1043" s="29"/>
      <c r="BD1043" s="29"/>
      <c r="BE1043" s="29"/>
      <c r="BF1043" s="29"/>
      <c r="BG1043" s="29"/>
      <c r="BH1043" s="29"/>
      <c r="BI1043" s="29"/>
      <c r="BJ1043" s="29"/>
      <c r="BK1043" s="29"/>
      <c r="BL1043" s="29"/>
      <c r="BM1043" s="29"/>
      <c r="CH1043" s="29"/>
      <c r="CX1043" s="29"/>
      <c r="CY1043" s="29"/>
      <c r="CZ1043" s="31"/>
      <c r="DA1043" s="31"/>
      <c r="DB1043" s="31"/>
      <c r="DC1043" s="31"/>
      <c r="DD1043" s="31"/>
      <c r="DE1043" s="31"/>
      <c r="DF1043" s="31"/>
      <c r="DL1043" s="29"/>
      <c r="DM1043" s="29"/>
      <c r="DN1043" s="29"/>
      <c r="DO1043" s="29"/>
      <c r="DP1043" s="29"/>
      <c r="DQ1043" s="29"/>
      <c r="DR1043" s="29"/>
      <c r="DS1043" s="29"/>
      <c r="DT1043" s="29"/>
      <c r="DU1043" s="29"/>
      <c r="DV1043" s="29"/>
      <c r="DW1043" s="29"/>
      <c r="DX1043" s="29"/>
      <c r="DY1043" s="29"/>
      <c r="DZ1043" s="29"/>
      <c r="EA1043" s="29"/>
      <c r="EB1043" s="29"/>
      <c r="EC1043" s="29"/>
      <c r="ED1043" s="29"/>
      <c r="EE1043" s="29"/>
      <c r="EF1043" s="29"/>
      <c r="EG1043" s="29"/>
      <c r="EH1043" s="29"/>
      <c r="EI1043" s="29"/>
      <c r="EJ1043" s="29"/>
      <c r="EK1043" s="29"/>
      <c r="EL1043" s="29"/>
      <c r="EM1043" s="29"/>
      <c r="EN1043" s="29"/>
      <c r="EO1043" s="29"/>
      <c r="EP1043" s="29"/>
      <c r="EQ1043" s="29"/>
      <c r="ER1043" s="29"/>
      <c r="ES1043" s="29"/>
      <c r="ET1043" s="29"/>
      <c r="EU1043" s="29"/>
      <c r="EV1043" s="29"/>
      <c r="EW1043" s="29"/>
      <c r="EX1043" s="29"/>
      <c r="EY1043" s="29"/>
      <c r="EZ1043" s="29"/>
      <c r="FA1043" s="29"/>
      <c r="FB1043" s="29"/>
      <c r="FC1043" s="29"/>
      <c r="FD1043" s="29"/>
      <c r="FE1043" s="29"/>
      <c r="FF1043" s="29"/>
      <c r="FG1043" s="29"/>
      <c r="FH1043" s="29"/>
      <c r="FI1043" s="29"/>
      <c r="FJ1043" s="29"/>
      <c r="FK1043" s="29"/>
      <c r="FV1043" s="29"/>
      <c r="FZ1043" s="29"/>
      <c r="GA1043" s="29"/>
    </row>
    <row r="1044" spans="7:183" x14ac:dyDescent="0.25">
      <c r="G1044" s="112"/>
      <c r="Z1044" s="113"/>
      <c r="AQ1044" s="29"/>
      <c r="AR1044" s="29"/>
      <c r="AS1044" s="29"/>
      <c r="AT1044" s="29"/>
      <c r="AU1044" s="29"/>
      <c r="AV1044" s="29"/>
      <c r="AW1044" s="29"/>
      <c r="AX1044" s="29"/>
      <c r="AY1044" s="29"/>
      <c r="AZ1044" s="29"/>
      <c r="BA1044" s="29"/>
      <c r="BB1044" s="29"/>
      <c r="BC1044" s="29"/>
      <c r="BD1044" s="29"/>
      <c r="BE1044" s="29"/>
      <c r="BF1044" s="29"/>
      <c r="BG1044" s="29"/>
      <c r="BH1044" s="29"/>
      <c r="BI1044" s="29"/>
      <c r="BJ1044" s="29"/>
      <c r="BK1044" s="29"/>
      <c r="BL1044" s="29"/>
      <c r="BM1044" s="29"/>
      <c r="CH1044" s="29"/>
      <c r="CX1044" s="29"/>
      <c r="CY1044" s="29"/>
      <c r="CZ1044" s="31"/>
      <c r="DA1044" s="31"/>
      <c r="DB1044" s="31"/>
      <c r="DC1044" s="31"/>
      <c r="DD1044" s="31"/>
      <c r="DE1044" s="31"/>
      <c r="DF1044" s="31"/>
      <c r="DL1044" s="29"/>
      <c r="DM1044" s="29"/>
      <c r="DN1044" s="29"/>
      <c r="DO1044" s="29"/>
      <c r="DP1044" s="29"/>
      <c r="DQ1044" s="29"/>
      <c r="DR1044" s="29"/>
      <c r="DS1044" s="29"/>
      <c r="DT1044" s="29"/>
      <c r="DU1044" s="29"/>
      <c r="DV1044" s="29"/>
      <c r="DW1044" s="29"/>
      <c r="DX1044" s="29"/>
      <c r="DY1044" s="29"/>
      <c r="DZ1044" s="29"/>
      <c r="EA1044" s="29"/>
      <c r="EB1044" s="29"/>
      <c r="EC1044" s="29"/>
      <c r="ED1044" s="29"/>
      <c r="EE1044" s="29"/>
      <c r="EF1044" s="29"/>
      <c r="EG1044" s="29"/>
      <c r="EH1044" s="29"/>
      <c r="EI1044" s="29"/>
      <c r="EJ1044" s="29"/>
      <c r="EK1044" s="29"/>
      <c r="EL1044" s="29"/>
      <c r="EM1044" s="29"/>
      <c r="EN1044" s="29"/>
      <c r="EO1044" s="29"/>
      <c r="EP1044" s="29"/>
      <c r="EQ1044" s="29"/>
      <c r="ER1044" s="29"/>
      <c r="ES1044" s="29"/>
      <c r="ET1044" s="29"/>
      <c r="EU1044" s="29"/>
      <c r="EV1044" s="29"/>
      <c r="EW1044" s="29"/>
      <c r="EX1044" s="29"/>
      <c r="EY1044" s="29"/>
      <c r="EZ1044" s="29"/>
      <c r="FA1044" s="29"/>
      <c r="FB1044" s="29"/>
      <c r="FC1044" s="29"/>
      <c r="FD1044" s="29"/>
      <c r="FE1044" s="29"/>
      <c r="FF1044" s="29"/>
      <c r="FG1044" s="29"/>
      <c r="FH1044" s="29"/>
      <c r="FI1044" s="29"/>
      <c r="FJ1044" s="29"/>
      <c r="FK1044" s="29"/>
      <c r="FV1044" s="29"/>
      <c r="FZ1044" s="29"/>
      <c r="GA1044" s="29"/>
    </row>
    <row r="1045" spans="7:183" x14ac:dyDescent="0.25">
      <c r="G1045" s="112"/>
      <c r="Z1045" s="113"/>
      <c r="AQ1045" s="29"/>
      <c r="AR1045" s="29"/>
      <c r="AS1045" s="29"/>
      <c r="AT1045" s="29"/>
      <c r="AU1045" s="29"/>
      <c r="AV1045" s="29"/>
      <c r="AW1045" s="29"/>
      <c r="AX1045" s="29"/>
      <c r="AY1045" s="29"/>
      <c r="AZ1045" s="29"/>
      <c r="BA1045" s="29"/>
      <c r="BB1045" s="29"/>
      <c r="BC1045" s="29"/>
      <c r="BD1045" s="29"/>
      <c r="BE1045" s="29"/>
      <c r="BF1045" s="29"/>
      <c r="BG1045" s="29"/>
      <c r="BH1045" s="29"/>
      <c r="BI1045" s="29"/>
      <c r="BJ1045" s="29"/>
      <c r="BK1045" s="29"/>
      <c r="BL1045" s="29"/>
      <c r="BM1045" s="29"/>
      <c r="CH1045" s="29"/>
      <c r="CX1045" s="29"/>
      <c r="CY1045" s="29"/>
      <c r="CZ1045" s="31"/>
      <c r="DA1045" s="31"/>
      <c r="DB1045" s="31"/>
      <c r="DC1045" s="31"/>
      <c r="DD1045" s="31"/>
      <c r="DE1045" s="31"/>
      <c r="DF1045" s="31"/>
      <c r="DL1045" s="29"/>
      <c r="DM1045" s="29"/>
      <c r="DN1045" s="29"/>
      <c r="DO1045" s="29"/>
      <c r="DP1045" s="29"/>
      <c r="DQ1045" s="29"/>
      <c r="DR1045" s="29"/>
      <c r="DS1045" s="29"/>
      <c r="DT1045" s="29"/>
      <c r="DU1045" s="29"/>
      <c r="DV1045" s="29"/>
      <c r="DW1045" s="29"/>
      <c r="DX1045" s="29"/>
      <c r="DY1045" s="29"/>
      <c r="DZ1045" s="29"/>
      <c r="EA1045" s="29"/>
      <c r="EB1045" s="29"/>
      <c r="EC1045" s="29"/>
      <c r="ED1045" s="29"/>
      <c r="EE1045" s="29"/>
      <c r="EF1045" s="29"/>
      <c r="EG1045" s="29"/>
      <c r="EH1045" s="29"/>
      <c r="EI1045" s="29"/>
      <c r="EJ1045" s="29"/>
      <c r="EK1045" s="29"/>
      <c r="EL1045" s="29"/>
      <c r="EM1045" s="29"/>
      <c r="EN1045" s="29"/>
      <c r="EO1045" s="29"/>
      <c r="EP1045" s="29"/>
      <c r="EQ1045" s="29"/>
      <c r="ER1045" s="29"/>
      <c r="ES1045" s="29"/>
      <c r="ET1045" s="29"/>
      <c r="EU1045" s="29"/>
      <c r="EV1045" s="29"/>
      <c r="EW1045" s="29"/>
      <c r="EX1045" s="29"/>
      <c r="EY1045" s="29"/>
      <c r="EZ1045" s="29"/>
      <c r="FA1045" s="29"/>
      <c r="FB1045" s="29"/>
      <c r="FC1045" s="29"/>
      <c r="FD1045" s="29"/>
      <c r="FE1045" s="29"/>
      <c r="FF1045" s="29"/>
      <c r="FG1045" s="29"/>
      <c r="FH1045" s="29"/>
      <c r="FI1045" s="29"/>
      <c r="FJ1045" s="29"/>
      <c r="FK1045" s="29"/>
      <c r="FV1045" s="29"/>
      <c r="FZ1045" s="29"/>
      <c r="GA1045" s="29"/>
    </row>
    <row r="1046" spans="7:183" x14ac:dyDescent="0.25">
      <c r="G1046" s="112"/>
      <c r="Z1046" s="113"/>
      <c r="AQ1046" s="29"/>
      <c r="AR1046" s="29"/>
      <c r="AS1046" s="29"/>
      <c r="AT1046" s="29"/>
      <c r="AU1046" s="29"/>
      <c r="AV1046" s="29"/>
      <c r="AW1046" s="29"/>
      <c r="AX1046" s="29"/>
      <c r="AY1046" s="29"/>
      <c r="AZ1046" s="29"/>
      <c r="BA1046" s="29"/>
      <c r="BB1046" s="29"/>
      <c r="BC1046" s="29"/>
      <c r="BD1046" s="29"/>
      <c r="BE1046" s="29"/>
      <c r="BF1046" s="29"/>
      <c r="BG1046" s="29"/>
      <c r="BH1046" s="29"/>
      <c r="BI1046" s="29"/>
      <c r="BJ1046" s="29"/>
      <c r="BK1046" s="29"/>
      <c r="BL1046" s="29"/>
      <c r="BM1046" s="29"/>
      <c r="CH1046" s="29"/>
      <c r="CX1046" s="29"/>
      <c r="CY1046" s="29"/>
      <c r="CZ1046" s="31"/>
      <c r="DA1046" s="31"/>
      <c r="DB1046" s="31"/>
      <c r="DC1046" s="31"/>
      <c r="DD1046" s="31"/>
      <c r="DE1046" s="31"/>
      <c r="DF1046" s="31"/>
      <c r="DL1046" s="29"/>
      <c r="DM1046" s="29"/>
      <c r="DN1046" s="29"/>
      <c r="DO1046" s="29"/>
      <c r="DP1046" s="29"/>
      <c r="DQ1046" s="29"/>
      <c r="DR1046" s="29"/>
      <c r="DS1046" s="29"/>
      <c r="DT1046" s="29"/>
      <c r="DU1046" s="29"/>
      <c r="DV1046" s="29"/>
      <c r="DW1046" s="29"/>
      <c r="DX1046" s="29"/>
      <c r="DY1046" s="29"/>
      <c r="DZ1046" s="29"/>
      <c r="EA1046" s="29"/>
      <c r="EB1046" s="29"/>
      <c r="EC1046" s="29"/>
      <c r="ED1046" s="29"/>
      <c r="EE1046" s="29"/>
      <c r="EF1046" s="29"/>
      <c r="EG1046" s="29"/>
      <c r="EH1046" s="29"/>
      <c r="EI1046" s="29"/>
      <c r="EJ1046" s="29"/>
      <c r="EK1046" s="29"/>
      <c r="EL1046" s="29"/>
      <c r="EM1046" s="29"/>
      <c r="EN1046" s="29"/>
      <c r="EO1046" s="29"/>
      <c r="EP1046" s="29"/>
      <c r="EQ1046" s="29"/>
      <c r="ER1046" s="29"/>
      <c r="ES1046" s="29"/>
      <c r="ET1046" s="29"/>
      <c r="EU1046" s="29"/>
      <c r="EV1046" s="29"/>
      <c r="EW1046" s="29"/>
      <c r="EX1046" s="29"/>
      <c r="EY1046" s="29"/>
      <c r="EZ1046" s="29"/>
      <c r="FA1046" s="29"/>
      <c r="FB1046" s="29"/>
      <c r="FC1046" s="29"/>
      <c r="FD1046" s="29"/>
      <c r="FE1046" s="29"/>
      <c r="FF1046" s="29"/>
      <c r="FG1046" s="29"/>
      <c r="FH1046" s="29"/>
      <c r="FI1046" s="29"/>
      <c r="FJ1046" s="29"/>
      <c r="FK1046" s="29"/>
      <c r="FV1046" s="29"/>
      <c r="FZ1046" s="29"/>
      <c r="GA1046" s="29"/>
    </row>
    <row r="1047" spans="7:183" x14ac:dyDescent="0.25">
      <c r="G1047" s="112"/>
      <c r="Z1047" s="113"/>
      <c r="AQ1047" s="29"/>
      <c r="AR1047" s="29"/>
      <c r="AS1047" s="29"/>
      <c r="AT1047" s="29"/>
      <c r="AU1047" s="29"/>
      <c r="AV1047" s="29"/>
      <c r="AW1047" s="29"/>
      <c r="AX1047" s="29"/>
      <c r="AY1047" s="29"/>
      <c r="AZ1047" s="29"/>
      <c r="BA1047" s="29"/>
      <c r="BB1047" s="29"/>
      <c r="BC1047" s="29"/>
      <c r="BD1047" s="29"/>
      <c r="BE1047" s="29"/>
      <c r="BF1047" s="29"/>
      <c r="BG1047" s="29"/>
      <c r="BH1047" s="29"/>
      <c r="BI1047" s="29"/>
      <c r="BJ1047" s="29"/>
      <c r="BK1047" s="29"/>
      <c r="BL1047" s="29"/>
      <c r="BM1047" s="29"/>
      <c r="CH1047" s="29"/>
      <c r="CX1047" s="29"/>
      <c r="CY1047" s="29"/>
      <c r="CZ1047" s="31"/>
      <c r="DA1047" s="31"/>
      <c r="DB1047" s="31"/>
      <c r="DC1047" s="31"/>
      <c r="DD1047" s="31"/>
      <c r="DE1047" s="31"/>
      <c r="DF1047" s="31"/>
      <c r="DL1047" s="29"/>
      <c r="DM1047" s="29"/>
      <c r="DN1047" s="29"/>
      <c r="DO1047" s="29"/>
      <c r="DP1047" s="29"/>
      <c r="DQ1047" s="29"/>
      <c r="DR1047" s="29"/>
      <c r="DS1047" s="29"/>
      <c r="DT1047" s="29"/>
      <c r="DU1047" s="29"/>
      <c r="DV1047" s="29"/>
      <c r="DW1047" s="29"/>
      <c r="DX1047" s="29"/>
      <c r="DY1047" s="29"/>
      <c r="DZ1047" s="29"/>
      <c r="EA1047" s="29"/>
      <c r="EB1047" s="29"/>
      <c r="EC1047" s="29"/>
      <c r="ED1047" s="29"/>
      <c r="EE1047" s="29"/>
      <c r="EF1047" s="29"/>
      <c r="EG1047" s="29"/>
      <c r="EH1047" s="29"/>
      <c r="EI1047" s="29"/>
      <c r="EJ1047" s="29"/>
      <c r="EK1047" s="29"/>
      <c r="EL1047" s="29"/>
      <c r="EM1047" s="29"/>
      <c r="EN1047" s="29"/>
      <c r="EO1047" s="29"/>
      <c r="EP1047" s="29"/>
      <c r="EQ1047" s="29"/>
      <c r="ER1047" s="29"/>
      <c r="ES1047" s="29"/>
      <c r="ET1047" s="29"/>
      <c r="EU1047" s="29"/>
      <c r="EV1047" s="29"/>
      <c r="EW1047" s="29"/>
      <c r="EX1047" s="29"/>
      <c r="EY1047" s="29"/>
      <c r="EZ1047" s="29"/>
      <c r="FA1047" s="29"/>
      <c r="FB1047" s="29"/>
      <c r="FC1047" s="29"/>
      <c r="FD1047" s="29"/>
      <c r="FE1047" s="29"/>
      <c r="FF1047" s="29"/>
      <c r="FG1047" s="29"/>
      <c r="FH1047" s="29"/>
      <c r="FI1047" s="29"/>
      <c r="FJ1047" s="29"/>
      <c r="FK1047" s="29"/>
      <c r="FV1047" s="29"/>
      <c r="FZ1047" s="29"/>
      <c r="GA1047" s="29"/>
    </row>
    <row r="1048" spans="7:183" x14ac:dyDescent="0.25">
      <c r="G1048" s="112"/>
      <c r="Z1048" s="113"/>
      <c r="AQ1048" s="29"/>
      <c r="AR1048" s="29"/>
      <c r="AS1048" s="29"/>
      <c r="AT1048" s="29"/>
      <c r="AU1048" s="29"/>
      <c r="AV1048" s="29"/>
      <c r="AW1048" s="29"/>
      <c r="AX1048" s="29"/>
      <c r="AY1048" s="29"/>
      <c r="AZ1048" s="29"/>
      <c r="BA1048" s="29"/>
      <c r="BB1048" s="29"/>
      <c r="BC1048" s="29"/>
      <c r="BD1048" s="29"/>
      <c r="BE1048" s="29"/>
      <c r="BF1048" s="29"/>
      <c r="BG1048" s="29"/>
      <c r="BH1048" s="29"/>
      <c r="BI1048" s="29"/>
      <c r="BJ1048" s="29"/>
      <c r="BK1048" s="29"/>
      <c r="BL1048" s="29"/>
      <c r="BM1048" s="29"/>
      <c r="CH1048" s="29"/>
      <c r="CX1048" s="29"/>
      <c r="CY1048" s="29"/>
      <c r="CZ1048" s="31"/>
      <c r="DA1048" s="31"/>
      <c r="DB1048" s="31"/>
      <c r="DC1048" s="31"/>
      <c r="DD1048" s="31"/>
      <c r="DE1048" s="31"/>
      <c r="DF1048" s="31"/>
      <c r="DL1048" s="29"/>
      <c r="DM1048" s="29"/>
      <c r="DN1048" s="29"/>
      <c r="DO1048" s="29"/>
      <c r="DP1048" s="29"/>
      <c r="DQ1048" s="29"/>
      <c r="DR1048" s="29"/>
      <c r="DS1048" s="29"/>
      <c r="DT1048" s="29"/>
      <c r="DU1048" s="29"/>
      <c r="DV1048" s="29"/>
      <c r="DW1048" s="29"/>
      <c r="DX1048" s="29"/>
      <c r="DY1048" s="29"/>
      <c r="DZ1048" s="29"/>
      <c r="EA1048" s="29"/>
      <c r="EB1048" s="29"/>
      <c r="EC1048" s="29"/>
      <c r="ED1048" s="29"/>
      <c r="EE1048" s="29"/>
      <c r="EF1048" s="29"/>
      <c r="EG1048" s="29"/>
      <c r="EH1048" s="29"/>
      <c r="EI1048" s="29"/>
      <c r="EJ1048" s="29"/>
      <c r="EK1048" s="29"/>
      <c r="EL1048" s="29"/>
      <c r="EM1048" s="29"/>
      <c r="EN1048" s="29"/>
      <c r="EO1048" s="29"/>
      <c r="EP1048" s="29"/>
      <c r="EQ1048" s="29"/>
      <c r="ER1048" s="29"/>
      <c r="ES1048" s="29"/>
      <c r="ET1048" s="29"/>
      <c r="EU1048" s="29"/>
      <c r="EV1048" s="29"/>
      <c r="EW1048" s="29"/>
      <c r="EX1048" s="29"/>
      <c r="EY1048" s="29"/>
      <c r="EZ1048" s="29"/>
      <c r="FA1048" s="29"/>
      <c r="FB1048" s="29"/>
      <c r="FC1048" s="29"/>
      <c r="FD1048" s="29"/>
      <c r="FE1048" s="29"/>
      <c r="FF1048" s="29"/>
      <c r="FG1048" s="29"/>
      <c r="FH1048" s="29"/>
      <c r="FI1048" s="29"/>
      <c r="FJ1048" s="29"/>
      <c r="FK1048" s="29"/>
      <c r="FV1048" s="29"/>
      <c r="FZ1048" s="29"/>
      <c r="GA1048" s="29"/>
    </row>
    <row r="1049" spans="7:183" x14ac:dyDescent="0.25">
      <c r="G1049" s="112"/>
      <c r="Z1049" s="113"/>
      <c r="AQ1049" s="29"/>
      <c r="AR1049" s="29"/>
      <c r="AS1049" s="29"/>
      <c r="AT1049" s="29"/>
      <c r="AU1049" s="29"/>
      <c r="AV1049" s="29"/>
      <c r="AW1049" s="29"/>
      <c r="AX1049" s="29"/>
      <c r="AY1049" s="29"/>
      <c r="AZ1049" s="29"/>
      <c r="BA1049" s="29"/>
      <c r="BB1049" s="29"/>
      <c r="BC1049" s="29"/>
      <c r="BD1049" s="29"/>
      <c r="BE1049" s="29"/>
      <c r="BF1049" s="29"/>
      <c r="BG1049" s="29"/>
      <c r="BH1049" s="29"/>
      <c r="BI1049" s="29"/>
      <c r="BJ1049" s="29"/>
      <c r="BK1049" s="29"/>
      <c r="BL1049" s="29"/>
      <c r="BM1049" s="29"/>
      <c r="CH1049" s="29"/>
      <c r="CX1049" s="29"/>
      <c r="CY1049" s="29"/>
      <c r="CZ1049" s="31"/>
      <c r="DA1049" s="31"/>
      <c r="DB1049" s="31"/>
      <c r="DC1049" s="31"/>
      <c r="DD1049" s="31"/>
      <c r="DE1049" s="31"/>
      <c r="DF1049" s="31"/>
      <c r="DL1049" s="29"/>
      <c r="DM1049" s="29"/>
      <c r="DN1049" s="29"/>
      <c r="DO1049" s="29"/>
      <c r="DP1049" s="29"/>
      <c r="DQ1049" s="29"/>
      <c r="DR1049" s="29"/>
      <c r="DS1049" s="29"/>
      <c r="DT1049" s="29"/>
      <c r="DU1049" s="29"/>
      <c r="DV1049" s="29"/>
      <c r="DW1049" s="29"/>
      <c r="DX1049" s="29"/>
      <c r="DY1049" s="29"/>
      <c r="DZ1049" s="29"/>
      <c r="EA1049" s="29"/>
      <c r="EB1049" s="29"/>
      <c r="EC1049" s="29"/>
      <c r="ED1049" s="29"/>
      <c r="EE1049" s="29"/>
      <c r="EF1049" s="29"/>
      <c r="EG1049" s="29"/>
      <c r="EH1049" s="29"/>
      <c r="EI1049" s="29"/>
      <c r="EJ1049" s="29"/>
      <c r="EK1049" s="29"/>
      <c r="EL1049" s="29"/>
      <c r="EM1049" s="29"/>
      <c r="EN1049" s="29"/>
      <c r="EO1049" s="29"/>
      <c r="EP1049" s="29"/>
      <c r="EQ1049" s="29"/>
      <c r="ER1049" s="29"/>
      <c r="ES1049" s="29"/>
      <c r="ET1049" s="29"/>
      <c r="EU1049" s="29"/>
      <c r="EV1049" s="29"/>
      <c r="EW1049" s="29"/>
      <c r="EX1049" s="29"/>
      <c r="EY1049" s="29"/>
      <c r="EZ1049" s="29"/>
      <c r="FA1049" s="29"/>
      <c r="FB1049" s="29"/>
      <c r="FC1049" s="29"/>
      <c r="FD1049" s="29"/>
      <c r="FE1049" s="29"/>
      <c r="FF1049" s="29"/>
      <c r="FG1049" s="29"/>
      <c r="FH1049" s="29"/>
      <c r="FI1049" s="29"/>
      <c r="FJ1049" s="29"/>
      <c r="FK1049" s="29"/>
      <c r="FV1049" s="29"/>
      <c r="FZ1049" s="29"/>
      <c r="GA1049" s="29"/>
    </row>
    <row r="1050" spans="7:183" x14ac:dyDescent="0.25">
      <c r="G1050" s="112"/>
      <c r="Z1050" s="113"/>
      <c r="AQ1050" s="29"/>
      <c r="AR1050" s="29"/>
      <c r="AS1050" s="29"/>
      <c r="AT1050" s="29"/>
      <c r="AU1050" s="29"/>
      <c r="AV1050" s="29"/>
      <c r="AW1050" s="29"/>
      <c r="AX1050" s="29"/>
      <c r="AY1050" s="29"/>
      <c r="AZ1050" s="29"/>
      <c r="BA1050" s="29"/>
      <c r="BB1050" s="29"/>
      <c r="BC1050" s="29"/>
      <c r="BD1050" s="29"/>
      <c r="BE1050" s="29"/>
      <c r="BF1050" s="29"/>
      <c r="BG1050" s="29"/>
      <c r="BH1050" s="29"/>
      <c r="BI1050" s="29"/>
      <c r="BJ1050" s="29"/>
      <c r="BK1050" s="29"/>
      <c r="BL1050" s="29"/>
      <c r="BM1050" s="29"/>
      <c r="CH1050" s="29"/>
      <c r="CX1050" s="29"/>
      <c r="CY1050" s="29"/>
      <c r="CZ1050" s="31"/>
      <c r="DA1050" s="31"/>
      <c r="DB1050" s="31"/>
      <c r="DC1050" s="31"/>
      <c r="DD1050" s="31"/>
      <c r="DE1050" s="31"/>
      <c r="DF1050" s="31"/>
      <c r="DL1050" s="29"/>
      <c r="DM1050" s="29"/>
      <c r="DN1050" s="29"/>
      <c r="DO1050" s="29"/>
      <c r="DP1050" s="29"/>
      <c r="DQ1050" s="29"/>
      <c r="DR1050" s="29"/>
      <c r="DS1050" s="29"/>
      <c r="DT1050" s="29"/>
      <c r="DU1050" s="29"/>
      <c r="DV1050" s="29"/>
      <c r="DW1050" s="29"/>
      <c r="DX1050" s="29"/>
      <c r="DY1050" s="29"/>
      <c r="DZ1050" s="29"/>
      <c r="EA1050" s="29"/>
      <c r="EB1050" s="29"/>
      <c r="EC1050" s="29"/>
      <c r="ED1050" s="29"/>
      <c r="EE1050" s="29"/>
      <c r="EF1050" s="29"/>
      <c r="EG1050" s="29"/>
      <c r="EH1050" s="29"/>
      <c r="EI1050" s="29"/>
      <c r="EJ1050" s="29"/>
      <c r="EK1050" s="29"/>
      <c r="EL1050" s="29"/>
      <c r="EM1050" s="29"/>
      <c r="EN1050" s="29"/>
      <c r="EO1050" s="29"/>
      <c r="EP1050" s="29"/>
      <c r="EQ1050" s="29"/>
      <c r="ER1050" s="29"/>
      <c r="ES1050" s="29"/>
      <c r="ET1050" s="29"/>
      <c r="EU1050" s="29"/>
      <c r="EV1050" s="29"/>
      <c r="EW1050" s="29"/>
      <c r="EX1050" s="29"/>
      <c r="EY1050" s="29"/>
      <c r="EZ1050" s="29"/>
      <c r="FA1050" s="29"/>
      <c r="FB1050" s="29"/>
      <c r="FC1050" s="29"/>
      <c r="FD1050" s="29"/>
      <c r="FE1050" s="29"/>
      <c r="FF1050" s="29"/>
      <c r="FG1050" s="29"/>
      <c r="FH1050" s="29"/>
      <c r="FI1050" s="29"/>
      <c r="FJ1050" s="29"/>
      <c r="FK1050" s="29"/>
      <c r="FV1050" s="29"/>
      <c r="FZ1050" s="29"/>
      <c r="GA1050" s="29"/>
    </row>
    <row r="1051" spans="7:183" x14ac:dyDescent="0.25">
      <c r="G1051" s="112"/>
      <c r="Z1051" s="113"/>
      <c r="AQ1051" s="29"/>
      <c r="AR1051" s="29"/>
      <c r="AS1051" s="29"/>
      <c r="AT1051" s="29"/>
      <c r="AU1051" s="29"/>
      <c r="AV1051" s="29"/>
      <c r="AW1051" s="29"/>
      <c r="AX1051" s="29"/>
      <c r="AY1051" s="29"/>
      <c r="AZ1051" s="29"/>
      <c r="BA1051" s="29"/>
      <c r="BB1051" s="29"/>
      <c r="BC1051" s="29"/>
      <c r="BD1051" s="29"/>
      <c r="BE1051" s="29"/>
      <c r="BF1051" s="29"/>
      <c r="BG1051" s="29"/>
      <c r="BH1051" s="29"/>
      <c r="BI1051" s="29"/>
      <c r="BJ1051" s="29"/>
      <c r="BK1051" s="29"/>
      <c r="BL1051" s="29"/>
      <c r="BM1051" s="29"/>
      <c r="CH1051" s="29"/>
      <c r="CX1051" s="29"/>
      <c r="CY1051" s="29"/>
      <c r="CZ1051" s="31"/>
      <c r="DA1051" s="31"/>
      <c r="DB1051" s="31"/>
      <c r="DC1051" s="31"/>
      <c r="DD1051" s="31"/>
      <c r="DE1051" s="31"/>
      <c r="DF1051" s="31"/>
      <c r="DL1051" s="29"/>
      <c r="DM1051" s="29"/>
      <c r="DN1051" s="29"/>
      <c r="DO1051" s="29"/>
      <c r="DP1051" s="29"/>
      <c r="DQ1051" s="29"/>
      <c r="DR1051" s="29"/>
      <c r="DS1051" s="29"/>
      <c r="DT1051" s="29"/>
      <c r="DU1051" s="29"/>
      <c r="DV1051" s="29"/>
      <c r="DW1051" s="29"/>
      <c r="DX1051" s="29"/>
      <c r="DY1051" s="29"/>
      <c r="DZ1051" s="29"/>
      <c r="EA1051" s="29"/>
      <c r="EB1051" s="29"/>
      <c r="EC1051" s="29"/>
      <c r="ED1051" s="29"/>
      <c r="EE1051" s="29"/>
      <c r="EF1051" s="29"/>
      <c r="EG1051" s="29"/>
      <c r="EH1051" s="29"/>
      <c r="EI1051" s="29"/>
      <c r="EJ1051" s="29"/>
      <c r="EK1051" s="29"/>
      <c r="EL1051" s="29"/>
      <c r="EM1051" s="29"/>
      <c r="EN1051" s="29"/>
      <c r="EO1051" s="29"/>
      <c r="EP1051" s="29"/>
      <c r="EQ1051" s="29"/>
      <c r="ER1051" s="29"/>
      <c r="ES1051" s="29"/>
      <c r="ET1051" s="29"/>
      <c r="EU1051" s="29"/>
      <c r="EV1051" s="29"/>
      <c r="EW1051" s="29"/>
      <c r="EX1051" s="29"/>
      <c r="EY1051" s="29"/>
      <c r="EZ1051" s="29"/>
      <c r="FA1051" s="29"/>
      <c r="FB1051" s="29"/>
      <c r="FC1051" s="29"/>
      <c r="FD1051" s="29"/>
      <c r="FE1051" s="29"/>
      <c r="FF1051" s="29"/>
      <c r="FG1051" s="29"/>
      <c r="FH1051" s="29"/>
      <c r="FI1051" s="29"/>
      <c r="FJ1051" s="29"/>
      <c r="FK1051" s="29"/>
      <c r="FV1051" s="29"/>
      <c r="FZ1051" s="29"/>
      <c r="GA1051" s="29"/>
    </row>
    <row r="1052" spans="7:183" x14ac:dyDescent="0.25">
      <c r="G1052" s="112"/>
      <c r="Z1052" s="113"/>
      <c r="AQ1052" s="29"/>
      <c r="AR1052" s="29"/>
      <c r="AS1052" s="29"/>
      <c r="AT1052" s="29"/>
      <c r="AU1052" s="29"/>
      <c r="AV1052" s="29"/>
      <c r="AW1052" s="29"/>
      <c r="AX1052" s="29"/>
      <c r="AY1052" s="29"/>
      <c r="AZ1052" s="29"/>
      <c r="BA1052" s="29"/>
      <c r="BB1052" s="29"/>
      <c r="BC1052" s="29"/>
      <c r="BD1052" s="29"/>
      <c r="BE1052" s="29"/>
      <c r="BF1052" s="29"/>
      <c r="BG1052" s="29"/>
      <c r="BH1052" s="29"/>
      <c r="BI1052" s="29"/>
      <c r="BJ1052" s="29"/>
      <c r="BK1052" s="29"/>
      <c r="BL1052" s="29"/>
      <c r="BM1052" s="29"/>
      <c r="CH1052" s="29"/>
      <c r="CX1052" s="29"/>
      <c r="CY1052" s="29"/>
      <c r="CZ1052" s="31"/>
      <c r="DA1052" s="31"/>
      <c r="DB1052" s="31"/>
      <c r="DC1052" s="31"/>
      <c r="DD1052" s="31"/>
      <c r="DE1052" s="31"/>
      <c r="DF1052" s="31"/>
      <c r="DL1052" s="29"/>
      <c r="DM1052" s="29"/>
      <c r="DN1052" s="29"/>
      <c r="DO1052" s="29"/>
      <c r="DP1052" s="29"/>
      <c r="DQ1052" s="29"/>
      <c r="DR1052" s="29"/>
      <c r="DS1052" s="29"/>
      <c r="DT1052" s="29"/>
      <c r="DU1052" s="29"/>
      <c r="DV1052" s="29"/>
      <c r="DW1052" s="29"/>
      <c r="DX1052" s="29"/>
      <c r="DY1052" s="29"/>
      <c r="DZ1052" s="29"/>
      <c r="EA1052" s="29"/>
      <c r="EB1052" s="29"/>
      <c r="EC1052" s="29"/>
      <c r="ED1052" s="29"/>
      <c r="EE1052" s="29"/>
      <c r="EF1052" s="29"/>
      <c r="EG1052" s="29"/>
      <c r="EH1052" s="29"/>
      <c r="EI1052" s="29"/>
      <c r="EJ1052" s="29"/>
      <c r="EK1052" s="29"/>
      <c r="EL1052" s="29"/>
      <c r="EM1052" s="29"/>
      <c r="EN1052" s="29"/>
      <c r="EO1052" s="29"/>
      <c r="EP1052" s="29"/>
      <c r="EQ1052" s="29"/>
      <c r="ER1052" s="29"/>
      <c r="ES1052" s="29"/>
      <c r="ET1052" s="29"/>
      <c r="EU1052" s="29"/>
      <c r="EV1052" s="29"/>
      <c r="EW1052" s="29"/>
      <c r="EX1052" s="29"/>
      <c r="EY1052" s="29"/>
      <c r="EZ1052" s="29"/>
      <c r="FA1052" s="29"/>
      <c r="FB1052" s="29"/>
      <c r="FC1052" s="29"/>
      <c r="FD1052" s="29"/>
      <c r="FE1052" s="29"/>
      <c r="FF1052" s="29"/>
      <c r="FG1052" s="29"/>
      <c r="FH1052" s="29"/>
      <c r="FI1052" s="29"/>
      <c r="FJ1052" s="29"/>
      <c r="FK1052" s="29"/>
      <c r="FV1052" s="29"/>
      <c r="FZ1052" s="29"/>
      <c r="GA1052" s="29"/>
    </row>
    <row r="1053" spans="7:183" x14ac:dyDescent="0.25">
      <c r="G1053" s="112"/>
      <c r="Z1053" s="113"/>
      <c r="AQ1053" s="29"/>
      <c r="AR1053" s="29"/>
      <c r="AS1053" s="29"/>
      <c r="AT1053" s="29"/>
      <c r="AU1053" s="29"/>
      <c r="AV1053" s="29"/>
      <c r="AW1053" s="29"/>
      <c r="AX1053" s="29"/>
      <c r="AY1053" s="29"/>
      <c r="AZ1053" s="29"/>
      <c r="BA1053" s="29"/>
      <c r="BB1053" s="29"/>
      <c r="BC1053" s="29"/>
      <c r="BD1053" s="29"/>
      <c r="BE1053" s="29"/>
      <c r="BF1053" s="29"/>
      <c r="BG1053" s="29"/>
      <c r="BH1053" s="29"/>
      <c r="BI1053" s="29"/>
      <c r="BJ1053" s="29"/>
      <c r="BK1053" s="29"/>
      <c r="BL1053" s="29"/>
      <c r="BM1053" s="29"/>
      <c r="CH1053" s="29"/>
      <c r="CX1053" s="29"/>
      <c r="CY1053" s="29"/>
      <c r="CZ1053" s="31"/>
      <c r="DA1053" s="31"/>
      <c r="DB1053" s="31"/>
      <c r="DC1053" s="31"/>
      <c r="DD1053" s="31"/>
      <c r="DE1053" s="31"/>
      <c r="DF1053" s="31"/>
      <c r="DL1053" s="29"/>
      <c r="DM1053" s="29"/>
      <c r="DN1053" s="29"/>
      <c r="DO1053" s="29"/>
      <c r="DP1053" s="29"/>
      <c r="DQ1053" s="29"/>
      <c r="DR1053" s="29"/>
      <c r="DS1053" s="29"/>
      <c r="DT1053" s="29"/>
      <c r="DU1053" s="29"/>
      <c r="DV1053" s="29"/>
      <c r="DW1053" s="29"/>
      <c r="DX1053" s="29"/>
      <c r="DY1053" s="29"/>
      <c r="DZ1053" s="29"/>
      <c r="EA1053" s="29"/>
      <c r="EB1053" s="29"/>
      <c r="EC1053" s="29"/>
      <c r="ED1053" s="29"/>
      <c r="EE1053" s="29"/>
      <c r="EF1053" s="29"/>
      <c r="EG1053" s="29"/>
      <c r="EH1053" s="29"/>
      <c r="EI1053" s="29"/>
      <c r="EJ1053" s="29"/>
      <c r="EK1053" s="29"/>
      <c r="EL1053" s="29"/>
      <c r="EM1053" s="29"/>
      <c r="EN1053" s="29"/>
      <c r="EO1053" s="29"/>
      <c r="EP1053" s="29"/>
      <c r="EQ1053" s="29"/>
      <c r="ER1053" s="29"/>
      <c r="ES1053" s="29"/>
      <c r="ET1053" s="29"/>
      <c r="EU1053" s="29"/>
      <c r="EV1053" s="29"/>
      <c r="EW1053" s="29"/>
      <c r="EX1053" s="29"/>
      <c r="EY1053" s="29"/>
      <c r="EZ1053" s="29"/>
      <c r="FA1053" s="29"/>
      <c r="FB1053" s="29"/>
      <c r="FC1053" s="29"/>
      <c r="FD1053" s="29"/>
      <c r="FE1053" s="29"/>
      <c r="FF1053" s="29"/>
      <c r="FG1053" s="29"/>
      <c r="FH1053" s="29"/>
      <c r="FI1053" s="29"/>
      <c r="FJ1053" s="29"/>
      <c r="FK1053" s="29"/>
      <c r="FV1053" s="29"/>
      <c r="FZ1053" s="29"/>
      <c r="GA1053" s="29"/>
    </row>
    <row r="1054" spans="7:183" x14ac:dyDescent="0.25">
      <c r="G1054" s="112"/>
      <c r="Z1054" s="113"/>
      <c r="AQ1054" s="29"/>
      <c r="AR1054" s="29"/>
      <c r="AS1054" s="29"/>
      <c r="AT1054" s="29"/>
      <c r="AU1054" s="29"/>
      <c r="AV1054" s="29"/>
      <c r="AW1054" s="29"/>
      <c r="AX1054" s="29"/>
      <c r="AY1054" s="29"/>
      <c r="AZ1054" s="29"/>
      <c r="BA1054" s="29"/>
      <c r="BB1054" s="29"/>
      <c r="BC1054" s="29"/>
      <c r="BD1054" s="29"/>
      <c r="BE1054" s="29"/>
      <c r="BF1054" s="29"/>
      <c r="BG1054" s="29"/>
      <c r="BH1054" s="29"/>
      <c r="BI1054" s="29"/>
      <c r="BJ1054" s="29"/>
      <c r="BK1054" s="29"/>
      <c r="BL1054" s="29"/>
      <c r="BM1054" s="29"/>
      <c r="CH1054" s="29"/>
      <c r="CX1054" s="29"/>
      <c r="CY1054" s="29"/>
      <c r="CZ1054" s="31"/>
      <c r="DA1054" s="31"/>
      <c r="DB1054" s="31"/>
      <c r="DC1054" s="31"/>
      <c r="DD1054" s="31"/>
      <c r="DE1054" s="31"/>
      <c r="DF1054" s="31"/>
      <c r="DL1054" s="29"/>
      <c r="DM1054" s="29"/>
      <c r="DN1054" s="29"/>
      <c r="DO1054" s="29"/>
      <c r="DP1054" s="29"/>
      <c r="DQ1054" s="29"/>
      <c r="DR1054" s="29"/>
      <c r="DS1054" s="29"/>
      <c r="DT1054" s="29"/>
      <c r="DU1054" s="29"/>
      <c r="DV1054" s="29"/>
      <c r="DW1054" s="29"/>
      <c r="DX1054" s="29"/>
      <c r="DY1054" s="29"/>
      <c r="DZ1054" s="29"/>
      <c r="EA1054" s="29"/>
      <c r="EB1054" s="29"/>
      <c r="EC1054" s="29"/>
      <c r="ED1054" s="29"/>
      <c r="EE1054" s="29"/>
      <c r="EF1054" s="29"/>
      <c r="EG1054" s="29"/>
      <c r="EH1054" s="29"/>
      <c r="EI1054" s="29"/>
      <c r="EJ1054" s="29"/>
      <c r="EK1054" s="29"/>
      <c r="EL1054" s="29"/>
      <c r="EM1054" s="29"/>
      <c r="EN1054" s="29"/>
      <c r="EO1054" s="29"/>
      <c r="EP1054" s="29"/>
      <c r="EQ1054" s="29"/>
      <c r="ER1054" s="29"/>
      <c r="ES1054" s="29"/>
      <c r="ET1054" s="29"/>
      <c r="EU1054" s="29"/>
      <c r="EV1054" s="29"/>
      <c r="EW1054" s="29"/>
      <c r="EX1054" s="29"/>
      <c r="EY1054" s="29"/>
      <c r="EZ1054" s="29"/>
      <c r="FA1054" s="29"/>
      <c r="FB1054" s="29"/>
      <c r="FC1054" s="29"/>
      <c r="FD1054" s="29"/>
      <c r="FE1054" s="29"/>
      <c r="FF1054" s="29"/>
      <c r="FG1054" s="29"/>
      <c r="FH1054" s="29"/>
      <c r="FI1054" s="29"/>
      <c r="FJ1054" s="29"/>
      <c r="FK1054" s="29"/>
      <c r="FV1054" s="29"/>
      <c r="FZ1054" s="29"/>
      <c r="GA1054" s="29"/>
    </row>
    <row r="1055" spans="7:183" x14ac:dyDescent="0.25">
      <c r="G1055" s="112"/>
      <c r="Z1055" s="113"/>
      <c r="AQ1055" s="29"/>
      <c r="AR1055" s="29"/>
      <c r="AS1055" s="29"/>
      <c r="AT1055" s="29"/>
      <c r="AU1055" s="29"/>
      <c r="AV1055" s="29"/>
      <c r="AW1055" s="29"/>
      <c r="AX1055" s="29"/>
      <c r="AY1055" s="29"/>
      <c r="AZ1055" s="29"/>
      <c r="BA1055" s="29"/>
      <c r="BB1055" s="29"/>
      <c r="BC1055" s="29"/>
      <c r="BD1055" s="29"/>
      <c r="BE1055" s="29"/>
      <c r="BF1055" s="29"/>
      <c r="BG1055" s="29"/>
      <c r="BH1055" s="29"/>
      <c r="BI1055" s="29"/>
      <c r="BJ1055" s="29"/>
      <c r="BK1055" s="29"/>
      <c r="BL1055" s="29"/>
      <c r="BM1055" s="29"/>
      <c r="CH1055" s="29"/>
      <c r="CX1055" s="29"/>
      <c r="CY1055" s="29"/>
      <c r="CZ1055" s="31"/>
      <c r="DA1055" s="31"/>
      <c r="DB1055" s="31"/>
      <c r="DC1055" s="31"/>
      <c r="DD1055" s="31"/>
      <c r="DE1055" s="31"/>
      <c r="DF1055" s="31"/>
      <c r="DL1055" s="29"/>
      <c r="DM1055" s="29"/>
      <c r="DN1055" s="29"/>
      <c r="DO1055" s="29"/>
      <c r="DP1055" s="29"/>
      <c r="DQ1055" s="29"/>
      <c r="DR1055" s="29"/>
      <c r="DS1055" s="29"/>
      <c r="DT1055" s="29"/>
      <c r="DU1055" s="29"/>
      <c r="DV1055" s="29"/>
      <c r="DW1055" s="29"/>
      <c r="DX1055" s="29"/>
      <c r="DY1055" s="29"/>
      <c r="DZ1055" s="29"/>
      <c r="EA1055" s="29"/>
      <c r="EB1055" s="29"/>
      <c r="EC1055" s="29"/>
      <c r="ED1055" s="29"/>
      <c r="EE1055" s="29"/>
      <c r="EF1055" s="29"/>
      <c r="EG1055" s="29"/>
      <c r="EH1055" s="29"/>
      <c r="EI1055" s="29"/>
      <c r="EJ1055" s="29"/>
      <c r="EK1055" s="29"/>
      <c r="EL1055" s="29"/>
      <c r="EM1055" s="29"/>
      <c r="EN1055" s="29"/>
      <c r="EO1055" s="29"/>
      <c r="EP1055" s="29"/>
      <c r="EQ1055" s="29"/>
      <c r="ER1055" s="29"/>
      <c r="ES1055" s="29"/>
      <c r="ET1055" s="29"/>
      <c r="EU1055" s="29"/>
      <c r="EV1055" s="29"/>
      <c r="EW1055" s="29"/>
      <c r="EX1055" s="29"/>
      <c r="EY1055" s="29"/>
      <c r="EZ1055" s="29"/>
      <c r="FA1055" s="29"/>
      <c r="FB1055" s="29"/>
      <c r="FC1055" s="29"/>
      <c r="FD1055" s="29"/>
      <c r="FE1055" s="29"/>
      <c r="FF1055" s="29"/>
      <c r="FG1055" s="29"/>
      <c r="FH1055" s="29"/>
      <c r="FI1055" s="29"/>
      <c r="FJ1055" s="29"/>
      <c r="FK1055" s="29"/>
      <c r="FV1055" s="29"/>
      <c r="FZ1055" s="29"/>
      <c r="GA1055" s="29"/>
    </row>
    <row r="1056" spans="7:183" x14ac:dyDescent="0.25">
      <c r="G1056" s="112"/>
      <c r="Z1056" s="113"/>
      <c r="AQ1056" s="29"/>
      <c r="AR1056" s="29"/>
      <c r="AS1056" s="29"/>
      <c r="AT1056" s="29"/>
      <c r="AU1056" s="29"/>
      <c r="AV1056" s="29"/>
      <c r="AW1056" s="29"/>
      <c r="AX1056" s="29"/>
      <c r="AY1056" s="29"/>
      <c r="AZ1056" s="29"/>
      <c r="BA1056" s="29"/>
      <c r="BB1056" s="29"/>
      <c r="BC1056" s="29"/>
      <c r="BD1056" s="29"/>
      <c r="BE1056" s="29"/>
      <c r="BF1056" s="29"/>
      <c r="BG1056" s="29"/>
      <c r="BH1056" s="29"/>
      <c r="BI1056" s="29"/>
      <c r="BJ1056" s="29"/>
      <c r="BK1056" s="29"/>
      <c r="BL1056" s="29"/>
      <c r="BM1056" s="29"/>
      <c r="CH1056" s="29"/>
      <c r="CX1056" s="29"/>
      <c r="CY1056" s="29"/>
      <c r="CZ1056" s="31"/>
      <c r="DA1056" s="31"/>
      <c r="DB1056" s="31"/>
      <c r="DC1056" s="31"/>
      <c r="DD1056" s="31"/>
      <c r="DE1056" s="31"/>
      <c r="DF1056" s="31"/>
      <c r="DL1056" s="29"/>
      <c r="DM1056" s="29"/>
      <c r="DN1056" s="29"/>
      <c r="DO1056" s="29"/>
      <c r="DP1056" s="29"/>
      <c r="DQ1056" s="29"/>
      <c r="DR1056" s="29"/>
      <c r="DS1056" s="29"/>
      <c r="DT1056" s="29"/>
      <c r="DU1056" s="29"/>
      <c r="DV1056" s="29"/>
      <c r="DW1056" s="29"/>
      <c r="DX1056" s="29"/>
      <c r="DY1056" s="29"/>
      <c r="DZ1056" s="29"/>
      <c r="EA1056" s="29"/>
      <c r="EB1056" s="29"/>
      <c r="EC1056" s="29"/>
      <c r="ED1056" s="29"/>
      <c r="EE1056" s="29"/>
      <c r="EF1056" s="29"/>
      <c r="EG1056" s="29"/>
      <c r="EH1056" s="29"/>
      <c r="EI1056" s="29"/>
      <c r="EJ1056" s="29"/>
      <c r="EK1056" s="29"/>
      <c r="EL1056" s="29"/>
      <c r="EM1056" s="29"/>
      <c r="EN1056" s="29"/>
      <c r="EO1056" s="29"/>
      <c r="EP1056" s="29"/>
      <c r="EQ1056" s="29"/>
      <c r="ER1056" s="29"/>
      <c r="ES1056" s="29"/>
      <c r="ET1056" s="29"/>
      <c r="EU1056" s="29"/>
      <c r="EV1056" s="29"/>
      <c r="EW1056" s="29"/>
      <c r="EX1056" s="29"/>
      <c r="EY1056" s="29"/>
      <c r="EZ1056" s="29"/>
      <c r="FA1056" s="29"/>
      <c r="FB1056" s="29"/>
      <c r="FC1056" s="29"/>
      <c r="FD1056" s="29"/>
      <c r="FE1056" s="29"/>
      <c r="FF1056" s="29"/>
      <c r="FG1056" s="29"/>
      <c r="FH1056" s="29"/>
      <c r="FI1056" s="29"/>
      <c r="FJ1056" s="29"/>
      <c r="FK1056" s="29"/>
      <c r="FV1056" s="29"/>
      <c r="FZ1056" s="29"/>
      <c r="GA1056" s="29"/>
    </row>
    <row r="1057" spans="7:183" x14ac:dyDescent="0.25">
      <c r="G1057" s="112"/>
      <c r="Z1057" s="113"/>
      <c r="AQ1057" s="29"/>
      <c r="AR1057" s="29"/>
      <c r="AS1057" s="29"/>
      <c r="AT1057" s="29"/>
      <c r="AU1057" s="29"/>
      <c r="AV1057" s="29"/>
      <c r="AW1057" s="29"/>
      <c r="AX1057" s="29"/>
      <c r="AY1057" s="29"/>
      <c r="AZ1057" s="29"/>
      <c r="BA1057" s="29"/>
      <c r="BB1057" s="29"/>
      <c r="BC1057" s="29"/>
      <c r="BD1057" s="29"/>
      <c r="BE1057" s="29"/>
      <c r="BF1057" s="29"/>
      <c r="BG1057" s="29"/>
      <c r="BH1057" s="29"/>
      <c r="BI1057" s="29"/>
      <c r="BJ1057" s="29"/>
      <c r="BK1057" s="29"/>
      <c r="BL1057" s="29"/>
      <c r="BM1057" s="29"/>
      <c r="CH1057" s="29"/>
      <c r="CX1057" s="29"/>
      <c r="CY1057" s="29"/>
      <c r="CZ1057" s="31"/>
      <c r="DA1057" s="31"/>
      <c r="DB1057" s="31"/>
      <c r="DC1057" s="31"/>
      <c r="DD1057" s="31"/>
      <c r="DE1057" s="31"/>
      <c r="DF1057" s="31"/>
      <c r="DL1057" s="29"/>
      <c r="DM1057" s="29"/>
      <c r="DN1057" s="29"/>
      <c r="DO1057" s="29"/>
      <c r="DP1057" s="29"/>
      <c r="DQ1057" s="29"/>
      <c r="DR1057" s="29"/>
      <c r="DS1057" s="29"/>
      <c r="DT1057" s="29"/>
      <c r="DU1057" s="29"/>
      <c r="DV1057" s="29"/>
      <c r="DW1057" s="29"/>
      <c r="DX1057" s="29"/>
      <c r="DY1057" s="29"/>
      <c r="DZ1057" s="29"/>
      <c r="EA1057" s="29"/>
      <c r="EB1057" s="29"/>
      <c r="EC1057" s="29"/>
      <c r="ED1057" s="29"/>
      <c r="EE1057" s="29"/>
      <c r="EF1057" s="29"/>
      <c r="EG1057" s="29"/>
      <c r="EH1057" s="29"/>
      <c r="EI1057" s="29"/>
      <c r="EJ1057" s="29"/>
      <c r="EK1057" s="29"/>
      <c r="EL1057" s="29"/>
      <c r="EM1057" s="29"/>
      <c r="EN1057" s="29"/>
      <c r="EO1057" s="29"/>
      <c r="EP1057" s="29"/>
      <c r="EQ1057" s="29"/>
      <c r="ER1057" s="29"/>
      <c r="ES1057" s="29"/>
      <c r="ET1057" s="29"/>
      <c r="EU1057" s="29"/>
      <c r="EV1057" s="29"/>
      <c r="EW1057" s="29"/>
      <c r="EX1057" s="29"/>
      <c r="EY1057" s="29"/>
      <c r="EZ1057" s="29"/>
      <c r="FA1057" s="29"/>
      <c r="FB1057" s="29"/>
      <c r="FC1057" s="29"/>
      <c r="FD1057" s="29"/>
      <c r="FE1057" s="29"/>
      <c r="FF1057" s="29"/>
      <c r="FG1057" s="29"/>
      <c r="FH1057" s="29"/>
      <c r="FI1057" s="29"/>
      <c r="FJ1057" s="29"/>
      <c r="FK1057" s="29"/>
      <c r="FV1057" s="29"/>
      <c r="FZ1057" s="29"/>
      <c r="GA1057" s="29"/>
    </row>
    <row r="1058" spans="7:183" x14ac:dyDescent="0.25">
      <c r="G1058" s="112"/>
      <c r="Z1058" s="113"/>
      <c r="AQ1058" s="29"/>
      <c r="AR1058" s="29"/>
      <c r="AS1058" s="29"/>
      <c r="AT1058" s="29"/>
      <c r="AU1058" s="29"/>
      <c r="AV1058" s="29"/>
      <c r="AW1058" s="29"/>
      <c r="AX1058" s="29"/>
      <c r="AY1058" s="29"/>
      <c r="AZ1058" s="29"/>
      <c r="BA1058" s="29"/>
      <c r="BB1058" s="29"/>
      <c r="BC1058" s="29"/>
      <c r="BD1058" s="29"/>
      <c r="BE1058" s="29"/>
      <c r="BF1058" s="29"/>
      <c r="BG1058" s="29"/>
      <c r="BH1058" s="29"/>
      <c r="BI1058" s="29"/>
      <c r="BJ1058" s="29"/>
      <c r="BK1058" s="29"/>
      <c r="BL1058" s="29"/>
      <c r="BM1058" s="29"/>
      <c r="CH1058" s="29"/>
      <c r="CX1058" s="29"/>
      <c r="CY1058" s="29"/>
      <c r="CZ1058" s="31"/>
      <c r="DA1058" s="31"/>
      <c r="DB1058" s="31"/>
      <c r="DC1058" s="31"/>
      <c r="DD1058" s="31"/>
      <c r="DE1058" s="31"/>
      <c r="DF1058" s="31"/>
      <c r="DL1058" s="29"/>
      <c r="DM1058" s="29"/>
      <c r="DN1058" s="29"/>
      <c r="DO1058" s="29"/>
      <c r="DP1058" s="29"/>
      <c r="DQ1058" s="29"/>
      <c r="DR1058" s="29"/>
      <c r="DS1058" s="29"/>
      <c r="DT1058" s="29"/>
      <c r="DU1058" s="29"/>
      <c r="DV1058" s="29"/>
      <c r="DW1058" s="29"/>
      <c r="DX1058" s="29"/>
      <c r="DY1058" s="29"/>
      <c r="DZ1058" s="29"/>
      <c r="EA1058" s="29"/>
      <c r="EB1058" s="29"/>
      <c r="EC1058" s="29"/>
      <c r="ED1058" s="29"/>
      <c r="EE1058" s="29"/>
      <c r="EF1058" s="29"/>
      <c r="EG1058" s="29"/>
      <c r="EH1058" s="29"/>
      <c r="EI1058" s="29"/>
      <c r="EJ1058" s="29"/>
      <c r="EK1058" s="29"/>
      <c r="EL1058" s="29"/>
      <c r="EM1058" s="29"/>
      <c r="EN1058" s="29"/>
      <c r="EO1058" s="29"/>
      <c r="EP1058" s="29"/>
      <c r="EQ1058" s="29"/>
      <c r="ER1058" s="29"/>
      <c r="ES1058" s="29"/>
      <c r="ET1058" s="29"/>
      <c r="EU1058" s="29"/>
      <c r="EV1058" s="29"/>
      <c r="EW1058" s="29"/>
      <c r="EX1058" s="29"/>
      <c r="EY1058" s="29"/>
      <c r="EZ1058" s="29"/>
      <c r="FA1058" s="29"/>
      <c r="FB1058" s="29"/>
      <c r="FC1058" s="29"/>
      <c r="FD1058" s="29"/>
      <c r="FE1058" s="29"/>
      <c r="FF1058" s="29"/>
      <c r="FG1058" s="29"/>
      <c r="FH1058" s="29"/>
      <c r="FI1058" s="29"/>
      <c r="FJ1058" s="29"/>
      <c r="FK1058" s="29"/>
      <c r="FV1058" s="29"/>
      <c r="FZ1058" s="29"/>
      <c r="GA1058" s="29"/>
    </row>
    <row r="1059" spans="7:183" x14ac:dyDescent="0.25">
      <c r="G1059" s="112"/>
      <c r="Z1059" s="113"/>
      <c r="AQ1059" s="29"/>
      <c r="AR1059" s="29"/>
      <c r="AS1059" s="29"/>
      <c r="AT1059" s="29"/>
      <c r="AU1059" s="29"/>
      <c r="AV1059" s="29"/>
      <c r="AW1059" s="29"/>
      <c r="AX1059" s="29"/>
      <c r="AY1059" s="29"/>
      <c r="AZ1059" s="29"/>
      <c r="BA1059" s="29"/>
      <c r="BB1059" s="29"/>
      <c r="BC1059" s="29"/>
      <c r="BD1059" s="29"/>
      <c r="BE1059" s="29"/>
      <c r="BF1059" s="29"/>
      <c r="BG1059" s="29"/>
      <c r="BH1059" s="29"/>
      <c r="BI1059" s="29"/>
      <c r="BJ1059" s="29"/>
      <c r="BK1059" s="29"/>
      <c r="BL1059" s="29"/>
      <c r="BM1059" s="29"/>
      <c r="CH1059" s="29"/>
      <c r="CX1059" s="29"/>
      <c r="CY1059" s="29"/>
      <c r="CZ1059" s="31"/>
      <c r="DA1059" s="31"/>
      <c r="DB1059" s="31"/>
      <c r="DC1059" s="31"/>
      <c r="DD1059" s="31"/>
      <c r="DE1059" s="31"/>
      <c r="DF1059" s="31"/>
      <c r="DL1059" s="29"/>
      <c r="DM1059" s="29"/>
      <c r="DN1059" s="29"/>
      <c r="DO1059" s="29"/>
      <c r="DP1059" s="29"/>
      <c r="DQ1059" s="29"/>
      <c r="DR1059" s="29"/>
      <c r="DS1059" s="29"/>
      <c r="DT1059" s="29"/>
      <c r="DU1059" s="29"/>
      <c r="DV1059" s="29"/>
      <c r="DW1059" s="29"/>
      <c r="DX1059" s="29"/>
      <c r="DY1059" s="29"/>
      <c r="DZ1059" s="29"/>
      <c r="EA1059" s="29"/>
      <c r="EB1059" s="29"/>
      <c r="EC1059" s="29"/>
      <c r="ED1059" s="29"/>
      <c r="EE1059" s="29"/>
      <c r="EF1059" s="29"/>
      <c r="EG1059" s="29"/>
      <c r="EH1059" s="29"/>
      <c r="EI1059" s="29"/>
      <c r="EJ1059" s="29"/>
      <c r="EK1059" s="29"/>
      <c r="EL1059" s="29"/>
      <c r="EM1059" s="29"/>
      <c r="EN1059" s="29"/>
      <c r="EO1059" s="29"/>
      <c r="EP1059" s="29"/>
      <c r="EQ1059" s="29"/>
      <c r="ER1059" s="29"/>
      <c r="ES1059" s="29"/>
      <c r="ET1059" s="29"/>
      <c r="EU1059" s="29"/>
      <c r="EV1059" s="29"/>
      <c r="EW1059" s="29"/>
      <c r="EX1059" s="29"/>
      <c r="EY1059" s="29"/>
      <c r="EZ1059" s="29"/>
      <c r="FA1059" s="29"/>
      <c r="FB1059" s="29"/>
      <c r="FC1059" s="29"/>
      <c r="FD1059" s="29"/>
      <c r="FE1059" s="29"/>
      <c r="FF1059" s="29"/>
      <c r="FG1059" s="29"/>
      <c r="FH1059" s="29"/>
      <c r="FI1059" s="29"/>
      <c r="FJ1059" s="29"/>
      <c r="FK1059" s="29"/>
      <c r="FV1059" s="29"/>
      <c r="FZ1059" s="29"/>
      <c r="GA1059" s="29"/>
    </row>
    <row r="1060" spans="7:183" x14ac:dyDescent="0.25">
      <c r="G1060" s="112"/>
      <c r="Z1060" s="113"/>
      <c r="AQ1060" s="29"/>
      <c r="AR1060" s="29"/>
      <c r="AS1060" s="29"/>
      <c r="AT1060" s="29"/>
      <c r="AU1060" s="29"/>
      <c r="AV1060" s="29"/>
      <c r="AW1060" s="29"/>
      <c r="AX1060" s="29"/>
      <c r="AY1060" s="29"/>
      <c r="AZ1060" s="29"/>
      <c r="BA1060" s="29"/>
      <c r="BB1060" s="29"/>
      <c r="BC1060" s="29"/>
      <c r="BD1060" s="29"/>
      <c r="BE1060" s="29"/>
      <c r="BF1060" s="29"/>
      <c r="BG1060" s="29"/>
      <c r="BH1060" s="29"/>
      <c r="BI1060" s="29"/>
      <c r="BJ1060" s="29"/>
      <c r="BK1060" s="29"/>
      <c r="BL1060" s="29"/>
      <c r="BM1060" s="29"/>
      <c r="CH1060" s="29"/>
      <c r="CX1060" s="29"/>
      <c r="CY1060" s="29"/>
      <c r="CZ1060" s="31"/>
      <c r="DA1060" s="31"/>
      <c r="DB1060" s="31"/>
      <c r="DC1060" s="31"/>
      <c r="DD1060" s="31"/>
      <c r="DE1060" s="31"/>
      <c r="DF1060" s="31"/>
      <c r="DL1060" s="29"/>
      <c r="DM1060" s="29"/>
      <c r="DN1060" s="29"/>
      <c r="DO1060" s="29"/>
      <c r="DP1060" s="29"/>
      <c r="DQ1060" s="29"/>
      <c r="DR1060" s="29"/>
      <c r="DS1060" s="29"/>
      <c r="DT1060" s="29"/>
      <c r="DU1060" s="29"/>
      <c r="DV1060" s="29"/>
      <c r="DW1060" s="29"/>
      <c r="DX1060" s="29"/>
      <c r="DY1060" s="29"/>
      <c r="DZ1060" s="29"/>
      <c r="EA1060" s="29"/>
      <c r="EB1060" s="29"/>
      <c r="EC1060" s="29"/>
      <c r="ED1060" s="29"/>
      <c r="EE1060" s="29"/>
      <c r="EF1060" s="29"/>
      <c r="EG1060" s="29"/>
      <c r="EH1060" s="29"/>
      <c r="EI1060" s="29"/>
      <c r="EJ1060" s="29"/>
      <c r="EK1060" s="29"/>
      <c r="EL1060" s="29"/>
      <c r="EM1060" s="29"/>
      <c r="EN1060" s="29"/>
      <c r="EO1060" s="29"/>
      <c r="EP1060" s="29"/>
      <c r="EQ1060" s="29"/>
      <c r="ER1060" s="29"/>
      <c r="ES1060" s="29"/>
      <c r="ET1060" s="29"/>
      <c r="EU1060" s="29"/>
      <c r="EV1060" s="29"/>
      <c r="EW1060" s="29"/>
      <c r="EX1060" s="29"/>
      <c r="EY1060" s="29"/>
      <c r="EZ1060" s="29"/>
      <c r="FA1060" s="29"/>
      <c r="FB1060" s="29"/>
      <c r="FC1060" s="29"/>
      <c r="FD1060" s="29"/>
      <c r="FE1060" s="29"/>
      <c r="FF1060" s="29"/>
      <c r="FG1060" s="29"/>
      <c r="FH1060" s="29"/>
      <c r="FI1060" s="29"/>
      <c r="FJ1060" s="29"/>
      <c r="FK1060" s="29"/>
      <c r="FV1060" s="29"/>
      <c r="FZ1060" s="29"/>
      <c r="GA1060" s="29"/>
    </row>
    <row r="1061" spans="7:183" x14ac:dyDescent="0.25">
      <c r="G1061" s="112"/>
      <c r="Z1061" s="113"/>
      <c r="AQ1061" s="29"/>
      <c r="AR1061" s="29"/>
      <c r="AS1061" s="29"/>
      <c r="AT1061" s="29"/>
      <c r="AU1061" s="29"/>
      <c r="AV1061" s="29"/>
      <c r="AW1061" s="29"/>
      <c r="AX1061" s="29"/>
      <c r="AY1061" s="29"/>
      <c r="AZ1061" s="29"/>
      <c r="BA1061" s="29"/>
      <c r="BB1061" s="29"/>
      <c r="BC1061" s="29"/>
      <c r="BD1061" s="29"/>
      <c r="BE1061" s="29"/>
      <c r="BF1061" s="29"/>
      <c r="BG1061" s="29"/>
      <c r="BH1061" s="29"/>
      <c r="BI1061" s="29"/>
      <c r="BJ1061" s="29"/>
      <c r="BK1061" s="29"/>
      <c r="BL1061" s="29"/>
      <c r="BM1061" s="29"/>
      <c r="CH1061" s="29"/>
      <c r="CX1061" s="29"/>
      <c r="CY1061" s="29"/>
      <c r="CZ1061" s="31"/>
      <c r="DA1061" s="31"/>
      <c r="DB1061" s="31"/>
      <c r="DC1061" s="31"/>
      <c r="DD1061" s="31"/>
      <c r="DE1061" s="31"/>
      <c r="DF1061" s="31"/>
      <c r="DL1061" s="29"/>
      <c r="DM1061" s="29"/>
      <c r="DN1061" s="29"/>
      <c r="DO1061" s="29"/>
      <c r="DP1061" s="29"/>
      <c r="DQ1061" s="29"/>
      <c r="DR1061" s="29"/>
      <c r="DS1061" s="29"/>
      <c r="DT1061" s="29"/>
      <c r="DU1061" s="29"/>
      <c r="DV1061" s="29"/>
      <c r="DW1061" s="29"/>
      <c r="DX1061" s="29"/>
      <c r="DY1061" s="29"/>
      <c r="DZ1061" s="29"/>
      <c r="EA1061" s="29"/>
      <c r="EB1061" s="29"/>
      <c r="EC1061" s="29"/>
      <c r="ED1061" s="29"/>
      <c r="EE1061" s="29"/>
      <c r="EF1061" s="29"/>
      <c r="EG1061" s="29"/>
      <c r="EH1061" s="29"/>
      <c r="EI1061" s="29"/>
      <c r="EJ1061" s="29"/>
      <c r="EK1061" s="29"/>
      <c r="EL1061" s="29"/>
      <c r="EM1061" s="29"/>
      <c r="EN1061" s="29"/>
      <c r="EO1061" s="29"/>
      <c r="EP1061" s="29"/>
      <c r="EQ1061" s="29"/>
      <c r="ER1061" s="29"/>
      <c r="ES1061" s="29"/>
      <c r="ET1061" s="29"/>
      <c r="EU1061" s="29"/>
      <c r="EV1061" s="29"/>
      <c r="EW1061" s="29"/>
      <c r="EX1061" s="29"/>
      <c r="EY1061" s="29"/>
      <c r="EZ1061" s="29"/>
      <c r="FA1061" s="29"/>
      <c r="FB1061" s="29"/>
      <c r="FC1061" s="29"/>
      <c r="FD1061" s="29"/>
      <c r="FE1061" s="29"/>
      <c r="FF1061" s="29"/>
      <c r="FG1061" s="29"/>
      <c r="FH1061" s="29"/>
      <c r="FI1061" s="29"/>
      <c r="FJ1061" s="29"/>
      <c r="FK1061" s="29"/>
      <c r="FV1061" s="29"/>
      <c r="FZ1061" s="29"/>
      <c r="GA1061" s="29"/>
    </row>
    <row r="1062" spans="7:183" x14ac:dyDescent="0.25">
      <c r="G1062" s="112"/>
      <c r="Z1062" s="113"/>
      <c r="AQ1062" s="29"/>
      <c r="AR1062" s="29"/>
      <c r="AS1062" s="29"/>
      <c r="AT1062" s="29"/>
      <c r="AU1062" s="29"/>
      <c r="AV1062" s="29"/>
      <c r="AW1062" s="29"/>
      <c r="AX1062" s="29"/>
      <c r="AY1062" s="29"/>
      <c r="AZ1062" s="29"/>
      <c r="BA1062" s="29"/>
      <c r="BB1062" s="29"/>
      <c r="BC1062" s="29"/>
      <c r="BD1062" s="29"/>
      <c r="BE1062" s="29"/>
      <c r="BF1062" s="29"/>
      <c r="BG1062" s="29"/>
      <c r="BH1062" s="29"/>
      <c r="BI1062" s="29"/>
      <c r="BJ1062" s="29"/>
      <c r="BK1062" s="29"/>
      <c r="BL1062" s="29"/>
      <c r="BM1062" s="29"/>
      <c r="CH1062" s="29"/>
      <c r="CX1062" s="29"/>
      <c r="CY1062" s="29"/>
      <c r="CZ1062" s="31"/>
      <c r="DA1062" s="31"/>
      <c r="DB1062" s="31"/>
      <c r="DC1062" s="31"/>
      <c r="DD1062" s="31"/>
      <c r="DE1062" s="31"/>
      <c r="DF1062" s="31"/>
      <c r="DL1062" s="29"/>
      <c r="DM1062" s="29"/>
      <c r="DN1062" s="29"/>
      <c r="DO1062" s="29"/>
      <c r="DP1062" s="29"/>
      <c r="DQ1062" s="29"/>
      <c r="DR1062" s="29"/>
      <c r="DS1062" s="29"/>
      <c r="DT1062" s="29"/>
      <c r="DU1062" s="29"/>
      <c r="DV1062" s="29"/>
      <c r="DW1062" s="29"/>
      <c r="DX1062" s="29"/>
      <c r="DY1062" s="29"/>
      <c r="DZ1062" s="29"/>
      <c r="EA1062" s="29"/>
      <c r="EB1062" s="29"/>
      <c r="EC1062" s="29"/>
      <c r="ED1062" s="29"/>
      <c r="EE1062" s="29"/>
      <c r="EF1062" s="29"/>
      <c r="EG1062" s="29"/>
      <c r="EH1062" s="29"/>
      <c r="EI1062" s="29"/>
      <c r="EJ1062" s="29"/>
      <c r="EK1062" s="29"/>
      <c r="EL1062" s="29"/>
      <c r="EM1062" s="29"/>
      <c r="EN1062" s="29"/>
      <c r="EO1062" s="29"/>
      <c r="EP1062" s="29"/>
      <c r="EQ1062" s="29"/>
      <c r="ER1062" s="29"/>
      <c r="ES1062" s="29"/>
      <c r="ET1062" s="29"/>
      <c r="EU1062" s="29"/>
      <c r="EV1062" s="29"/>
      <c r="EW1062" s="29"/>
      <c r="EX1062" s="29"/>
      <c r="EY1062" s="29"/>
      <c r="EZ1062" s="29"/>
      <c r="FA1062" s="29"/>
      <c r="FB1062" s="29"/>
      <c r="FC1062" s="29"/>
      <c r="FD1062" s="29"/>
      <c r="FE1062" s="29"/>
      <c r="FF1062" s="29"/>
      <c r="FG1062" s="29"/>
      <c r="FH1062" s="29"/>
      <c r="FI1062" s="29"/>
      <c r="FJ1062" s="29"/>
      <c r="FK1062" s="29"/>
      <c r="FV1062" s="29"/>
      <c r="FZ1062" s="29"/>
      <c r="GA1062" s="29"/>
    </row>
    <row r="1063" spans="7:183" x14ac:dyDescent="0.25">
      <c r="G1063" s="112"/>
      <c r="Z1063" s="113"/>
      <c r="AQ1063" s="29"/>
      <c r="AR1063" s="29"/>
      <c r="AS1063" s="29"/>
      <c r="AT1063" s="29"/>
      <c r="AU1063" s="29"/>
      <c r="AV1063" s="29"/>
      <c r="AW1063" s="29"/>
      <c r="AX1063" s="29"/>
      <c r="AY1063" s="29"/>
      <c r="AZ1063" s="29"/>
      <c r="BA1063" s="29"/>
      <c r="BB1063" s="29"/>
      <c r="BC1063" s="29"/>
      <c r="BD1063" s="29"/>
      <c r="BE1063" s="29"/>
      <c r="BF1063" s="29"/>
      <c r="BG1063" s="29"/>
      <c r="BH1063" s="29"/>
      <c r="BI1063" s="29"/>
      <c r="BJ1063" s="29"/>
      <c r="BK1063" s="29"/>
      <c r="BL1063" s="29"/>
      <c r="BM1063" s="29"/>
      <c r="CH1063" s="29"/>
      <c r="CX1063" s="29"/>
      <c r="CY1063" s="29"/>
      <c r="CZ1063" s="31"/>
      <c r="DA1063" s="31"/>
      <c r="DB1063" s="31"/>
      <c r="DC1063" s="31"/>
      <c r="DD1063" s="31"/>
      <c r="DE1063" s="31"/>
      <c r="DF1063" s="31"/>
      <c r="DL1063" s="29"/>
      <c r="DM1063" s="29"/>
      <c r="DN1063" s="29"/>
      <c r="DO1063" s="29"/>
      <c r="DP1063" s="29"/>
      <c r="DQ1063" s="29"/>
      <c r="DR1063" s="29"/>
      <c r="DS1063" s="29"/>
      <c r="DT1063" s="29"/>
      <c r="DU1063" s="29"/>
      <c r="DV1063" s="29"/>
      <c r="DW1063" s="29"/>
      <c r="DX1063" s="29"/>
      <c r="DY1063" s="29"/>
      <c r="DZ1063" s="29"/>
      <c r="EA1063" s="29"/>
      <c r="EB1063" s="29"/>
      <c r="EC1063" s="29"/>
      <c r="ED1063" s="29"/>
      <c r="EE1063" s="29"/>
      <c r="EF1063" s="29"/>
      <c r="EG1063" s="29"/>
      <c r="EH1063" s="29"/>
      <c r="EI1063" s="29"/>
      <c r="EJ1063" s="29"/>
      <c r="EK1063" s="29"/>
      <c r="EL1063" s="29"/>
      <c r="EM1063" s="29"/>
      <c r="EN1063" s="29"/>
      <c r="EO1063" s="29"/>
      <c r="EP1063" s="29"/>
      <c r="EQ1063" s="29"/>
      <c r="ER1063" s="29"/>
      <c r="ES1063" s="29"/>
      <c r="ET1063" s="29"/>
      <c r="EU1063" s="29"/>
      <c r="EV1063" s="29"/>
      <c r="EW1063" s="29"/>
      <c r="EX1063" s="29"/>
      <c r="EY1063" s="29"/>
      <c r="EZ1063" s="29"/>
      <c r="FA1063" s="29"/>
      <c r="FB1063" s="29"/>
      <c r="FC1063" s="29"/>
      <c r="FD1063" s="29"/>
      <c r="FE1063" s="29"/>
      <c r="FF1063" s="29"/>
      <c r="FG1063" s="29"/>
      <c r="FH1063" s="29"/>
      <c r="FI1063" s="29"/>
      <c r="FJ1063" s="29"/>
      <c r="FK1063" s="29"/>
      <c r="FV1063" s="29"/>
      <c r="FZ1063" s="29"/>
      <c r="GA1063" s="29"/>
    </row>
    <row r="1064" spans="7:183" x14ac:dyDescent="0.25">
      <c r="G1064" s="112"/>
      <c r="Z1064" s="113"/>
      <c r="AQ1064" s="29"/>
      <c r="AR1064" s="29"/>
      <c r="AS1064" s="29"/>
      <c r="AT1064" s="29"/>
      <c r="AU1064" s="29"/>
      <c r="AV1064" s="29"/>
      <c r="AW1064" s="29"/>
      <c r="AX1064" s="29"/>
      <c r="AY1064" s="29"/>
      <c r="AZ1064" s="29"/>
      <c r="BA1064" s="29"/>
      <c r="BB1064" s="29"/>
      <c r="BC1064" s="29"/>
      <c r="BD1064" s="29"/>
      <c r="BE1064" s="29"/>
      <c r="BF1064" s="29"/>
      <c r="BG1064" s="29"/>
      <c r="BH1064" s="29"/>
      <c r="BI1064" s="29"/>
      <c r="BJ1064" s="29"/>
      <c r="BK1064" s="29"/>
      <c r="BL1064" s="29"/>
      <c r="BM1064" s="29"/>
      <c r="CH1064" s="29"/>
      <c r="CX1064" s="29"/>
      <c r="CY1064" s="29"/>
      <c r="CZ1064" s="31"/>
      <c r="DA1064" s="31"/>
      <c r="DB1064" s="31"/>
      <c r="DC1064" s="31"/>
      <c r="DD1064" s="31"/>
      <c r="DE1064" s="31"/>
      <c r="DF1064" s="31"/>
      <c r="DL1064" s="29"/>
      <c r="DM1064" s="29"/>
      <c r="DN1064" s="29"/>
      <c r="DO1064" s="29"/>
      <c r="DP1064" s="29"/>
      <c r="DQ1064" s="29"/>
      <c r="DR1064" s="29"/>
      <c r="DS1064" s="29"/>
      <c r="DT1064" s="29"/>
      <c r="DU1064" s="29"/>
      <c r="DV1064" s="29"/>
      <c r="DW1064" s="29"/>
      <c r="DX1064" s="29"/>
      <c r="DY1064" s="29"/>
      <c r="DZ1064" s="29"/>
      <c r="EA1064" s="29"/>
      <c r="EB1064" s="29"/>
      <c r="EC1064" s="29"/>
      <c r="ED1064" s="29"/>
      <c r="EE1064" s="29"/>
      <c r="EF1064" s="29"/>
      <c r="EG1064" s="29"/>
      <c r="EH1064" s="29"/>
      <c r="EI1064" s="29"/>
      <c r="EJ1064" s="29"/>
      <c r="EK1064" s="29"/>
      <c r="EL1064" s="29"/>
      <c r="EM1064" s="29"/>
      <c r="EN1064" s="29"/>
      <c r="EO1064" s="29"/>
      <c r="EP1064" s="29"/>
      <c r="EQ1064" s="29"/>
      <c r="ER1064" s="29"/>
      <c r="ES1064" s="29"/>
      <c r="ET1064" s="29"/>
      <c r="EU1064" s="29"/>
      <c r="EV1064" s="29"/>
      <c r="EW1064" s="29"/>
      <c r="EX1064" s="29"/>
      <c r="EY1064" s="29"/>
      <c r="EZ1064" s="29"/>
      <c r="FA1064" s="29"/>
      <c r="FB1064" s="29"/>
      <c r="FC1064" s="29"/>
      <c r="FD1064" s="29"/>
      <c r="FE1064" s="29"/>
      <c r="FF1064" s="29"/>
      <c r="FG1064" s="29"/>
      <c r="FH1064" s="29"/>
      <c r="FI1064" s="29"/>
      <c r="FJ1064" s="29"/>
      <c r="FK1064" s="29"/>
      <c r="FV1064" s="29"/>
      <c r="FZ1064" s="29"/>
      <c r="GA1064" s="29"/>
    </row>
    <row r="1065" spans="7:183" x14ac:dyDescent="0.25">
      <c r="G1065" s="112"/>
      <c r="Z1065" s="113"/>
      <c r="AQ1065" s="29"/>
      <c r="AR1065" s="29"/>
      <c r="AS1065" s="29"/>
      <c r="AT1065" s="29"/>
      <c r="AU1065" s="29"/>
      <c r="AV1065" s="29"/>
      <c r="AW1065" s="29"/>
      <c r="AX1065" s="29"/>
      <c r="AY1065" s="29"/>
      <c r="AZ1065" s="29"/>
      <c r="BA1065" s="29"/>
      <c r="BB1065" s="29"/>
      <c r="BC1065" s="29"/>
      <c r="BD1065" s="29"/>
      <c r="BE1065" s="29"/>
      <c r="BF1065" s="29"/>
      <c r="BG1065" s="29"/>
      <c r="BH1065" s="29"/>
      <c r="BI1065" s="29"/>
      <c r="BJ1065" s="29"/>
      <c r="BK1065" s="29"/>
      <c r="BL1065" s="29"/>
      <c r="BM1065" s="29"/>
      <c r="CH1065" s="29"/>
      <c r="CX1065" s="29"/>
      <c r="CY1065" s="29"/>
      <c r="CZ1065" s="31"/>
      <c r="DA1065" s="31"/>
      <c r="DB1065" s="31"/>
      <c r="DC1065" s="31"/>
      <c r="DD1065" s="31"/>
      <c r="DE1065" s="31"/>
      <c r="DF1065" s="31"/>
      <c r="DL1065" s="29"/>
      <c r="DM1065" s="29"/>
      <c r="DN1065" s="29"/>
      <c r="DO1065" s="29"/>
      <c r="DP1065" s="29"/>
      <c r="DQ1065" s="29"/>
      <c r="DR1065" s="29"/>
      <c r="DS1065" s="29"/>
      <c r="DT1065" s="29"/>
      <c r="DU1065" s="29"/>
      <c r="DV1065" s="29"/>
      <c r="DW1065" s="29"/>
      <c r="DX1065" s="29"/>
      <c r="DY1065" s="29"/>
      <c r="DZ1065" s="29"/>
      <c r="EA1065" s="29"/>
      <c r="EB1065" s="29"/>
      <c r="EC1065" s="29"/>
      <c r="ED1065" s="29"/>
      <c r="EE1065" s="29"/>
      <c r="EF1065" s="29"/>
      <c r="EG1065" s="29"/>
      <c r="EH1065" s="29"/>
      <c r="EI1065" s="29"/>
      <c r="EJ1065" s="29"/>
      <c r="EK1065" s="29"/>
      <c r="EL1065" s="29"/>
      <c r="EM1065" s="29"/>
      <c r="EN1065" s="29"/>
      <c r="EO1065" s="29"/>
      <c r="EP1065" s="29"/>
      <c r="EQ1065" s="29"/>
      <c r="ER1065" s="29"/>
      <c r="ES1065" s="29"/>
      <c r="ET1065" s="29"/>
      <c r="EU1065" s="29"/>
      <c r="EV1065" s="29"/>
      <c r="EW1065" s="29"/>
      <c r="EX1065" s="29"/>
      <c r="EY1065" s="29"/>
      <c r="EZ1065" s="29"/>
      <c r="FA1065" s="29"/>
      <c r="FB1065" s="29"/>
      <c r="FC1065" s="29"/>
      <c r="FD1065" s="29"/>
      <c r="FE1065" s="29"/>
      <c r="FF1065" s="29"/>
      <c r="FG1065" s="29"/>
      <c r="FH1065" s="29"/>
      <c r="FI1065" s="29"/>
      <c r="FJ1065" s="29"/>
      <c r="FK1065" s="29"/>
      <c r="FV1065" s="29"/>
      <c r="FZ1065" s="29"/>
      <c r="GA1065" s="29"/>
    </row>
    <row r="1066" spans="7:183" x14ac:dyDescent="0.25">
      <c r="G1066" s="112"/>
      <c r="Z1066" s="113"/>
      <c r="AQ1066" s="29"/>
      <c r="AR1066" s="29"/>
      <c r="AS1066" s="29"/>
      <c r="AT1066" s="29"/>
      <c r="AU1066" s="29"/>
      <c r="AV1066" s="29"/>
      <c r="AW1066" s="29"/>
      <c r="AX1066" s="29"/>
      <c r="AY1066" s="29"/>
      <c r="AZ1066" s="29"/>
      <c r="BA1066" s="29"/>
      <c r="BB1066" s="29"/>
      <c r="BC1066" s="29"/>
      <c r="BD1066" s="29"/>
      <c r="BE1066" s="29"/>
      <c r="BF1066" s="29"/>
      <c r="BG1066" s="29"/>
      <c r="BH1066" s="29"/>
      <c r="BI1066" s="29"/>
      <c r="BJ1066" s="29"/>
      <c r="BK1066" s="29"/>
      <c r="BL1066" s="29"/>
      <c r="BM1066" s="29"/>
      <c r="CH1066" s="29"/>
      <c r="CX1066" s="29"/>
      <c r="CY1066" s="29"/>
      <c r="CZ1066" s="31"/>
      <c r="DA1066" s="31"/>
      <c r="DB1066" s="31"/>
      <c r="DC1066" s="31"/>
      <c r="DD1066" s="31"/>
      <c r="DE1066" s="31"/>
      <c r="DF1066" s="31"/>
      <c r="DL1066" s="29"/>
      <c r="DM1066" s="29"/>
      <c r="DN1066" s="29"/>
      <c r="DO1066" s="29"/>
      <c r="DP1066" s="29"/>
      <c r="DQ1066" s="29"/>
      <c r="DR1066" s="29"/>
      <c r="DS1066" s="29"/>
      <c r="DT1066" s="29"/>
      <c r="DU1066" s="29"/>
      <c r="DV1066" s="29"/>
      <c r="DW1066" s="29"/>
      <c r="DX1066" s="29"/>
      <c r="DY1066" s="29"/>
      <c r="DZ1066" s="29"/>
      <c r="EA1066" s="29"/>
      <c r="EB1066" s="29"/>
      <c r="EC1066" s="29"/>
      <c r="ED1066" s="29"/>
      <c r="EE1066" s="29"/>
      <c r="EF1066" s="29"/>
      <c r="EG1066" s="29"/>
      <c r="EH1066" s="29"/>
      <c r="EI1066" s="29"/>
      <c r="EJ1066" s="29"/>
      <c r="EK1066" s="29"/>
      <c r="EL1066" s="29"/>
      <c r="EM1066" s="29"/>
      <c r="EN1066" s="29"/>
      <c r="EO1066" s="29"/>
      <c r="EP1066" s="29"/>
      <c r="EQ1066" s="29"/>
      <c r="ER1066" s="29"/>
      <c r="ES1066" s="29"/>
      <c r="ET1066" s="29"/>
      <c r="EU1066" s="29"/>
      <c r="EV1066" s="29"/>
      <c r="EW1066" s="29"/>
      <c r="EX1066" s="29"/>
      <c r="EY1066" s="29"/>
      <c r="EZ1066" s="29"/>
      <c r="FA1066" s="29"/>
      <c r="FB1066" s="29"/>
      <c r="FC1066" s="29"/>
      <c r="FD1066" s="29"/>
      <c r="FE1066" s="29"/>
      <c r="FF1066" s="29"/>
      <c r="FG1066" s="29"/>
      <c r="FH1066" s="29"/>
      <c r="FI1066" s="29"/>
      <c r="FJ1066" s="29"/>
      <c r="FK1066" s="29"/>
      <c r="FV1066" s="29"/>
      <c r="FZ1066" s="29"/>
      <c r="GA1066" s="29"/>
    </row>
    <row r="1067" spans="7:183" x14ac:dyDescent="0.25">
      <c r="G1067" s="112"/>
      <c r="Z1067" s="113"/>
      <c r="AQ1067" s="29"/>
      <c r="AR1067" s="29"/>
      <c r="AS1067" s="29"/>
      <c r="AT1067" s="29"/>
      <c r="AU1067" s="29"/>
      <c r="AV1067" s="29"/>
      <c r="AW1067" s="29"/>
      <c r="AX1067" s="29"/>
      <c r="AY1067" s="29"/>
      <c r="AZ1067" s="29"/>
      <c r="BA1067" s="29"/>
      <c r="BB1067" s="29"/>
      <c r="BC1067" s="29"/>
      <c r="BD1067" s="29"/>
      <c r="BE1067" s="29"/>
      <c r="BF1067" s="29"/>
      <c r="BG1067" s="29"/>
      <c r="BH1067" s="29"/>
      <c r="BI1067" s="29"/>
      <c r="BJ1067" s="29"/>
      <c r="BK1067" s="29"/>
      <c r="BL1067" s="29"/>
      <c r="BM1067" s="29"/>
      <c r="CH1067" s="29"/>
      <c r="CX1067" s="29"/>
      <c r="CY1067" s="29"/>
      <c r="CZ1067" s="31"/>
      <c r="DA1067" s="31"/>
      <c r="DB1067" s="31"/>
      <c r="DC1067" s="31"/>
      <c r="DD1067" s="31"/>
      <c r="DE1067" s="31"/>
      <c r="DF1067" s="31"/>
      <c r="DL1067" s="29"/>
      <c r="DM1067" s="29"/>
      <c r="DN1067" s="29"/>
      <c r="DO1067" s="29"/>
      <c r="DP1067" s="29"/>
      <c r="DQ1067" s="29"/>
      <c r="DR1067" s="29"/>
      <c r="DS1067" s="29"/>
      <c r="DT1067" s="29"/>
      <c r="DU1067" s="29"/>
      <c r="DV1067" s="29"/>
      <c r="DW1067" s="29"/>
      <c r="DX1067" s="29"/>
      <c r="DY1067" s="29"/>
      <c r="DZ1067" s="29"/>
      <c r="EA1067" s="29"/>
      <c r="EB1067" s="29"/>
      <c r="EC1067" s="29"/>
      <c r="ED1067" s="29"/>
      <c r="EE1067" s="29"/>
      <c r="EF1067" s="29"/>
      <c r="EG1067" s="29"/>
      <c r="EH1067" s="29"/>
      <c r="EI1067" s="29"/>
      <c r="EJ1067" s="29"/>
      <c r="EK1067" s="29"/>
      <c r="EL1067" s="29"/>
      <c r="EM1067" s="29"/>
      <c r="EN1067" s="29"/>
      <c r="EO1067" s="29"/>
      <c r="EP1067" s="29"/>
      <c r="EQ1067" s="29"/>
      <c r="ER1067" s="29"/>
      <c r="ES1067" s="29"/>
      <c r="ET1067" s="29"/>
      <c r="EU1067" s="29"/>
      <c r="EV1067" s="29"/>
      <c r="EW1067" s="29"/>
      <c r="EX1067" s="29"/>
      <c r="EY1067" s="29"/>
      <c r="EZ1067" s="29"/>
      <c r="FA1067" s="29"/>
      <c r="FB1067" s="29"/>
      <c r="FC1067" s="29"/>
      <c r="FD1067" s="29"/>
      <c r="FE1067" s="29"/>
      <c r="FF1067" s="29"/>
      <c r="FG1067" s="29"/>
      <c r="FH1067" s="29"/>
      <c r="FI1067" s="29"/>
      <c r="FJ1067" s="29"/>
      <c r="FK1067" s="29"/>
      <c r="FV1067" s="29"/>
      <c r="FZ1067" s="29"/>
      <c r="GA1067" s="29"/>
    </row>
    <row r="1068" spans="7:183" x14ac:dyDescent="0.25">
      <c r="G1068" s="112"/>
      <c r="Z1068" s="113"/>
      <c r="AQ1068" s="29"/>
      <c r="AR1068" s="29"/>
      <c r="AS1068" s="29"/>
      <c r="AT1068" s="29"/>
      <c r="AU1068" s="29"/>
      <c r="AV1068" s="29"/>
      <c r="AW1068" s="29"/>
      <c r="AX1068" s="29"/>
      <c r="AY1068" s="29"/>
      <c r="AZ1068" s="29"/>
      <c r="BA1068" s="29"/>
      <c r="BB1068" s="29"/>
      <c r="BC1068" s="29"/>
      <c r="BD1068" s="29"/>
      <c r="BE1068" s="29"/>
      <c r="BF1068" s="29"/>
      <c r="BG1068" s="29"/>
      <c r="BH1068" s="29"/>
      <c r="BI1068" s="29"/>
      <c r="BJ1068" s="29"/>
      <c r="BK1068" s="29"/>
      <c r="BL1068" s="29"/>
      <c r="BM1068" s="29"/>
      <c r="CH1068" s="29"/>
      <c r="CX1068" s="29"/>
      <c r="CY1068" s="29"/>
      <c r="CZ1068" s="31"/>
      <c r="DA1068" s="31"/>
      <c r="DB1068" s="31"/>
      <c r="DC1068" s="31"/>
      <c r="DD1068" s="31"/>
      <c r="DE1068" s="31"/>
      <c r="DF1068" s="31"/>
      <c r="DL1068" s="29"/>
      <c r="DM1068" s="29"/>
      <c r="DN1068" s="29"/>
      <c r="DO1068" s="29"/>
      <c r="DP1068" s="29"/>
      <c r="DQ1068" s="29"/>
      <c r="DR1068" s="29"/>
      <c r="DS1068" s="29"/>
      <c r="DT1068" s="29"/>
      <c r="DU1068" s="29"/>
      <c r="DV1068" s="29"/>
      <c r="DW1068" s="29"/>
      <c r="DX1068" s="29"/>
      <c r="DY1068" s="29"/>
      <c r="DZ1068" s="29"/>
      <c r="EA1068" s="29"/>
      <c r="EB1068" s="29"/>
      <c r="EC1068" s="29"/>
      <c r="ED1068" s="29"/>
      <c r="EE1068" s="29"/>
      <c r="EF1068" s="29"/>
      <c r="EG1068" s="29"/>
      <c r="EH1068" s="29"/>
      <c r="EI1068" s="29"/>
      <c r="EJ1068" s="29"/>
      <c r="EK1068" s="29"/>
      <c r="EL1068" s="29"/>
      <c r="EM1068" s="29"/>
      <c r="EN1068" s="29"/>
      <c r="EO1068" s="29"/>
      <c r="EP1068" s="29"/>
      <c r="EQ1068" s="29"/>
      <c r="ER1068" s="29"/>
      <c r="ES1068" s="29"/>
      <c r="ET1068" s="29"/>
      <c r="EU1068" s="29"/>
      <c r="EV1068" s="29"/>
      <c r="EW1068" s="29"/>
      <c r="EX1068" s="29"/>
      <c r="EY1068" s="29"/>
      <c r="EZ1068" s="29"/>
      <c r="FA1068" s="29"/>
      <c r="FB1068" s="29"/>
      <c r="FC1068" s="29"/>
      <c r="FD1068" s="29"/>
      <c r="FE1068" s="29"/>
      <c r="FF1068" s="29"/>
      <c r="FG1068" s="29"/>
      <c r="FH1068" s="29"/>
      <c r="FI1068" s="29"/>
      <c r="FJ1068" s="29"/>
      <c r="FK1068" s="29"/>
      <c r="FV1068" s="29"/>
      <c r="FZ1068" s="29"/>
      <c r="GA1068" s="29"/>
    </row>
    <row r="1069" spans="7:183" x14ac:dyDescent="0.25">
      <c r="G1069" s="112"/>
      <c r="Z1069" s="113"/>
      <c r="AQ1069" s="29"/>
      <c r="AR1069" s="29"/>
      <c r="AS1069" s="29"/>
      <c r="AT1069" s="29"/>
      <c r="AU1069" s="29"/>
      <c r="AV1069" s="29"/>
      <c r="AW1069" s="29"/>
      <c r="AX1069" s="29"/>
      <c r="AY1069" s="29"/>
      <c r="AZ1069" s="29"/>
      <c r="BA1069" s="29"/>
      <c r="BB1069" s="29"/>
      <c r="BC1069" s="29"/>
      <c r="BD1069" s="29"/>
      <c r="BE1069" s="29"/>
      <c r="BF1069" s="29"/>
      <c r="BG1069" s="29"/>
      <c r="BH1069" s="29"/>
      <c r="BI1069" s="29"/>
      <c r="BJ1069" s="29"/>
      <c r="BK1069" s="29"/>
      <c r="BL1069" s="29"/>
      <c r="BM1069" s="29"/>
      <c r="CH1069" s="29"/>
      <c r="CX1069" s="29"/>
      <c r="CY1069" s="29"/>
      <c r="CZ1069" s="31"/>
      <c r="DA1069" s="31"/>
      <c r="DB1069" s="31"/>
      <c r="DC1069" s="31"/>
      <c r="DD1069" s="31"/>
      <c r="DE1069" s="31"/>
      <c r="DF1069" s="31"/>
      <c r="DL1069" s="29"/>
      <c r="DM1069" s="29"/>
      <c r="DN1069" s="29"/>
      <c r="DO1069" s="29"/>
      <c r="DP1069" s="29"/>
      <c r="DQ1069" s="29"/>
      <c r="DR1069" s="29"/>
      <c r="DS1069" s="29"/>
      <c r="DT1069" s="29"/>
      <c r="DU1069" s="29"/>
      <c r="DV1069" s="29"/>
      <c r="DW1069" s="29"/>
      <c r="DX1069" s="29"/>
      <c r="DY1069" s="29"/>
      <c r="DZ1069" s="29"/>
      <c r="EA1069" s="29"/>
      <c r="EB1069" s="29"/>
      <c r="EC1069" s="29"/>
      <c r="ED1069" s="29"/>
      <c r="EE1069" s="29"/>
      <c r="EF1069" s="29"/>
      <c r="EG1069" s="29"/>
      <c r="EH1069" s="29"/>
      <c r="EI1069" s="29"/>
      <c r="EJ1069" s="29"/>
      <c r="EK1069" s="29"/>
      <c r="EL1069" s="29"/>
      <c r="EM1069" s="29"/>
      <c r="EN1069" s="29"/>
      <c r="EO1069" s="29"/>
      <c r="EP1069" s="29"/>
      <c r="EQ1069" s="29"/>
      <c r="ER1069" s="29"/>
      <c r="ES1069" s="29"/>
      <c r="ET1069" s="29"/>
      <c r="EU1069" s="29"/>
      <c r="EV1069" s="29"/>
      <c r="EW1069" s="29"/>
      <c r="EX1069" s="29"/>
      <c r="EY1069" s="29"/>
      <c r="EZ1069" s="29"/>
      <c r="FA1069" s="29"/>
      <c r="FB1069" s="29"/>
      <c r="FC1069" s="29"/>
      <c r="FD1069" s="29"/>
      <c r="FE1069" s="29"/>
      <c r="FF1069" s="29"/>
      <c r="FG1069" s="29"/>
      <c r="FH1069" s="29"/>
      <c r="FI1069" s="29"/>
      <c r="FJ1069" s="29"/>
      <c r="FK1069" s="29"/>
      <c r="FV1069" s="29"/>
      <c r="FZ1069" s="29"/>
      <c r="GA1069" s="29"/>
    </row>
    <row r="1070" spans="7:183" x14ac:dyDescent="0.25">
      <c r="G1070" s="112"/>
      <c r="Z1070" s="113"/>
      <c r="AQ1070" s="29"/>
      <c r="AR1070" s="29"/>
      <c r="AS1070" s="29"/>
      <c r="AT1070" s="29"/>
      <c r="AU1070" s="29"/>
      <c r="AV1070" s="29"/>
      <c r="AW1070" s="29"/>
      <c r="AX1070" s="29"/>
      <c r="AY1070" s="29"/>
      <c r="AZ1070" s="29"/>
      <c r="BA1070" s="29"/>
      <c r="BB1070" s="29"/>
      <c r="BC1070" s="29"/>
      <c r="BD1070" s="29"/>
      <c r="BE1070" s="29"/>
      <c r="BF1070" s="29"/>
      <c r="BG1070" s="29"/>
      <c r="BH1070" s="29"/>
      <c r="BI1070" s="29"/>
      <c r="BJ1070" s="29"/>
      <c r="BK1070" s="29"/>
      <c r="BL1070" s="29"/>
      <c r="BM1070" s="29"/>
      <c r="CH1070" s="29"/>
      <c r="CX1070" s="29"/>
      <c r="CY1070" s="29"/>
      <c r="CZ1070" s="31"/>
      <c r="DA1070" s="31"/>
      <c r="DB1070" s="31"/>
      <c r="DC1070" s="31"/>
      <c r="DD1070" s="31"/>
      <c r="DE1070" s="31"/>
      <c r="DF1070" s="31"/>
      <c r="DL1070" s="29"/>
      <c r="DM1070" s="29"/>
      <c r="DN1070" s="29"/>
      <c r="DO1070" s="29"/>
      <c r="DP1070" s="29"/>
      <c r="DQ1070" s="29"/>
      <c r="DR1070" s="29"/>
      <c r="DS1070" s="29"/>
      <c r="DT1070" s="29"/>
      <c r="DU1070" s="29"/>
      <c r="DV1070" s="29"/>
      <c r="DW1070" s="29"/>
      <c r="DX1070" s="29"/>
      <c r="DY1070" s="29"/>
      <c r="DZ1070" s="29"/>
      <c r="EA1070" s="29"/>
      <c r="EB1070" s="29"/>
      <c r="EC1070" s="29"/>
      <c r="ED1070" s="29"/>
      <c r="EE1070" s="29"/>
      <c r="EF1070" s="29"/>
      <c r="EG1070" s="29"/>
      <c r="EH1070" s="29"/>
      <c r="EI1070" s="29"/>
      <c r="EJ1070" s="29"/>
      <c r="EK1070" s="29"/>
      <c r="EL1070" s="29"/>
      <c r="EM1070" s="29"/>
      <c r="EN1070" s="29"/>
      <c r="EO1070" s="29"/>
      <c r="EP1070" s="29"/>
      <c r="EQ1070" s="29"/>
      <c r="ER1070" s="29"/>
      <c r="ES1070" s="29"/>
      <c r="ET1070" s="29"/>
      <c r="EU1070" s="29"/>
      <c r="EV1070" s="29"/>
      <c r="EW1070" s="29"/>
      <c r="EX1070" s="29"/>
      <c r="EY1070" s="29"/>
      <c r="EZ1070" s="29"/>
      <c r="FA1070" s="29"/>
      <c r="FB1070" s="29"/>
      <c r="FC1070" s="29"/>
      <c r="FD1070" s="29"/>
      <c r="FE1070" s="29"/>
      <c r="FF1070" s="29"/>
      <c r="FG1070" s="29"/>
      <c r="FH1070" s="29"/>
      <c r="FI1070" s="29"/>
      <c r="FJ1070" s="29"/>
      <c r="FK1070" s="29"/>
      <c r="FV1070" s="29"/>
      <c r="FZ1070" s="29"/>
      <c r="GA1070" s="29"/>
    </row>
    <row r="1071" spans="7:183" x14ac:dyDescent="0.25">
      <c r="G1071" s="112"/>
      <c r="Z1071" s="113"/>
      <c r="AQ1071" s="29"/>
      <c r="AR1071" s="29"/>
      <c r="AS1071" s="29"/>
      <c r="AT1071" s="29"/>
      <c r="AU1071" s="29"/>
      <c r="AV1071" s="29"/>
      <c r="AW1071" s="29"/>
      <c r="AX1071" s="29"/>
      <c r="AY1071" s="29"/>
      <c r="AZ1071" s="29"/>
      <c r="BA1071" s="29"/>
      <c r="BB1071" s="29"/>
      <c r="BC1071" s="29"/>
      <c r="BD1071" s="29"/>
      <c r="BE1071" s="29"/>
      <c r="BF1071" s="29"/>
      <c r="BG1071" s="29"/>
      <c r="BH1071" s="29"/>
      <c r="BI1071" s="29"/>
      <c r="BJ1071" s="29"/>
      <c r="BK1071" s="29"/>
      <c r="BL1071" s="29"/>
      <c r="BM1071" s="29"/>
      <c r="CH1071" s="29"/>
      <c r="CX1071" s="29"/>
      <c r="CY1071" s="29"/>
      <c r="CZ1071" s="31"/>
      <c r="DA1071" s="31"/>
      <c r="DB1071" s="31"/>
      <c r="DC1071" s="31"/>
      <c r="DD1071" s="31"/>
      <c r="DE1071" s="31"/>
      <c r="DF1071" s="31"/>
      <c r="DL1071" s="29"/>
      <c r="DM1071" s="29"/>
      <c r="DN1071" s="29"/>
      <c r="DO1071" s="29"/>
      <c r="DP1071" s="29"/>
      <c r="DQ1071" s="29"/>
      <c r="DR1071" s="29"/>
      <c r="DS1071" s="29"/>
      <c r="DT1071" s="29"/>
      <c r="DU1071" s="29"/>
      <c r="DV1071" s="29"/>
      <c r="DW1071" s="29"/>
      <c r="DX1071" s="29"/>
      <c r="DY1071" s="29"/>
      <c r="DZ1071" s="29"/>
      <c r="EA1071" s="29"/>
      <c r="EB1071" s="29"/>
      <c r="EC1071" s="29"/>
      <c r="ED1071" s="29"/>
      <c r="EE1071" s="29"/>
      <c r="EF1071" s="29"/>
      <c r="EG1071" s="29"/>
      <c r="EH1071" s="29"/>
      <c r="EI1071" s="29"/>
      <c r="EJ1071" s="29"/>
      <c r="EK1071" s="29"/>
      <c r="EL1071" s="29"/>
      <c r="EM1071" s="29"/>
      <c r="EN1071" s="29"/>
      <c r="EO1071" s="29"/>
      <c r="EP1071" s="29"/>
      <c r="EQ1071" s="29"/>
      <c r="ER1071" s="29"/>
      <c r="ES1071" s="29"/>
      <c r="ET1071" s="29"/>
      <c r="EU1071" s="29"/>
      <c r="EV1071" s="29"/>
      <c r="EW1071" s="29"/>
      <c r="EX1071" s="29"/>
      <c r="EY1071" s="29"/>
      <c r="EZ1071" s="29"/>
      <c r="FA1071" s="29"/>
      <c r="FB1071" s="29"/>
      <c r="FC1071" s="29"/>
      <c r="FD1071" s="29"/>
      <c r="FE1071" s="29"/>
      <c r="FF1071" s="29"/>
      <c r="FG1071" s="29"/>
      <c r="FH1071" s="29"/>
      <c r="FI1071" s="29"/>
      <c r="FJ1071" s="29"/>
      <c r="FK1071" s="29"/>
      <c r="FV1071" s="29"/>
      <c r="FZ1071" s="29"/>
      <c r="GA1071" s="29"/>
    </row>
    <row r="1072" spans="7:183" x14ac:dyDescent="0.25">
      <c r="G1072" s="112"/>
      <c r="Z1072" s="113"/>
      <c r="AQ1072" s="29"/>
      <c r="AR1072" s="29"/>
      <c r="AS1072" s="29"/>
      <c r="AT1072" s="29"/>
      <c r="AU1072" s="29"/>
      <c r="AV1072" s="29"/>
      <c r="AW1072" s="29"/>
      <c r="AX1072" s="29"/>
      <c r="AY1072" s="29"/>
      <c r="AZ1072" s="29"/>
      <c r="BA1072" s="29"/>
      <c r="BB1072" s="29"/>
      <c r="BC1072" s="29"/>
      <c r="BD1072" s="29"/>
      <c r="BE1072" s="29"/>
      <c r="BF1072" s="29"/>
      <c r="BG1072" s="29"/>
      <c r="BH1072" s="29"/>
      <c r="BI1072" s="29"/>
      <c r="BJ1072" s="29"/>
      <c r="BK1072" s="29"/>
      <c r="BL1072" s="29"/>
      <c r="BM1072" s="29"/>
      <c r="CH1072" s="29"/>
      <c r="CX1072" s="29"/>
      <c r="CY1072" s="29"/>
      <c r="CZ1072" s="31"/>
      <c r="DA1072" s="31"/>
      <c r="DB1072" s="31"/>
      <c r="DC1072" s="31"/>
      <c r="DD1072" s="31"/>
      <c r="DE1072" s="31"/>
      <c r="DF1072" s="31"/>
      <c r="DL1072" s="29"/>
      <c r="DM1072" s="29"/>
      <c r="DN1072" s="29"/>
      <c r="DO1072" s="29"/>
      <c r="DP1072" s="29"/>
      <c r="DQ1072" s="29"/>
      <c r="DR1072" s="29"/>
      <c r="DS1072" s="29"/>
      <c r="DT1072" s="29"/>
      <c r="DU1072" s="29"/>
      <c r="DV1072" s="29"/>
      <c r="DW1072" s="29"/>
      <c r="DX1072" s="29"/>
      <c r="DY1072" s="29"/>
      <c r="DZ1072" s="29"/>
      <c r="EA1072" s="29"/>
      <c r="EB1072" s="29"/>
      <c r="EC1072" s="29"/>
      <c r="ED1072" s="29"/>
      <c r="EE1072" s="29"/>
      <c r="EF1072" s="29"/>
      <c r="EG1072" s="29"/>
      <c r="EH1072" s="29"/>
      <c r="EI1072" s="29"/>
      <c r="EJ1072" s="29"/>
      <c r="EK1072" s="29"/>
      <c r="EL1072" s="29"/>
      <c r="EM1072" s="29"/>
      <c r="EN1072" s="29"/>
      <c r="EO1072" s="29"/>
      <c r="EP1072" s="29"/>
      <c r="EQ1072" s="29"/>
      <c r="ER1072" s="29"/>
      <c r="ES1072" s="29"/>
      <c r="ET1072" s="29"/>
      <c r="EU1072" s="29"/>
      <c r="EV1072" s="29"/>
      <c r="EW1072" s="29"/>
      <c r="EX1072" s="29"/>
      <c r="EY1072" s="29"/>
      <c r="EZ1072" s="29"/>
      <c r="FA1072" s="29"/>
      <c r="FB1072" s="29"/>
      <c r="FC1072" s="29"/>
      <c r="FD1072" s="29"/>
      <c r="FE1072" s="29"/>
      <c r="FF1072" s="29"/>
      <c r="FG1072" s="29"/>
      <c r="FH1072" s="29"/>
      <c r="FI1072" s="29"/>
      <c r="FJ1072" s="29"/>
      <c r="FK1072" s="29"/>
      <c r="FV1072" s="29"/>
      <c r="FZ1072" s="29"/>
      <c r="GA1072" s="29"/>
    </row>
    <row r="1073" spans="7:183" x14ac:dyDescent="0.25">
      <c r="G1073" s="112"/>
      <c r="Z1073" s="113"/>
      <c r="AQ1073" s="29"/>
      <c r="AR1073" s="29"/>
      <c r="AS1073" s="29"/>
      <c r="AT1073" s="29"/>
      <c r="AU1073" s="29"/>
      <c r="AV1073" s="29"/>
      <c r="AW1073" s="29"/>
      <c r="AX1073" s="29"/>
      <c r="AY1073" s="29"/>
      <c r="AZ1073" s="29"/>
      <c r="BA1073" s="29"/>
      <c r="BB1073" s="29"/>
      <c r="BC1073" s="29"/>
      <c r="BD1073" s="29"/>
      <c r="BE1073" s="29"/>
      <c r="BF1073" s="29"/>
      <c r="BG1073" s="29"/>
      <c r="BH1073" s="29"/>
      <c r="BI1073" s="29"/>
      <c r="BJ1073" s="29"/>
      <c r="BK1073" s="29"/>
      <c r="BL1073" s="29"/>
      <c r="BM1073" s="29"/>
      <c r="CH1073" s="29"/>
      <c r="CX1073" s="29"/>
      <c r="CY1073" s="29"/>
      <c r="CZ1073" s="31"/>
      <c r="DA1073" s="31"/>
      <c r="DB1073" s="31"/>
      <c r="DC1073" s="31"/>
      <c r="DD1073" s="31"/>
      <c r="DE1073" s="31"/>
      <c r="DF1073" s="31"/>
      <c r="DL1073" s="29"/>
      <c r="DM1073" s="29"/>
      <c r="DN1073" s="29"/>
      <c r="DO1073" s="29"/>
      <c r="DP1073" s="29"/>
      <c r="DQ1073" s="29"/>
      <c r="DR1073" s="29"/>
      <c r="DS1073" s="29"/>
      <c r="DT1073" s="29"/>
      <c r="DU1073" s="29"/>
      <c r="DV1073" s="29"/>
      <c r="DW1073" s="29"/>
      <c r="DX1073" s="29"/>
      <c r="DY1073" s="29"/>
      <c r="DZ1073" s="29"/>
      <c r="EA1073" s="29"/>
      <c r="EB1073" s="29"/>
      <c r="EC1073" s="29"/>
      <c r="ED1073" s="29"/>
      <c r="EE1073" s="29"/>
      <c r="EF1073" s="29"/>
      <c r="EG1073" s="29"/>
      <c r="EH1073" s="29"/>
      <c r="EI1073" s="29"/>
      <c r="EJ1073" s="29"/>
      <c r="EK1073" s="29"/>
      <c r="EL1073" s="29"/>
      <c r="EM1073" s="29"/>
      <c r="EN1073" s="29"/>
      <c r="EO1073" s="29"/>
      <c r="EP1073" s="29"/>
      <c r="EQ1073" s="29"/>
      <c r="ER1073" s="29"/>
      <c r="ES1073" s="29"/>
      <c r="ET1073" s="29"/>
      <c r="EU1073" s="29"/>
      <c r="EV1073" s="29"/>
      <c r="EW1073" s="29"/>
      <c r="EX1073" s="29"/>
      <c r="EY1073" s="29"/>
      <c r="EZ1073" s="29"/>
      <c r="FA1073" s="29"/>
      <c r="FB1073" s="29"/>
      <c r="FC1073" s="29"/>
      <c r="FD1073" s="29"/>
      <c r="FE1073" s="29"/>
      <c r="FF1073" s="29"/>
      <c r="FG1073" s="29"/>
      <c r="FH1073" s="29"/>
      <c r="FI1073" s="29"/>
      <c r="FJ1073" s="29"/>
      <c r="FK1073" s="29"/>
      <c r="FV1073" s="29"/>
      <c r="FZ1073" s="29"/>
      <c r="GA1073" s="29"/>
    </row>
    <row r="1074" spans="7:183" x14ac:dyDescent="0.25">
      <c r="G1074" s="112"/>
      <c r="Z1074" s="113"/>
      <c r="AQ1074" s="29"/>
      <c r="AR1074" s="29"/>
      <c r="AS1074" s="29"/>
      <c r="AT1074" s="29"/>
      <c r="AU1074" s="29"/>
      <c r="AV1074" s="29"/>
      <c r="AW1074" s="29"/>
      <c r="AX1074" s="29"/>
      <c r="AY1074" s="29"/>
      <c r="AZ1074" s="29"/>
      <c r="BA1074" s="29"/>
      <c r="BB1074" s="29"/>
      <c r="BC1074" s="29"/>
      <c r="BD1074" s="29"/>
      <c r="BE1074" s="29"/>
      <c r="BF1074" s="29"/>
      <c r="BG1074" s="29"/>
      <c r="BH1074" s="29"/>
      <c r="BI1074" s="29"/>
      <c r="BJ1074" s="29"/>
      <c r="BK1074" s="29"/>
      <c r="BL1074" s="29"/>
      <c r="BM1074" s="29"/>
      <c r="CH1074" s="29"/>
      <c r="CX1074" s="29"/>
      <c r="CY1074" s="29"/>
      <c r="CZ1074" s="31"/>
      <c r="DA1074" s="31"/>
      <c r="DB1074" s="31"/>
      <c r="DC1074" s="31"/>
      <c r="DD1074" s="31"/>
      <c r="DE1074" s="31"/>
      <c r="DF1074" s="31"/>
      <c r="DL1074" s="29"/>
      <c r="DM1074" s="29"/>
      <c r="DN1074" s="29"/>
      <c r="DO1074" s="29"/>
      <c r="DP1074" s="29"/>
      <c r="DQ1074" s="29"/>
      <c r="DR1074" s="29"/>
      <c r="DS1074" s="29"/>
      <c r="DT1074" s="29"/>
      <c r="DU1074" s="29"/>
      <c r="DV1074" s="29"/>
      <c r="DW1074" s="29"/>
      <c r="DX1074" s="29"/>
      <c r="DY1074" s="29"/>
      <c r="DZ1074" s="29"/>
      <c r="EA1074" s="29"/>
      <c r="EB1074" s="29"/>
      <c r="EC1074" s="29"/>
      <c r="ED1074" s="29"/>
      <c r="EE1074" s="29"/>
      <c r="EF1074" s="29"/>
      <c r="EG1074" s="29"/>
      <c r="EH1074" s="29"/>
      <c r="EI1074" s="29"/>
      <c r="EJ1074" s="29"/>
      <c r="EK1074" s="29"/>
      <c r="EL1074" s="29"/>
      <c r="EM1074" s="29"/>
      <c r="EN1074" s="29"/>
      <c r="EO1074" s="29"/>
      <c r="EP1074" s="29"/>
      <c r="EQ1074" s="29"/>
      <c r="ER1074" s="29"/>
      <c r="ES1074" s="29"/>
      <c r="ET1074" s="29"/>
      <c r="EU1074" s="29"/>
      <c r="EV1074" s="29"/>
      <c r="EW1074" s="29"/>
      <c r="EX1074" s="29"/>
      <c r="EY1074" s="29"/>
      <c r="EZ1074" s="29"/>
      <c r="FA1074" s="29"/>
      <c r="FB1074" s="29"/>
      <c r="FC1074" s="29"/>
      <c r="FD1074" s="29"/>
      <c r="FE1074" s="29"/>
      <c r="FF1074" s="29"/>
      <c r="FG1074" s="29"/>
      <c r="FH1074" s="29"/>
      <c r="FI1074" s="29"/>
      <c r="FJ1074" s="29"/>
      <c r="FK1074" s="29"/>
      <c r="FV1074" s="29"/>
      <c r="FZ1074" s="29"/>
      <c r="GA1074" s="29"/>
    </row>
    <row r="1075" spans="7:183" x14ac:dyDescent="0.25">
      <c r="G1075" s="112"/>
      <c r="Z1075" s="113"/>
      <c r="AQ1075" s="29"/>
      <c r="AR1075" s="29"/>
      <c r="AS1075" s="29"/>
      <c r="AT1075" s="29"/>
      <c r="AU1075" s="29"/>
      <c r="AV1075" s="29"/>
      <c r="AW1075" s="29"/>
      <c r="AX1075" s="29"/>
      <c r="AY1075" s="29"/>
      <c r="AZ1075" s="29"/>
      <c r="BA1075" s="29"/>
      <c r="BB1075" s="29"/>
      <c r="BC1075" s="29"/>
      <c r="BD1075" s="29"/>
      <c r="BE1075" s="29"/>
      <c r="BF1075" s="29"/>
      <c r="BG1075" s="29"/>
      <c r="BH1075" s="29"/>
      <c r="BI1075" s="29"/>
      <c r="BJ1075" s="29"/>
      <c r="BK1075" s="29"/>
      <c r="BL1075" s="29"/>
      <c r="BM1075" s="29"/>
      <c r="CH1075" s="29"/>
      <c r="CX1075" s="29"/>
      <c r="CY1075" s="29"/>
      <c r="CZ1075" s="31"/>
      <c r="DA1075" s="31"/>
      <c r="DB1075" s="31"/>
      <c r="DC1075" s="31"/>
      <c r="DD1075" s="31"/>
      <c r="DE1075" s="31"/>
      <c r="DF1075" s="31"/>
      <c r="DL1075" s="29"/>
      <c r="DM1075" s="29"/>
      <c r="DN1075" s="29"/>
      <c r="DO1075" s="29"/>
      <c r="DP1075" s="29"/>
      <c r="DQ1075" s="29"/>
      <c r="DR1075" s="29"/>
      <c r="DS1075" s="29"/>
      <c r="DT1075" s="29"/>
      <c r="DU1075" s="29"/>
      <c r="DV1075" s="29"/>
      <c r="DW1075" s="29"/>
      <c r="DX1075" s="29"/>
      <c r="DY1075" s="29"/>
      <c r="DZ1075" s="29"/>
      <c r="EA1075" s="29"/>
      <c r="EB1075" s="29"/>
      <c r="EC1075" s="29"/>
      <c r="ED1075" s="29"/>
      <c r="EE1075" s="29"/>
      <c r="EF1075" s="29"/>
      <c r="EG1075" s="29"/>
      <c r="EH1075" s="29"/>
      <c r="EI1075" s="29"/>
      <c r="EJ1075" s="29"/>
      <c r="EK1075" s="29"/>
      <c r="EL1075" s="29"/>
      <c r="EM1075" s="29"/>
      <c r="EN1075" s="29"/>
      <c r="EO1075" s="29"/>
      <c r="EP1075" s="29"/>
      <c r="EQ1075" s="29"/>
      <c r="ER1075" s="29"/>
      <c r="ES1075" s="29"/>
      <c r="ET1075" s="29"/>
      <c r="EU1075" s="29"/>
      <c r="EV1075" s="29"/>
      <c r="EW1075" s="29"/>
      <c r="EX1075" s="29"/>
      <c r="EY1075" s="29"/>
      <c r="EZ1075" s="29"/>
      <c r="FA1075" s="29"/>
      <c r="FB1075" s="29"/>
      <c r="FC1075" s="29"/>
      <c r="FD1075" s="29"/>
      <c r="FE1075" s="29"/>
      <c r="FF1075" s="29"/>
      <c r="FG1075" s="29"/>
      <c r="FH1075" s="29"/>
      <c r="FI1075" s="29"/>
      <c r="FJ1075" s="29"/>
      <c r="FK1075" s="29"/>
      <c r="FV1075" s="29"/>
      <c r="FZ1075" s="29"/>
      <c r="GA1075" s="29"/>
    </row>
    <row r="1076" spans="7:183" x14ac:dyDescent="0.25">
      <c r="G1076" s="112"/>
      <c r="Z1076" s="113"/>
      <c r="AQ1076" s="29"/>
      <c r="AR1076" s="29"/>
      <c r="AS1076" s="29"/>
      <c r="AT1076" s="29"/>
      <c r="AU1076" s="29"/>
      <c r="AV1076" s="29"/>
      <c r="AW1076" s="29"/>
      <c r="AX1076" s="29"/>
      <c r="AY1076" s="29"/>
      <c r="AZ1076" s="29"/>
      <c r="BA1076" s="29"/>
      <c r="BB1076" s="29"/>
      <c r="BC1076" s="29"/>
      <c r="BD1076" s="29"/>
      <c r="BE1076" s="29"/>
      <c r="BF1076" s="29"/>
      <c r="BG1076" s="29"/>
      <c r="BH1076" s="29"/>
      <c r="BI1076" s="29"/>
      <c r="BJ1076" s="29"/>
      <c r="BK1076" s="29"/>
      <c r="BL1076" s="29"/>
      <c r="BM1076" s="29"/>
      <c r="CH1076" s="29"/>
      <c r="CX1076" s="29"/>
      <c r="CY1076" s="29"/>
      <c r="CZ1076" s="31"/>
      <c r="DA1076" s="31"/>
      <c r="DB1076" s="31"/>
      <c r="DC1076" s="31"/>
      <c r="DD1076" s="31"/>
      <c r="DE1076" s="31"/>
      <c r="DF1076" s="31"/>
      <c r="DL1076" s="29"/>
      <c r="DM1076" s="29"/>
      <c r="DN1076" s="29"/>
      <c r="DO1076" s="29"/>
      <c r="DP1076" s="29"/>
      <c r="DQ1076" s="29"/>
      <c r="DR1076" s="29"/>
      <c r="DS1076" s="29"/>
      <c r="DT1076" s="29"/>
      <c r="DU1076" s="29"/>
      <c r="DV1076" s="29"/>
      <c r="DW1076" s="29"/>
      <c r="DX1076" s="29"/>
      <c r="DY1076" s="29"/>
      <c r="DZ1076" s="29"/>
      <c r="EA1076" s="29"/>
      <c r="EB1076" s="29"/>
      <c r="EC1076" s="29"/>
      <c r="ED1076" s="29"/>
      <c r="EE1076" s="29"/>
      <c r="EF1076" s="29"/>
      <c r="EG1076" s="29"/>
      <c r="EH1076" s="29"/>
      <c r="EI1076" s="29"/>
      <c r="EJ1076" s="29"/>
      <c r="EK1076" s="29"/>
      <c r="EL1076" s="29"/>
      <c r="EM1076" s="29"/>
      <c r="EN1076" s="29"/>
      <c r="EO1076" s="29"/>
      <c r="EP1076" s="29"/>
      <c r="EQ1076" s="29"/>
      <c r="ER1076" s="29"/>
      <c r="ES1076" s="29"/>
      <c r="ET1076" s="29"/>
      <c r="EU1076" s="29"/>
      <c r="EV1076" s="29"/>
      <c r="EW1076" s="29"/>
      <c r="EX1076" s="29"/>
      <c r="EY1076" s="29"/>
      <c r="EZ1076" s="29"/>
      <c r="FA1076" s="29"/>
      <c r="FB1076" s="29"/>
      <c r="FC1076" s="29"/>
      <c r="FD1076" s="29"/>
      <c r="FE1076" s="29"/>
      <c r="FF1076" s="29"/>
      <c r="FG1076" s="29"/>
      <c r="FH1076" s="29"/>
      <c r="FI1076" s="29"/>
      <c r="FJ1076" s="29"/>
      <c r="FK1076" s="29"/>
      <c r="FV1076" s="29"/>
      <c r="FZ1076" s="29"/>
      <c r="GA1076" s="29"/>
    </row>
    <row r="1077" spans="7:183" x14ac:dyDescent="0.25">
      <c r="G1077" s="112"/>
      <c r="Z1077" s="113"/>
      <c r="AQ1077" s="29"/>
      <c r="AR1077" s="29"/>
      <c r="AS1077" s="29"/>
      <c r="AT1077" s="29"/>
      <c r="AU1077" s="29"/>
      <c r="AV1077" s="29"/>
      <c r="AW1077" s="29"/>
      <c r="AX1077" s="29"/>
      <c r="AY1077" s="29"/>
      <c r="AZ1077" s="29"/>
      <c r="BA1077" s="29"/>
      <c r="BB1077" s="29"/>
      <c r="BC1077" s="29"/>
      <c r="BD1077" s="29"/>
      <c r="BE1077" s="29"/>
      <c r="BF1077" s="29"/>
      <c r="BG1077" s="29"/>
      <c r="BH1077" s="29"/>
      <c r="BI1077" s="29"/>
      <c r="BJ1077" s="29"/>
      <c r="BK1077" s="29"/>
      <c r="BL1077" s="29"/>
      <c r="BM1077" s="29"/>
      <c r="CH1077" s="29"/>
      <c r="CX1077" s="29"/>
      <c r="CY1077" s="29"/>
      <c r="CZ1077" s="31"/>
      <c r="DA1077" s="31"/>
      <c r="DB1077" s="31"/>
      <c r="DC1077" s="31"/>
      <c r="DD1077" s="31"/>
      <c r="DE1077" s="31"/>
      <c r="DF1077" s="31"/>
      <c r="DL1077" s="29"/>
      <c r="DM1077" s="29"/>
      <c r="DN1077" s="29"/>
      <c r="DO1077" s="29"/>
      <c r="DP1077" s="29"/>
      <c r="DQ1077" s="29"/>
      <c r="DR1077" s="29"/>
      <c r="DS1077" s="29"/>
      <c r="DT1077" s="29"/>
      <c r="DU1077" s="29"/>
      <c r="DV1077" s="29"/>
      <c r="DW1077" s="29"/>
      <c r="DX1077" s="29"/>
      <c r="DY1077" s="29"/>
      <c r="DZ1077" s="29"/>
      <c r="EA1077" s="29"/>
      <c r="EB1077" s="29"/>
      <c r="EC1077" s="29"/>
      <c r="ED1077" s="29"/>
      <c r="EE1077" s="29"/>
      <c r="EF1077" s="29"/>
      <c r="EG1077" s="29"/>
      <c r="EH1077" s="29"/>
      <c r="EI1077" s="29"/>
      <c r="EJ1077" s="29"/>
      <c r="EK1077" s="29"/>
      <c r="EL1077" s="29"/>
      <c r="EM1077" s="29"/>
      <c r="EN1077" s="29"/>
      <c r="EO1077" s="29"/>
      <c r="EP1077" s="29"/>
      <c r="EQ1077" s="29"/>
      <c r="ER1077" s="29"/>
      <c r="ES1077" s="29"/>
      <c r="ET1077" s="29"/>
      <c r="EU1077" s="29"/>
      <c r="EV1077" s="29"/>
      <c r="EW1077" s="29"/>
      <c r="EX1077" s="29"/>
      <c r="EY1077" s="29"/>
      <c r="EZ1077" s="29"/>
      <c r="FA1077" s="29"/>
      <c r="FB1077" s="29"/>
      <c r="FC1077" s="29"/>
      <c r="FD1077" s="29"/>
      <c r="FE1077" s="29"/>
      <c r="FF1077" s="29"/>
      <c r="FG1077" s="29"/>
      <c r="FH1077" s="29"/>
      <c r="FI1077" s="29"/>
      <c r="FJ1077" s="29"/>
      <c r="FK1077" s="29"/>
      <c r="FV1077" s="29"/>
      <c r="FZ1077" s="29"/>
      <c r="GA1077" s="29"/>
    </row>
    <row r="1078" spans="7:183" x14ac:dyDescent="0.25">
      <c r="G1078" s="112"/>
      <c r="Z1078" s="113"/>
      <c r="AQ1078" s="29"/>
      <c r="AR1078" s="29"/>
      <c r="AS1078" s="29"/>
      <c r="AT1078" s="29"/>
      <c r="AU1078" s="29"/>
      <c r="AV1078" s="29"/>
      <c r="AW1078" s="29"/>
      <c r="AX1078" s="29"/>
      <c r="AY1078" s="29"/>
      <c r="AZ1078" s="29"/>
      <c r="BA1078" s="29"/>
      <c r="BB1078" s="29"/>
      <c r="BC1078" s="29"/>
      <c r="BD1078" s="29"/>
      <c r="BE1078" s="29"/>
      <c r="BF1078" s="29"/>
      <c r="BG1078" s="29"/>
      <c r="BH1078" s="29"/>
      <c r="BI1078" s="29"/>
      <c r="BJ1078" s="29"/>
      <c r="BK1078" s="29"/>
      <c r="BL1078" s="29"/>
      <c r="BM1078" s="29"/>
      <c r="CH1078" s="29"/>
      <c r="CX1078" s="29"/>
      <c r="CY1078" s="29"/>
      <c r="CZ1078" s="31"/>
      <c r="DA1078" s="31"/>
      <c r="DB1078" s="31"/>
      <c r="DC1078" s="31"/>
      <c r="DD1078" s="31"/>
      <c r="DE1078" s="31"/>
      <c r="DF1078" s="31"/>
      <c r="DL1078" s="29"/>
      <c r="DM1078" s="29"/>
      <c r="DN1078" s="29"/>
      <c r="DO1078" s="29"/>
      <c r="DP1078" s="29"/>
      <c r="DQ1078" s="29"/>
      <c r="DR1078" s="29"/>
      <c r="DS1078" s="29"/>
      <c r="DT1078" s="29"/>
      <c r="DU1078" s="29"/>
      <c r="DV1078" s="29"/>
      <c r="DW1078" s="29"/>
      <c r="DX1078" s="29"/>
      <c r="DY1078" s="29"/>
      <c r="DZ1078" s="29"/>
      <c r="EA1078" s="29"/>
      <c r="EB1078" s="29"/>
      <c r="EC1078" s="29"/>
      <c r="ED1078" s="29"/>
      <c r="EE1078" s="29"/>
      <c r="EF1078" s="29"/>
      <c r="EG1078" s="29"/>
      <c r="EH1078" s="29"/>
      <c r="EI1078" s="29"/>
      <c r="EJ1078" s="29"/>
      <c r="EK1078" s="29"/>
      <c r="EL1078" s="29"/>
      <c r="EM1078" s="29"/>
      <c r="EN1078" s="29"/>
      <c r="EO1078" s="29"/>
      <c r="EP1078" s="29"/>
      <c r="EQ1078" s="29"/>
      <c r="ER1078" s="29"/>
      <c r="ES1078" s="29"/>
      <c r="ET1078" s="29"/>
      <c r="EU1078" s="29"/>
      <c r="EV1078" s="29"/>
      <c r="EW1078" s="29"/>
      <c r="EX1078" s="29"/>
      <c r="EY1078" s="29"/>
      <c r="EZ1078" s="29"/>
      <c r="FA1078" s="29"/>
      <c r="FB1078" s="29"/>
      <c r="FC1078" s="29"/>
      <c r="FD1078" s="29"/>
      <c r="FE1078" s="29"/>
      <c r="FF1078" s="29"/>
      <c r="FG1078" s="29"/>
      <c r="FH1078" s="29"/>
      <c r="FI1078" s="29"/>
      <c r="FJ1078" s="29"/>
      <c r="FK1078" s="29"/>
      <c r="FV1078" s="29"/>
      <c r="FZ1078" s="29"/>
      <c r="GA1078" s="29"/>
    </row>
    <row r="1079" spans="7:183" x14ac:dyDescent="0.25">
      <c r="G1079" s="112"/>
      <c r="Z1079" s="113"/>
      <c r="AQ1079" s="29"/>
      <c r="AR1079" s="29"/>
      <c r="AS1079" s="29"/>
      <c r="AT1079" s="29"/>
      <c r="AU1079" s="29"/>
      <c r="AV1079" s="29"/>
      <c r="AW1079" s="29"/>
      <c r="AX1079" s="29"/>
      <c r="AY1079" s="29"/>
      <c r="AZ1079" s="29"/>
      <c r="BA1079" s="29"/>
      <c r="BB1079" s="29"/>
      <c r="BC1079" s="29"/>
      <c r="BD1079" s="29"/>
      <c r="BE1079" s="29"/>
      <c r="BF1079" s="29"/>
      <c r="BG1079" s="29"/>
      <c r="BH1079" s="29"/>
      <c r="BI1079" s="29"/>
      <c r="BJ1079" s="29"/>
      <c r="BK1079" s="29"/>
      <c r="BL1079" s="29"/>
      <c r="BM1079" s="29"/>
      <c r="CH1079" s="29"/>
      <c r="CX1079" s="29"/>
      <c r="CY1079" s="29"/>
      <c r="CZ1079" s="31"/>
      <c r="DA1079" s="31"/>
      <c r="DB1079" s="31"/>
      <c r="DC1079" s="31"/>
      <c r="DD1079" s="31"/>
      <c r="DE1079" s="31"/>
      <c r="DF1079" s="31"/>
      <c r="DL1079" s="29"/>
      <c r="DM1079" s="29"/>
      <c r="DN1079" s="29"/>
      <c r="DO1079" s="29"/>
      <c r="DP1079" s="29"/>
      <c r="DQ1079" s="29"/>
      <c r="DR1079" s="29"/>
      <c r="DS1079" s="29"/>
      <c r="DT1079" s="29"/>
      <c r="DU1079" s="29"/>
      <c r="DV1079" s="29"/>
      <c r="DW1079" s="29"/>
      <c r="DX1079" s="29"/>
      <c r="DY1079" s="29"/>
      <c r="DZ1079" s="29"/>
      <c r="EA1079" s="29"/>
      <c r="EB1079" s="29"/>
      <c r="EC1079" s="29"/>
      <c r="ED1079" s="29"/>
      <c r="EE1079" s="29"/>
      <c r="EF1079" s="29"/>
      <c r="EG1079" s="29"/>
      <c r="EH1079" s="29"/>
      <c r="EI1079" s="29"/>
      <c r="EJ1079" s="29"/>
      <c r="EK1079" s="29"/>
      <c r="EL1079" s="29"/>
      <c r="EM1079" s="29"/>
      <c r="EN1079" s="29"/>
      <c r="EO1079" s="29"/>
      <c r="EP1079" s="29"/>
      <c r="EQ1079" s="29"/>
      <c r="ER1079" s="29"/>
      <c r="ES1079" s="29"/>
      <c r="ET1079" s="29"/>
      <c r="EU1079" s="29"/>
      <c r="EV1079" s="29"/>
      <c r="EW1079" s="29"/>
      <c r="EX1079" s="29"/>
      <c r="EY1079" s="29"/>
      <c r="EZ1079" s="29"/>
      <c r="FA1079" s="29"/>
      <c r="FB1079" s="29"/>
      <c r="FC1079" s="29"/>
      <c r="FD1079" s="29"/>
      <c r="FE1079" s="29"/>
      <c r="FF1079" s="29"/>
      <c r="FG1079" s="29"/>
      <c r="FH1079" s="29"/>
      <c r="FI1079" s="29"/>
      <c r="FJ1079" s="29"/>
      <c r="FK1079" s="29"/>
      <c r="FV1079" s="29"/>
      <c r="FZ1079" s="29"/>
      <c r="GA1079" s="29"/>
    </row>
    <row r="1080" spans="7:183" x14ac:dyDescent="0.25">
      <c r="G1080" s="112"/>
      <c r="Z1080" s="113"/>
      <c r="AQ1080" s="29"/>
      <c r="AR1080" s="29"/>
      <c r="AS1080" s="29"/>
      <c r="AT1080" s="29"/>
      <c r="AU1080" s="29"/>
      <c r="AV1080" s="29"/>
      <c r="AW1080" s="29"/>
      <c r="AX1080" s="29"/>
      <c r="AY1080" s="29"/>
      <c r="AZ1080" s="29"/>
      <c r="BA1080" s="29"/>
      <c r="BB1080" s="29"/>
      <c r="BC1080" s="29"/>
      <c r="BD1080" s="29"/>
      <c r="BE1080" s="29"/>
      <c r="BF1080" s="29"/>
      <c r="BG1080" s="29"/>
      <c r="BH1080" s="29"/>
      <c r="BI1080" s="29"/>
      <c r="BJ1080" s="29"/>
      <c r="BK1080" s="29"/>
      <c r="BL1080" s="29"/>
      <c r="BM1080" s="29"/>
      <c r="CH1080" s="29"/>
      <c r="CX1080" s="29"/>
      <c r="CY1080" s="29"/>
      <c r="CZ1080" s="31"/>
      <c r="DA1080" s="31"/>
      <c r="DB1080" s="31"/>
      <c r="DC1080" s="31"/>
      <c r="DD1080" s="31"/>
      <c r="DE1080" s="31"/>
      <c r="DF1080" s="31"/>
      <c r="DL1080" s="29"/>
      <c r="DM1080" s="29"/>
      <c r="DN1080" s="29"/>
      <c r="DO1080" s="29"/>
      <c r="DP1080" s="29"/>
      <c r="DQ1080" s="29"/>
      <c r="DR1080" s="29"/>
      <c r="DS1080" s="29"/>
      <c r="DT1080" s="29"/>
      <c r="DU1080" s="29"/>
      <c r="DV1080" s="29"/>
      <c r="DW1080" s="29"/>
      <c r="DX1080" s="29"/>
      <c r="DY1080" s="29"/>
      <c r="DZ1080" s="29"/>
      <c r="EA1080" s="29"/>
      <c r="EB1080" s="29"/>
      <c r="EC1080" s="29"/>
      <c r="ED1080" s="29"/>
      <c r="EE1080" s="29"/>
      <c r="EF1080" s="29"/>
      <c r="EG1080" s="29"/>
      <c r="EH1080" s="29"/>
      <c r="EI1080" s="29"/>
      <c r="EJ1080" s="29"/>
      <c r="EK1080" s="29"/>
      <c r="EL1080" s="29"/>
      <c r="EM1080" s="29"/>
      <c r="EN1080" s="29"/>
      <c r="EO1080" s="29"/>
      <c r="EP1080" s="29"/>
      <c r="EQ1080" s="29"/>
      <c r="ER1080" s="29"/>
      <c r="ES1080" s="29"/>
      <c r="ET1080" s="29"/>
      <c r="EU1080" s="29"/>
      <c r="EV1080" s="29"/>
      <c r="EW1080" s="29"/>
      <c r="EX1080" s="29"/>
      <c r="EY1080" s="29"/>
      <c r="EZ1080" s="29"/>
      <c r="FA1080" s="29"/>
      <c r="FB1080" s="29"/>
      <c r="FC1080" s="29"/>
      <c r="FD1080" s="29"/>
      <c r="FE1080" s="29"/>
      <c r="FF1080" s="29"/>
      <c r="FG1080" s="29"/>
      <c r="FH1080" s="29"/>
      <c r="FI1080" s="29"/>
      <c r="FJ1080" s="29"/>
      <c r="FK1080" s="29"/>
      <c r="FV1080" s="29"/>
      <c r="FZ1080" s="29"/>
      <c r="GA1080" s="29"/>
    </row>
    <row r="1081" spans="7:183" x14ac:dyDescent="0.25">
      <c r="G1081" s="112"/>
      <c r="Z1081" s="113"/>
      <c r="AQ1081" s="29"/>
      <c r="AR1081" s="29"/>
      <c r="AS1081" s="29"/>
      <c r="AT1081" s="29"/>
      <c r="AU1081" s="29"/>
      <c r="AV1081" s="29"/>
      <c r="AW1081" s="29"/>
      <c r="AX1081" s="29"/>
      <c r="AY1081" s="29"/>
      <c r="AZ1081" s="29"/>
      <c r="BA1081" s="29"/>
      <c r="BB1081" s="29"/>
      <c r="BC1081" s="29"/>
      <c r="BD1081" s="29"/>
      <c r="BE1081" s="29"/>
      <c r="BF1081" s="29"/>
      <c r="BG1081" s="29"/>
      <c r="BH1081" s="29"/>
      <c r="BI1081" s="29"/>
      <c r="BJ1081" s="29"/>
      <c r="BK1081" s="29"/>
      <c r="BL1081" s="29"/>
      <c r="BM1081" s="29"/>
      <c r="CH1081" s="29"/>
      <c r="CX1081" s="29"/>
      <c r="CY1081" s="29"/>
      <c r="CZ1081" s="31"/>
      <c r="DA1081" s="31"/>
      <c r="DB1081" s="31"/>
      <c r="DC1081" s="31"/>
      <c r="DD1081" s="31"/>
      <c r="DE1081" s="31"/>
      <c r="DF1081" s="31"/>
      <c r="DL1081" s="29"/>
      <c r="DM1081" s="29"/>
      <c r="DN1081" s="29"/>
      <c r="DO1081" s="29"/>
      <c r="DP1081" s="29"/>
      <c r="DQ1081" s="29"/>
      <c r="DR1081" s="29"/>
      <c r="DS1081" s="29"/>
      <c r="DT1081" s="29"/>
      <c r="DU1081" s="29"/>
      <c r="DV1081" s="29"/>
      <c r="DW1081" s="29"/>
      <c r="DX1081" s="29"/>
      <c r="DY1081" s="29"/>
      <c r="DZ1081" s="29"/>
      <c r="EA1081" s="29"/>
      <c r="EB1081" s="29"/>
      <c r="EC1081" s="29"/>
      <c r="ED1081" s="29"/>
      <c r="EE1081" s="29"/>
      <c r="EF1081" s="29"/>
      <c r="EG1081" s="29"/>
      <c r="EH1081" s="29"/>
      <c r="EI1081" s="29"/>
      <c r="EJ1081" s="29"/>
      <c r="EK1081" s="29"/>
      <c r="EL1081" s="29"/>
      <c r="EM1081" s="29"/>
      <c r="EN1081" s="29"/>
      <c r="EO1081" s="29"/>
      <c r="EP1081" s="29"/>
      <c r="EQ1081" s="29"/>
      <c r="ER1081" s="29"/>
      <c r="ES1081" s="29"/>
      <c r="ET1081" s="29"/>
      <c r="EU1081" s="29"/>
      <c r="EV1081" s="29"/>
      <c r="EW1081" s="29"/>
      <c r="EX1081" s="29"/>
      <c r="EY1081" s="29"/>
      <c r="EZ1081" s="29"/>
      <c r="FA1081" s="29"/>
      <c r="FB1081" s="29"/>
      <c r="FC1081" s="29"/>
      <c r="FD1081" s="29"/>
      <c r="FE1081" s="29"/>
      <c r="FF1081" s="29"/>
      <c r="FG1081" s="29"/>
      <c r="FH1081" s="29"/>
      <c r="FI1081" s="29"/>
      <c r="FJ1081" s="29"/>
      <c r="FK1081" s="29"/>
      <c r="FV1081" s="29"/>
      <c r="FZ1081" s="29"/>
      <c r="GA1081" s="29"/>
    </row>
    <row r="1082" spans="7:183" x14ac:dyDescent="0.25">
      <c r="G1082" s="112"/>
      <c r="Z1082" s="113"/>
      <c r="AQ1082" s="29"/>
      <c r="AR1082" s="29"/>
      <c r="AS1082" s="29"/>
      <c r="AT1082" s="29"/>
      <c r="AU1082" s="29"/>
      <c r="AV1082" s="29"/>
      <c r="AW1082" s="29"/>
      <c r="AX1082" s="29"/>
      <c r="AY1082" s="29"/>
      <c r="AZ1082" s="29"/>
      <c r="BA1082" s="29"/>
      <c r="BB1082" s="29"/>
      <c r="BC1082" s="29"/>
      <c r="BD1082" s="29"/>
      <c r="BE1082" s="29"/>
      <c r="BF1082" s="29"/>
      <c r="BG1082" s="29"/>
      <c r="BH1082" s="29"/>
      <c r="BI1082" s="29"/>
      <c r="BJ1082" s="29"/>
      <c r="BK1082" s="29"/>
      <c r="BL1082" s="29"/>
      <c r="BM1082" s="29"/>
      <c r="CH1082" s="29"/>
      <c r="CX1082" s="29"/>
      <c r="CY1082" s="29"/>
      <c r="CZ1082" s="31"/>
      <c r="DA1082" s="31"/>
      <c r="DB1082" s="31"/>
      <c r="DC1082" s="31"/>
      <c r="DD1082" s="31"/>
      <c r="DE1082" s="31"/>
      <c r="DF1082" s="31"/>
      <c r="DL1082" s="29"/>
      <c r="DM1082" s="29"/>
      <c r="DN1082" s="29"/>
      <c r="DO1082" s="29"/>
      <c r="DP1082" s="29"/>
      <c r="DQ1082" s="29"/>
      <c r="DR1082" s="29"/>
      <c r="DS1082" s="29"/>
      <c r="DT1082" s="29"/>
      <c r="DU1082" s="29"/>
      <c r="DV1082" s="29"/>
      <c r="DW1082" s="29"/>
      <c r="DX1082" s="29"/>
      <c r="DY1082" s="29"/>
      <c r="DZ1082" s="29"/>
      <c r="EA1082" s="29"/>
      <c r="EB1082" s="29"/>
      <c r="EC1082" s="29"/>
      <c r="ED1082" s="29"/>
      <c r="EE1082" s="29"/>
      <c r="EF1082" s="29"/>
      <c r="EG1082" s="29"/>
      <c r="EH1082" s="29"/>
      <c r="EI1082" s="29"/>
      <c r="EJ1082" s="29"/>
      <c r="EK1082" s="29"/>
      <c r="EL1082" s="29"/>
      <c r="EM1082" s="29"/>
      <c r="EN1082" s="29"/>
      <c r="EO1082" s="29"/>
      <c r="EP1082" s="29"/>
      <c r="EQ1082" s="29"/>
      <c r="ER1082" s="29"/>
      <c r="ES1082" s="29"/>
      <c r="ET1082" s="29"/>
      <c r="EU1082" s="29"/>
      <c r="EV1082" s="29"/>
      <c r="EW1082" s="29"/>
      <c r="EX1082" s="29"/>
      <c r="EY1082" s="29"/>
      <c r="EZ1082" s="29"/>
      <c r="FA1082" s="29"/>
      <c r="FB1082" s="29"/>
      <c r="FC1082" s="29"/>
      <c r="FD1082" s="29"/>
      <c r="FE1082" s="29"/>
      <c r="FF1082" s="29"/>
      <c r="FG1082" s="29"/>
      <c r="FH1082" s="29"/>
      <c r="FI1082" s="29"/>
      <c r="FJ1082" s="29"/>
      <c r="FK1082" s="29"/>
      <c r="FV1082" s="29"/>
      <c r="FZ1082" s="29"/>
      <c r="GA1082" s="29"/>
    </row>
    <row r="1083" spans="7:183" x14ac:dyDescent="0.25">
      <c r="G1083" s="112"/>
      <c r="Z1083" s="113"/>
      <c r="AQ1083" s="29"/>
      <c r="AR1083" s="29"/>
      <c r="AS1083" s="29"/>
      <c r="AT1083" s="29"/>
      <c r="AU1083" s="29"/>
      <c r="AV1083" s="29"/>
      <c r="AW1083" s="29"/>
      <c r="AX1083" s="29"/>
      <c r="AY1083" s="29"/>
      <c r="AZ1083" s="29"/>
      <c r="BA1083" s="29"/>
      <c r="BB1083" s="29"/>
      <c r="BC1083" s="29"/>
      <c r="BD1083" s="29"/>
      <c r="BE1083" s="29"/>
      <c r="BF1083" s="29"/>
      <c r="BG1083" s="29"/>
      <c r="BH1083" s="29"/>
      <c r="BI1083" s="29"/>
      <c r="BJ1083" s="29"/>
      <c r="BK1083" s="29"/>
      <c r="BL1083" s="29"/>
      <c r="BM1083" s="29"/>
      <c r="CH1083" s="29"/>
      <c r="CX1083" s="29"/>
      <c r="CY1083" s="29"/>
      <c r="CZ1083" s="31"/>
      <c r="DA1083" s="31"/>
      <c r="DB1083" s="31"/>
      <c r="DC1083" s="31"/>
      <c r="DD1083" s="31"/>
      <c r="DE1083" s="31"/>
      <c r="DF1083" s="31"/>
      <c r="DL1083" s="29"/>
      <c r="DM1083" s="29"/>
      <c r="DN1083" s="29"/>
      <c r="DO1083" s="29"/>
      <c r="DP1083" s="29"/>
      <c r="DQ1083" s="29"/>
      <c r="DR1083" s="29"/>
      <c r="DS1083" s="29"/>
      <c r="DT1083" s="29"/>
      <c r="DU1083" s="29"/>
      <c r="DV1083" s="29"/>
      <c r="DW1083" s="29"/>
      <c r="DX1083" s="29"/>
      <c r="DY1083" s="29"/>
      <c r="DZ1083" s="29"/>
      <c r="EA1083" s="29"/>
      <c r="EB1083" s="29"/>
      <c r="EC1083" s="29"/>
      <c r="ED1083" s="29"/>
      <c r="EE1083" s="29"/>
      <c r="EF1083" s="29"/>
      <c r="EG1083" s="29"/>
      <c r="EH1083" s="29"/>
      <c r="EI1083" s="29"/>
      <c r="EJ1083" s="29"/>
      <c r="EK1083" s="29"/>
      <c r="EL1083" s="29"/>
      <c r="EM1083" s="29"/>
      <c r="EN1083" s="29"/>
      <c r="EO1083" s="29"/>
      <c r="EP1083" s="29"/>
      <c r="EQ1083" s="29"/>
      <c r="ER1083" s="29"/>
      <c r="ES1083" s="29"/>
      <c r="ET1083" s="29"/>
      <c r="EU1083" s="29"/>
      <c r="EV1083" s="29"/>
      <c r="EW1083" s="29"/>
      <c r="EX1083" s="29"/>
      <c r="EY1083" s="29"/>
      <c r="EZ1083" s="29"/>
      <c r="FA1083" s="29"/>
      <c r="FB1083" s="29"/>
      <c r="FC1083" s="29"/>
      <c r="FD1083" s="29"/>
      <c r="FE1083" s="29"/>
      <c r="FF1083" s="29"/>
      <c r="FG1083" s="29"/>
      <c r="FH1083" s="29"/>
      <c r="FI1083" s="29"/>
      <c r="FJ1083" s="29"/>
      <c r="FK1083" s="29"/>
      <c r="FV1083" s="29"/>
      <c r="FZ1083" s="29"/>
      <c r="GA1083" s="29"/>
    </row>
    <row r="1084" spans="7:183" x14ac:dyDescent="0.25">
      <c r="G1084" s="112"/>
      <c r="Z1084" s="113"/>
      <c r="AQ1084" s="29"/>
      <c r="AR1084" s="29"/>
      <c r="AS1084" s="29"/>
      <c r="AT1084" s="29"/>
      <c r="AU1084" s="29"/>
      <c r="AV1084" s="29"/>
      <c r="AW1084" s="29"/>
      <c r="AX1084" s="29"/>
      <c r="AY1084" s="29"/>
      <c r="AZ1084" s="29"/>
      <c r="BA1084" s="29"/>
      <c r="BB1084" s="29"/>
      <c r="BC1084" s="29"/>
      <c r="BD1084" s="29"/>
      <c r="BE1084" s="29"/>
      <c r="BF1084" s="29"/>
      <c r="BG1084" s="29"/>
      <c r="BH1084" s="29"/>
      <c r="BI1084" s="29"/>
      <c r="BJ1084" s="29"/>
      <c r="BK1084" s="29"/>
      <c r="BL1084" s="29"/>
      <c r="BM1084" s="29"/>
      <c r="CH1084" s="29"/>
      <c r="CX1084" s="29"/>
      <c r="CY1084" s="29"/>
      <c r="CZ1084" s="31"/>
      <c r="DA1084" s="31"/>
      <c r="DB1084" s="31"/>
      <c r="DC1084" s="31"/>
      <c r="DD1084" s="31"/>
      <c r="DE1084" s="31"/>
      <c r="DF1084" s="31"/>
      <c r="DL1084" s="29"/>
      <c r="DM1084" s="29"/>
      <c r="DN1084" s="29"/>
      <c r="DO1084" s="29"/>
      <c r="DP1084" s="29"/>
      <c r="DQ1084" s="29"/>
      <c r="DR1084" s="29"/>
      <c r="DS1084" s="29"/>
      <c r="DT1084" s="29"/>
      <c r="DU1084" s="29"/>
      <c r="DV1084" s="29"/>
      <c r="DW1084" s="29"/>
      <c r="DX1084" s="29"/>
      <c r="DY1084" s="29"/>
      <c r="DZ1084" s="29"/>
      <c r="EA1084" s="29"/>
      <c r="EB1084" s="29"/>
      <c r="EC1084" s="29"/>
      <c r="ED1084" s="29"/>
      <c r="EE1084" s="29"/>
      <c r="EF1084" s="29"/>
      <c r="EG1084" s="29"/>
      <c r="EH1084" s="29"/>
      <c r="EI1084" s="29"/>
      <c r="EJ1084" s="29"/>
      <c r="EK1084" s="29"/>
      <c r="EL1084" s="29"/>
      <c r="EM1084" s="29"/>
      <c r="EN1084" s="29"/>
      <c r="EO1084" s="29"/>
      <c r="EP1084" s="29"/>
      <c r="EQ1084" s="29"/>
      <c r="ER1084" s="29"/>
      <c r="ES1084" s="29"/>
      <c r="ET1084" s="29"/>
      <c r="EU1084" s="29"/>
      <c r="EV1084" s="29"/>
      <c r="EW1084" s="29"/>
      <c r="EX1084" s="29"/>
      <c r="EY1084" s="29"/>
      <c r="EZ1084" s="29"/>
      <c r="FA1084" s="29"/>
      <c r="FB1084" s="29"/>
      <c r="FC1084" s="29"/>
      <c r="FD1084" s="29"/>
      <c r="FE1084" s="29"/>
      <c r="FF1084" s="29"/>
      <c r="FG1084" s="29"/>
      <c r="FH1084" s="29"/>
      <c r="FI1084" s="29"/>
      <c r="FJ1084" s="29"/>
      <c r="FK1084" s="29"/>
      <c r="FV1084" s="29"/>
      <c r="FZ1084" s="29"/>
      <c r="GA1084" s="29"/>
    </row>
    <row r="1085" spans="7:183" x14ac:dyDescent="0.25">
      <c r="G1085" s="112"/>
      <c r="Z1085" s="113"/>
      <c r="AQ1085" s="29"/>
      <c r="AR1085" s="29"/>
      <c r="AS1085" s="29"/>
      <c r="AT1085" s="29"/>
      <c r="AU1085" s="29"/>
      <c r="AV1085" s="29"/>
      <c r="AW1085" s="29"/>
      <c r="AX1085" s="29"/>
      <c r="AY1085" s="29"/>
      <c r="AZ1085" s="29"/>
      <c r="BA1085" s="29"/>
      <c r="BB1085" s="29"/>
      <c r="BC1085" s="29"/>
      <c r="BD1085" s="29"/>
      <c r="BE1085" s="29"/>
      <c r="BF1085" s="29"/>
      <c r="BG1085" s="29"/>
      <c r="BH1085" s="29"/>
      <c r="BI1085" s="29"/>
      <c r="BJ1085" s="29"/>
      <c r="BK1085" s="29"/>
      <c r="BL1085" s="29"/>
      <c r="BM1085" s="29"/>
      <c r="CH1085" s="29"/>
      <c r="CX1085" s="29"/>
      <c r="CY1085" s="29"/>
      <c r="CZ1085" s="31"/>
      <c r="DA1085" s="31"/>
      <c r="DB1085" s="31"/>
      <c r="DC1085" s="31"/>
      <c r="DD1085" s="31"/>
      <c r="DE1085" s="31"/>
      <c r="DF1085" s="31"/>
      <c r="DL1085" s="29"/>
      <c r="DM1085" s="29"/>
      <c r="DN1085" s="29"/>
      <c r="DO1085" s="29"/>
      <c r="DP1085" s="29"/>
      <c r="DQ1085" s="29"/>
      <c r="DR1085" s="29"/>
      <c r="DS1085" s="29"/>
      <c r="DT1085" s="29"/>
      <c r="DU1085" s="29"/>
      <c r="DV1085" s="29"/>
      <c r="DW1085" s="29"/>
      <c r="DX1085" s="29"/>
      <c r="DY1085" s="29"/>
      <c r="DZ1085" s="29"/>
      <c r="EA1085" s="29"/>
      <c r="EB1085" s="29"/>
      <c r="EC1085" s="29"/>
      <c r="ED1085" s="29"/>
      <c r="EE1085" s="29"/>
      <c r="EF1085" s="29"/>
      <c r="EG1085" s="29"/>
      <c r="EH1085" s="29"/>
      <c r="EI1085" s="29"/>
      <c r="EJ1085" s="29"/>
      <c r="EK1085" s="29"/>
      <c r="EL1085" s="29"/>
      <c r="EM1085" s="29"/>
      <c r="EN1085" s="29"/>
      <c r="EO1085" s="29"/>
      <c r="EP1085" s="29"/>
      <c r="EQ1085" s="29"/>
      <c r="ER1085" s="29"/>
      <c r="ES1085" s="29"/>
      <c r="ET1085" s="29"/>
      <c r="EU1085" s="29"/>
      <c r="EV1085" s="29"/>
      <c r="EW1085" s="29"/>
      <c r="EX1085" s="29"/>
      <c r="EY1085" s="29"/>
      <c r="EZ1085" s="29"/>
      <c r="FA1085" s="29"/>
      <c r="FB1085" s="29"/>
      <c r="FC1085" s="29"/>
      <c r="FD1085" s="29"/>
      <c r="FE1085" s="29"/>
      <c r="FF1085" s="29"/>
      <c r="FG1085" s="29"/>
      <c r="FH1085" s="29"/>
      <c r="FI1085" s="29"/>
      <c r="FJ1085" s="29"/>
      <c r="FK1085" s="29"/>
      <c r="FV1085" s="29"/>
      <c r="FZ1085" s="29"/>
      <c r="GA1085" s="29"/>
    </row>
    <row r="1086" spans="7:183" x14ac:dyDescent="0.25">
      <c r="G1086" s="112"/>
      <c r="Z1086" s="113"/>
      <c r="AQ1086" s="29"/>
      <c r="AR1086" s="29"/>
      <c r="AS1086" s="29"/>
      <c r="AT1086" s="29"/>
      <c r="AU1086" s="29"/>
      <c r="AV1086" s="29"/>
      <c r="AW1086" s="29"/>
      <c r="AX1086" s="29"/>
      <c r="AY1086" s="29"/>
      <c r="AZ1086" s="29"/>
      <c r="BA1086" s="29"/>
      <c r="BB1086" s="29"/>
      <c r="BC1086" s="29"/>
      <c r="BD1086" s="29"/>
      <c r="BE1086" s="29"/>
      <c r="BF1086" s="29"/>
      <c r="BG1086" s="29"/>
      <c r="BH1086" s="29"/>
      <c r="BI1086" s="29"/>
      <c r="BJ1086" s="29"/>
      <c r="BK1086" s="29"/>
      <c r="BL1086" s="29"/>
      <c r="BM1086" s="29"/>
      <c r="CH1086" s="29"/>
      <c r="CX1086" s="29"/>
      <c r="CY1086" s="29"/>
      <c r="CZ1086" s="31"/>
      <c r="DA1086" s="31"/>
      <c r="DB1086" s="31"/>
      <c r="DC1086" s="31"/>
      <c r="DD1086" s="31"/>
      <c r="DE1086" s="31"/>
      <c r="DF1086" s="31"/>
      <c r="DL1086" s="29"/>
      <c r="DM1086" s="29"/>
      <c r="DN1086" s="29"/>
      <c r="DO1086" s="29"/>
      <c r="DP1086" s="29"/>
      <c r="DQ1086" s="29"/>
      <c r="DR1086" s="29"/>
      <c r="DS1086" s="29"/>
      <c r="DT1086" s="29"/>
      <c r="DU1086" s="29"/>
      <c r="DV1086" s="29"/>
      <c r="DW1086" s="29"/>
      <c r="DX1086" s="29"/>
      <c r="DY1086" s="29"/>
      <c r="DZ1086" s="29"/>
      <c r="EA1086" s="29"/>
      <c r="EB1086" s="29"/>
      <c r="EC1086" s="29"/>
      <c r="ED1086" s="29"/>
      <c r="EE1086" s="29"/>
      <c r="EF1086" s="29"/>
      <c r="EG1086" s="29"/>
      <c r="EH1086" s="29"/>
      <c r="EI1086" s="29"/>
      <c r="EJ1086" s="29"/>
      <c r="EK1086" s="29"/>
      <c r="EL1086" s="29"/>
      <c r="EM1086" s="29"/>
      <c r="EN1086" s="29"/>
      <c r="EO1086" s="29"/>
      <c r="EP1086" s="29"/>
      <c r="EQ1086" s="29"/>
      <c r="ER1086" s="29"/>
      <c r="ES1086" s="29"/>
      <c r="ET1086" s="29"/>
      <c r="EU1086" s="29"/>
      <c r="EV1086" s="29"/>
      <c r="EW1086" s="29"/>
      <c r="EX1086" s="29"/>
      <c r="EY1086" s="29"/>
      <c r="EZ1086" s="29"/>
      <c r="FA1086" s="29"/>
      <c r="FB1086" s="29"/>
      <c r="FC1086" s="29"/>
      <c r="FD1086" s="29"/>
      <c r="FE1086" s="29"/>
      <c r="FF1086" s="29"/>
      <c r="FG1086" s="29"/>
      <c r="FH1086" s="29"/>
      <c r="FI1086" s="29"/>
      <c r="FJ1086" s="29"/>
      <c r="FK1086" s="29"/>
      <c r="FV1086" s="29"/>
      <c r="FZ1086" s="29"/>
      <c r="GA1086" s="29"/>
    </row>
    <row r="1087" spans="7:183" x14ac:dyDescent="0.25">
      <c r="G1087" s="112"/>
      <c r="Z1087" s="113"/>
      <c r="AQ1087" s="29"/>
      <c r="AR1087" s="29"/>
      <c r="AS1087" s="29"/>
      <c r="AT1087" s="29"/>
      <c r="AU1087" s="29"/>
      <c r="AV1087" s="29"/>
      <c r="AW1087" s="29"/>
      <c r="AX1087" s="29"/>
      <c r="AY1087" s="29"/>
      <c r="AZ1087" s="29"/>
      <c r="BA1087" s="29"/>
      <c r="BB1087" s="29"/>
      <c r="BC1087" s="29"/>
      <c r="BD1087" s="29"/>
      <c r="BE1087" s="29"/>
      <c r="BF1087" s="29"/>
      <c r="BG1087" s="29"/>
      <c r="BH1087" s="29"/>
      <c r="BI1087" s="29"/>
      <c r="BJ1087" s="29"/>
      <c r="BK1087" s="29"/>
      <c r="BL1087" s="29"/>
      <c r="BM1087" s="29"/>
      <c r="CH1087" s="29"/>
      <c r="CX1087" s="29"/>
      <c r="CY1087" s="29"/>
      <c r="CZ1087" s="31"/>
      <c r="DA1087" s="31"/>
      <c r="DB1087" s="31"/>
      <c r="DC1087" s="31"/>
      <c r="DD1087" s="31"/>
      <c r="DE1087" s="31"/>
      <c r="DF1087" s="31"/>
      <c r="DL1087" s="29"/>
      <c r="DM1087" s="29"/>
      <c r="DN1087" s="29"/>
      <c r="DO1087" s="29"/>
      <c r="DP1087" s="29"/>
      <c r="DQ1087" s="29"/>
      <c r="DR1087" s="29"/>
      <c r="DS1087" s="29"/>
      <c r="DT1087" s="29"/>
      <c r="DU1087" s="29"/>
      <c r="DV1087" s="29"/>
      <c r="DW1087" s="29"/>
      <c r="DX1087" s="29"/>
      <c r="DY1087" s="29"/>
      <c r="DZ1087" s="29"/>
      <c r="EA1087" s="29"/>
      <c r="EB1087" s="29"/>
      <c r="EC1087" s="29"/>
      <c r="ED1087" s="29"/>
      <c r="EE1087" s="29"/>
      <c r="EF1087" s="29"/>
      <c r="EG1087" s="29"/>
      <c r="EH1087" s="29"/>
      <c r="EI1087" s="29"/>
      <c r="EJ1087" s="29"/>
      <c r="EK1087" s="29"/>
      <c r="EL1087" s="29"/>
      <c r="EM1087" s="29"/>
      <c r="EN1087" s="29"/>
      <c r="EO1087" s="29"/>
      <c r="EP1087" s="29"/>
      <c r="EQ1087" s="29"/>
      <c r="ER1087" s="29"/>
      <c r="ES1087" s="29"/>
      <c r="ET1087" s="29"/>
      <c r="EU1087" s="29"/>
      <c r="EV1087" s="29"/>
      <c r="EW1087" s="29"/>
      <c r="EX1087" s="29"/>
      <c r="EY1087" s="29"/>
      <c r="EZ1087" s="29"/>
      <c r="FA1087" s="29"/>
      <c r="FB1087" s="29"/>
      <c r="FC1087" s="29"/>
      <c r="FD1087" s="29"/>
      <c r="FE1087" s="29"/>
      <c r="FF1087" s="29"/>
      <c r="FG1087" s="29"/>
      <c r="FH1087" s="29"/>
      <c r="FI1087" s="29"/>
      <c r="FJ1087" s="29"/>
      <c r="FK1087" s="29"/>
      <c r="FV1087" s="29"/>
      <c r="FZ1087" s="29"/>
      <c r="GA1087" s="29"/>
    </row>
    <row r="1088" spans="7:183" x14ac:dyDescent="0.25">
      <c r="G1088" s="112"/>
      <c r="Z1088" s="113"/>
      <c r="AQ1088" s="29"/>
      <c r="AR1088" s="29"/>
      <c r="AS1088" s="29"/>
      <c r="AT1088" s="29"/>
      <c r="AU1088" s="29"/>
      <c r="AV1088" s="29"/>
      <c r="AW1088" s="29"/>
      <c r="AX1088" s="29"/>
      <c r="AY1088" s="29"/>
      <c r="AZ1088" s="29"/>
      <c r="BA1088" s="29"/>
      <c r="BB1088" s="29"/>
      <c r="BC1088" s="29"/>
      <c r="BD1088" s="29"/>
      <c r="BE1088" s="29"/>
      <c r="BF1088" s="29"/>
      <c r="BG1088" s="29"/>
      <c r="BH1088" s="29"/>
      <c r="BI1088" s="29"/>
      <c r="BJ1088" s="29"/>
      <c r="BK1088" s="29"/>
      <c r="BL1088" s="29"/>
      <c r="BM1088" s="29"/>
      <c r="CH1088" s="29"/>
      <c r="CX1088" s="29"/>
      <c r="CY1088" s="29"/>
      <c r="CZ1088" s="31"/>
      <c r="DA1088" s="31"/>
      <c r="DB1088" s="31"/>
      <c r="DC1088" s="31"/>
      <c r="DD1088" s="31"/>
      <c r="DE1088" s="31"/>
      <c r="DF1088" s="31"/>
      <c r="DL1088" s="29"/>
      <c r="DM1088" s="29"/>
      <c r="DN1088" s="29"/>
      <c r="DO1088" s="29"/>
      <c r="DP1088" s="29"/>
      <c r="DQ1088" s="29"/>
      <c r="DR1088" s="29"/>
      <c r="DS1088" s="29"/>
      <c r="DT1088" s="29"/>
      <c r="DU1088" s="29"/>
      <c r="DV1088" s="29"/>
      <c r="DW1088" s="29"/>
      <c r="DX1088" s="29"/>
      <c r="DY1088" s="29"/>
      <c r="DZ1088" s="29"/>
      <c r="EA1088" s="29"/>
      <c r="EB1088" s="29"/>
      <c r="EC1088" s="29"/>
      <c r="ED1088" s="29"/>
      <c r="EE1088" s="29"/>
      <c r="EF1088" s="29"/>
      <c r="EG1088" s="29"/>
      <c r="EH1088" s="29"/>
      <c r="EI1088" s="29"/>
      <c r="EJ1088" s="29"/>
      <c r="EK1088" s="29"/>
      <c r="EL1088" s="29"/>
      <c r="EM1088" s="29"/>
      <c r="EN1088" s="29"/>
      <c r="EO1088" s="29"/>
      <c r="EP1088" s="29"/>
      <c r="EQ1088" s="29"/>
      <c r="ER1088" s="29"/>
      <c r="ES1088" s="29"/>
      <c r="ET1088" s="29"/>
      <c r="EU1088" s="29"/>
      <c r="EV1088" s="29"/>
      <c r="EW1088" s="29"/>
      <c r="EX1088" s="29"/>
      <c r="EY1088" s="29"/>
      <c r="EZ1088" s="29"/>
      <c r="FA1088" s="29"/>
      <c r="FB1088" s="29"/>
      <c r="FC1088" s="29"/>
      <c r="FD1088" s="29"/>
      <c r="FE1088" s="29"/>
      <c r="FF1088" s="29"/>
      <c r="FG1088" s="29"/>
      <c r="FH1088" s="29"/>
      <c r="FI1088" s="29"/>
      <c r="FJ1088" s="29"/>
      <c r="FK1088" s="29"/>
      <c r="FV1088" s="29"/>
      <c r="FZ1088" s="29"/>
      <c r="GA1088" s="29"/>
    </row>
    <row r="1089" spans="7:183" x14ac:dyDescent="0.25">
      <c r="G1089" s="112"/>
      <c r="Z1089" s="113"/>
      <c r="AQ1089" s="29"/>
      <c r="AR1089" s="29"/>
      <c r="AS1089" s="29"/>
      <c r="AT1089" s="29"/>
      <c r="AU1089" s="29"/>
      <c r="AV1089" s="29"/>
      <c r="AW1089" s="29"/>
      <c r="AX1089" s="29"/>
      <c r="AY1089" s="29"/>
      <c r="AZ1089" s="29"/>
      <c r="BA1089" s="29"/>
      <c r="BB1089" s="29"/>
      <c r="BC1089" s="29"/>
      <c r="BD1089" s="29"/>
      <c r="BE1089" s="29"/>
      <c r="BF1089" s="29"/>
      <c r="BG1089" s="29"/>
      <c r="BH1089" s="29"/>
      <c r="BI1089" s="29"/>
      <c r="BJ1089" s="29"/>
      <c r="BK1089" s="29"/>
      <c r="BL1089" s="29"/>
      <c r="BM1089" s="29"/>
      <c r="CH1089" s="29"/>
      <c r="CX1089" s="29"/>
      <c r="CY1089" s="29"/>
      <c r="CZ1089" s="31"/>
      <c r="DA1089" s="31"/>
      <c r="DB1089" s="31"/>
      <c r="DC1089" s="31"/>
      <c r="DD1089" s="31"/>
      <c r="DE1089" s="31"/>
      <c r="DF1089" s="31"/>
      <c r="DL1089" s="29"/>
      <c r="DM1089" s="29"/>
      <c r="DN1089" s="29"/>
      <c r="DO1089" s="29"/>
      <c r="DP1089" s="29"/>
      <c r="DQ1089" s="29"/>
      <c r="DR1089" s="29"/>
      <c r="DS1089" s="29"/>
      <c r="DT1089" s="29"/>
      <c r="DU1089" s="29"/>
      <c r="DV1089" s="29"/>
      <c r="DW1089" s="29"/>
      <c r="DX1089" s="29"/>
      <c r="DY1089" s="29"/>
      <c r="DZ1089" s="29"/>
      <c r="EA1089" s="29"/>
      <c r="EB1089" s="29"/>
      <c r="EC1089" s="29"/>
      <c r="ED1089" s="29"/>
      <c r="EE1089" s="29"/>
      <c r="EF1089" s="29"/>
      <c r="EG1089" s="29"/>
      <c r="EH1089" s="29"/>
      <c r="EI1089" s="29"/>
      <c r="EJ1089" s="29"/>
      <c r="EK1089" s="29"/>
      <c r="EL1089" s="29"/>
      <c r="EM1089" s="29"/>
      <c r="EN1089" s="29"/>
      <c r="EO1089" s="29"/>
      <c r="EP1089" s="29"/>
      <c r="EQ1089" s="29"/>
      <c r="ER1089" s="29"/>
      <c r="ES1089" s="29"/>
      <c r="ET1089" s="29"/>
      <c r="EU1089" s="29"/>
      <c r="EV1089" s="29"/>
      <c r="EW1089" s="29"/>
      <c r="EX1089" s="29"/>
      <c r="EY1089" s="29"/>
      <c r="EZ1089" s="29"/>
      <c r="FA1089" s="29"/>
      <c r="FB1089" s="29"/>
      <c r="FC1089" s="29"/>
      <c r="FD1089" s="29"/>
      <c r="FE1089" s="29"/>
      <c r="FF1089" s="29"/>
      <c r="FG1089" s="29"/>
      <c r="FH1089" s="29"/>
      <c r="FI1089" s="29"/>
      <c r="FJ1089" s="29"/>
      <c r="FK1089" s="29"/>
      <c r="FV1089" s="29"/>
      <c r="FZ1089" s="29"/>
      <c r="GA1089" s="29"/>
    </row>
    <row r="1090" spans="7:183" x14ac:dyDescent="0.25">
      <c r="G1090" s="112"/>
      <c r="Z1090" s="113"/>
      <c r="AQ1090" s="29"/>
      <c r="AR1090" s="29"/>
      <c r="AS1090" s="29"/>
      <c r="AT1090" s="29"/>
      <c r="AU1090" s="29"/>
      <c r="AV1090" s="29"/>
      <c r="AW1090" s="29"/>
      <c r="AX1090" s="29"/>
      <c r="AY1090" s="29"/>
      <c r="AZ1090" s="29"/>
      <c r="BA1090" s="29"/>
      <c r="BB1090" s="29"/>
      <c r="BC1090" s="29"/>
      <c r="BD1090" s="29"/>
      <c r="BE1090" s="29"/>
      <c r="BF1090" s="29"/>
      <c r="BG1090" s="29"/>
      <c r="BH1090" s="29"/>
      <c r="BI1090" s="29"/>
      <c r="BJ1090" s="29"/>
      <c r="BK1090" s="29"/>
      <c r="BL1090" s="29"/>
      <c r="BM1090" s="29"/>
      <c r="CH1090" s="29"/>
      <c r="CX1090" s="29"/>
      <c r="CY1090" s="29"/>
      <c r="CZ1090" s="31"/>
      <c r="DA1090" s="31"/>
      <c r="DB1090" s="31"/>
      <c r="DC1090" s="31"/>
      <c r="DD1090" s="31"/>
      <c r="DE1090" s="31"/>
      <c r="DF1090" s="31"/>
      <c r="DL1090" s="29"/>
      <c r="DM1090" s="29"/>
      <c r="DN1090" s="29"/>
      <c r="DO1090" s="29"/>
      <c r="DP1090" s="29"/>
      <c r="DQ1090" s="29"/>
      <c r="DR1090" s="29"/>
      <c r="DS1090" s="29"/>
      <c r="DT1090" s="29"/>
      <c r="DU1090" s="29"/>
      <c r="DV1090" s="29"/>
      <c r="DW1090" s="29"/>
      <c r="DX1090" s="29"/>
      <c r="DY1090" s="29"/>
      <c r="DZ1090" s="29"/>
      <c r="EA1090" s="29"/>
      <c r="EB1090" s="29"/>
      <c r="EC1090" s="29"/>
      <c r="ED1090" s="29"/>
      <c r="EE1090" s="29"/>
      <c r="EF1090" s="29"/>
      <c r="EG1090" s="29"/>
      <c r="EH1090" s="29"/>
      <c r="EI1090" s="29"/>
      <c r="EJ1090" s="29"/>
      <c r="EK1090" s="29"/>
      <c r="EL1090" s="29"/>
      <c r="EM1090" s="29"/>
      <c r="EN1090" s="29"/>
      <c r="EO1090" s="29"/>
      <c r="EP1090" s="29"/>
      <c r="EQ1090" s="29"/>
      <c r="ER1090" s="29"/>
      <c r="ES1090" s="29"/>
      <c r="ET1090" s="29"/>
      <c r="EU1090" s="29"/>
      <c r="EV1090" s="29"/>
      <c r="EW1090" s="29"/>
      <c r="EX1090" s="29"/>
      <c r="EY1090" s="29"/>
      <c r="EZ1090" s="29"/>
      <c r="FA1090" s="29"/>
      <c r="FB1090" s="29"/>
      <c r="FC1090" s="29"/>
      <c r="FD1090" s="29"/>
      <c r="FE1090" s="29"/>
      <c r="FF1090" s="29"/>
      <c r="FG1090" s="29"/>
      <c r="FH1090" s="29"/>
      <c r="FI1090" s="29"/>
      <c r="FJ1090" s="29"/>
      <c r="FK1090" s="29"/>
      <c r="FV1090" s="29"/>
      <c r="FZ1090" s="29"/>
      <c r="GA1090" s="29"/>
    </row>
    <row r="1091" spans="7:183" x14ac:dyDescent="0.25">
      <c r="G1091" s="112"/>
      <c r="Z1091" s="113"/>
      <c r="AQ1091" s="29"/>
      <c r="AR1091" s="29"/>
      <c r="AS1091" s="29"/>
      <c r="AT1091" s="29"/>
      <c r="AU1091" s="29"/>
      <c r="AV1091" s="29"/>
      <c r="AW1091" s="29"/>
      <c r="AX1091" s="29"/>
      <c r="AY1091" s="29"/>
      <c r="AZ1091" s="29"/>
      <c r="BA1091" s="29"/>
      <c r="BB1091" s="29"/>
      <c r="BC1091" s="29"/>
      <c r="BD1091" s="29"/>
      <c r="BE1091" s="29"/>
      <c r="BF1091" s="29"/>
      <c r="BG1091" s="29"/>
      <c r="BH1091" s="29"/>
      <c r="BI1091" s="29"/>
      <c r="BJ1091" s="29"/>
      <c r="BK1091" s="29"/>
      <c r="BL1091" s="29"/>
      <c r="BM1091" s="29"/>
      <c r="CH1091" s="29"/>
      <c r="CX1091" s="29"/>
      <c r="CY1091" s="29"/>
      <c r="CZ1091" s="31"/>
      <c r="DA1091" s="31"/>
      <c r="DB1091" s="31"/>
      <c r="DC1091" s="31"/>
      <c r="DD1091" s="31"/>
      <c r="DE1091" s="31"/>
      <c r="DF1091" s="31"/>
      <c r="DL1091" s="29"/>
      <c r="DM1091" s="29"/>
      <c r="DN1091" s="29"/>
      <c r="DO1091" s="29"/>
      <c r="DP1091" s="29"/>
      <c r="DQ1091" s="29"/>
      <c r="DR1091" s="29"/>
      <c r="DS1091" s="29"/>
      <c r="DT1091" s="29"/>
      <c r="DU1091" s="29"/>
      <c r="DV1091" s="29"/>
      <c r="DW1091" s="29"/>
      <c r="DX1091" s="29"/>
      <c r="DY1091" s="29"/>
      <c r="DZ1091" s="29"/>
      <c r="EA1091" s="29"/>
      <c r="EB1091" s="29"/>
      <c r="EC1091" s="29"/>
      <c r="ED1091" s="29"/>
      <c r="EE1091" s="29"/>
      <c r="EF1091" s="29"/>
      <c r="EG1091" s="29"/>
      <c r="EH1091" s="29"/>
      <c r="EI1091" s="29"/>
      <c r="EJ1091" s="29"/>
      <c r="EK1091" s="29"/>
      <c r="EL1091" s="29"/>
      <c r="EM1091" s="29"/>
      <c r="EN1091" s="29"/>
      <c r="EO1091" s="29"/>
      <c r="EP1091" s="29"/>
      <c r="EQ1091" s="29"/>
      <c r="ER1091" s="29"/>
      <c r="ES1091" s="29"/>
      <c r="ET1091" s="29"/>
      <c r="EU1091" s="29"/>
      <c r="EV1091" s="29"/>
      <c r="EW1091" s="29"/>
      <c r="EX1091" s="29"/>
      <c r="EY1091" s="29"/>
      <c r="EZ1091" s="29"/>
      <c r="FA1091" s="29"/>
      <c r="FB1091" s="29"/>
      <c r="FC1091" s="29"/>
      <c r="FD1091" s="29"/>
      <c r="FE1091" s="29"/>
      <c r="FF1091" s="29"/>
      <c r="FG1091" s="29"/>
      <c r="FH1091" s="29"/>
      <c r="FI1091" s="29"/>
      <c r="FJ1091" s="29"/>
      <c r="FK1091" s="29"/>
      <c r="FV1091" s="29"/>
      <c r="FZ1091" s="29"/>
      <c r="GA1091" s="29"/>
    </row>
    <row r="1092" spans="7:183" x14ac:dyDescent="0.25">
      <c r="G1092" s="112"/>
      <c r="Z1092" s="113"/>
      <c r="AQ1092" s="29"/>
      <c r="AR1092" s="29"/>
      <c r="AS1092" s="29"/>
      <c r="AT1092" s="29"/>
      <c r="AU1092" s="29"/>
      <c r="AV1092" s="29"/>
      <c r="AW1092" s="29"/>
      <c r="AX1092" s="29"/>
      <c r="AY1092" s="29"/>
      <c r="AZ1092" s="29"/>
      <c r="BA1092" s="29"/>
      <c r="BB1092" s="29"/>
      <c r="BC1092" s="29"/>
      <c r="BD1092" s="29"/>
      <c r="BE1092" s="29"/>
      <c r="BF1092" s="29"/>
      <c r="BG1092" s="29"/>
      <c r="BH1092" s="29"/>
      <c r="BI1092" s="29"/>
      <c r="BJ1092" s="29"/>
      <c r="BK1092" s="29"/>
      <c r="BL1092" s="29"/>
      <c r="BM1092" s="29"/>
      <c r="CH1092" s="29"/>
      <c r="CX1092" s="29"/>
      <c r="CY1092" s="29"/>
      <c r="CZ1092" s="31"/>
      <c r="DA1092" s="31"/>
      <c r="DB1092" s="31"/>
      <c r="DC1092" s="31"/>
      <c r="DD1092" s="31"/>
      <c r="DE1092" s="31"/>
      <c r="DF1092" s="31"/>
      <c r="DL1092" s="29"/>
      <c r="DM1092" s="29"/>
      <c r="DN1092" s="29"/>
      <c r="DO1092" s="29"/>
      <c r="DP1092" s="29"/>
      <c r="DQ1092" s="29"/>
      <c r="DR1092" s="29"/>
      <c r="DS1092" s="29"/>
      <c r="DT1092" s="29"/>
      <c r="DU1092" s="29"/>
      <c r="DV1092" s="29"/>
      <c r="DW1092" s="29"/>
      <c r="DX1092" s="29"/>
      <c r="DY1092" s="29"/>
      <c r="DZ1092" s="29"/>
      <c r="EA1092" s="29"/>
      <c r="EB1092" s="29"/>
      <c r="EC1092" s="29"/>
      <c r="ED1092" s="29"/>
      <c r="EE1092" s="29"/>
      <c r="EF1092" s="29"/>
      <c r="EG1092" s="29"/>
      <c r="EH1092" s="29"/>
      <c r="EI1092" s="29"/>
      <c r="EJ1092" s="29"/>
      <c r="EK1092" s="29"/>
      <c r="EL1092" s="29"/>
      <c r="EM1092" s="29"/>
      <c r="EN1092" s="29"/>
      <c r="EO1092" s="29"/>
      <c r="EP1092" s="29"/>
      <c r="EQ1092" s="29"/>
      <c r="ER1092" s="29"/>
      <c r="ES1092" s="29"/>
      <c r="ET1092" s="29"/>
      <c r="EU1092" s="29"/>
      <c r="EV1092" s="29"/>
      <c r="EW1092" s="29"/>
      <c r="EX1092" s="29"/>
      <c r="EY1092" s="29"/>
      <c r="EZ1092" s="29"/>
      <c r="FA1092" s="29"/>
      <c r="FB1092" s="29"/>
      <c r="FC1092" s="29"/>
      <c r="FD1092" s="29"/>
      <c r="FE1092" s="29"/>
      <c r="FF1092" s="29"/>
      <c r="FG1092" s="29"/>
      <c r="FH1092" s="29"/>
      <c r="FI1092" s="29"/>
      <c r="FJ1092" s="29"/>
      <c r="FK1092" s="29"/>
      <c r="FV1092" s="29"/>
      <c r="FZ1092" s="29"/>
      <c r="GA1092" s="29"/>
    </row>
    <row r="1093" spans="7:183" x14ac:dyDescent="0.25">
      <c r="G1093" s="112"/>
      <c r="Z1093" s="113"/>
      <c r="AQ1093" s="29"/>
      <c r="AR1093" s="29"/>
      <c r="AS1093" s="29"/>
      <c r="AT1093" s="29"/>
      <c r="AU1093" s="29"/>
      <c r="AV1093" s="29"/>
      <c r="AW1093" s="29"/>
      <c r="AX1093" s="29"/>
      <c r="AY1093" s="29"/>
      <c r="AZ1093" s="29"/>
      <c r="BA1093" s="29"/>
      <c r="BB1093" s="29"/>
      <c r="BC1093" s="29"/>
      <c r="BD1093" s="29"/>
      <c r="BE1093" s="29"/>
      <c r="BF1093" s="29"/>
      <c r="BG1093" s="29"/>
      <c r="BH1093" s="29"/>
      <c r="BI1093" s="29"/>
      <c r="BJ1093" s="29"/>
      <c r="BK1093" s="29"/>
      <c r="BL1093" s="29"/>
      <c r="BM1093" s="29"/>
      <c r="CH1093" s="29"/>
      <c r="CX1093" s="29"/>
      <c r="CY1093" s="29"/>
      <c r="CZ1093" s="31"/>
      <c r="DA1093" s="31"/>
      <c r="DB1093" s="31"/>
      <c r="DC1093" s="31"/>
      <c r="DD1093" s="31"/>
      <c r="DE1093" s="31"/>
      <c r="DF1093" s="31"/>
      <c r="DL1093" s="29"/>
      <c r="DM1093" s="29"/>
      <c r="DN1093" s="29"/>
      <c r="DO1093" s="29"/>
      <c r="DP1093" s="29"/>
      <c r="DQ1093" s="29"/>
      <c r="DR1093" s="29"/>
      <c r="DS1093" s="29"/>
      <c r="DT1093" s="29"/>
      <c r="DU1093" s="29"/>
      <c r="DV1093" s="29"/>
      <c r="DW1093" s="29"/>
      <c r="DX1093" s="29"/>
      <c r="DY1093" s="29"/>
      <c r="DZ1093" s="29"/>
      <c r="EA1093" s="29"/>
      <c r="EB1093" s="29"/>
      <c r="EC1093" s="29"/>
      <c r="ED1093" s="29"/>
      <c r="EE1093" s="29"/>
      <c r="EF1093" s="29"/>
      <c r="EG1093" s="29"/>
      <c r="EH1093" s="29"/>
      <c r="EI1093" s="29"/>
      <c r="EJ1093" s="29"/>
      <c r="EK1093" s="29"/>
      <c r="EL1093" s="29"/>
      <c r="EM1093" s="29"/>
      <c r="EN1093" s="29"/>
      <c r="EO1093" s="29"/>
      <c r="EP1093" s="29"/>
      <c r="EQ1093" s="29"/>
      <c r="ER1093" s="29"/>
      <c r="ES1093" s="29"/>
      <c r="ET1093" s="29"/>
      <c r="EU1093" s="29"/>
      <c r="EV1093" s="29"/>
      <c r="EW1093" s="29"/>
      <c r="EX1093" s="29"/>
      <c r="EY1093" s="29"/>
      <c r="EZ1093" s="29"/>
      <c r="FA1093" s="29"/>
      <c r="FB1093" s="29"/>
      <c r="FC1093" s="29"/>
      <c r="FD1093" s="29"/>
      <c r="FE1093" s="29"/>
      <c r="FF1093" s="29"/>
      <c r="FG1093" s="29"/>
      <c r="FH1093" s="29"/>
      <c r="FI1093" s="29"/>
      <c r="FJ1093" s="29"/>
      <c r="FK1093" s="29"/>
      <c r="FV1093" s="29"/>
      <c r="FZ1093" s="29"/>
      <c r="GA1093" s="29"/>
    </row>
    <row r="1094" spans="7:183" x14ac:dyDescent="0.25">
      <c r="G1094" s="112"/>
      <c r="Z1094" s="113"/>
      <c r="AQ1094" s="29"/>
      <c r="AR1094" s="29"/>
      <c r="AS1094" s="29"/>
      <c r="AT1094" s="29"/>
      <c r="AU1094" s="29"/>
      <c r="AV1094" s="29"/>
      <c r="AW1094" s="29"/>
      <c r="AX1094" s="29"/>
      <c r="AY1094" s="29"/>
      <c r="AZ1094" s="29"/>
      <c r="BA1094" s="29"/>
      <c r="BB1094" s="29"/>
      <c r="BC1094" s="29"/>
      <c r="BD1094" s="29"/>
      <c r="BE1094" s="29"/>
      <c r="BF1094" s="29"/>
      <c r="BG1094" s="29"/>
      <c r="BH1094" s="29"/>
      <c r="BI1094" s="29"/>
      <c r="BJ1094" s="29"/>
      <c r="BK1094" s="29"/>
      <c r="BL1094" s="29"/>
      <c r="BM1094" s="29"/>
      <c r="CH1094" s="29"/>
      <c r="CX1094" s="29"/>
      <c r="CY1094" s="29"/>
      <c r="CZ1094" s="31"/>
      <c r="DA1094" s="31"/>
      <c r="DB1094" s="31"/>
      <c r="DC1094" s="31"/>
      <c r="DD1094" s="31"/>
      <c r="DE1094" s="31"/>
      <c r="DF1094" s="31"/>
      <c r="DL1094" s="29"/>
      <c r="DM1094" s="29"/>
      <c r="DN1094" s="29"/>
      <c r="DO1094" s="29"/>
      <c r="DP1094" s="29"/>
      <c r="DQ1094" s="29"/>
      <c r="DR1094" s="29"/>
      <c r="DS1094" s="29"/>
      <c r="DT1094" s="29"/>
      <c r="DU1094" s="29"/>
      <c r="DV1094" s="29"/>
      <c r="DW1094" s="29"/>
      <c r="DX1094" s="29"/>
      <c r="DY1094" s="29"/>
      <c r="DZ1094" s="29"/>
      <c r="EA1094" s="29"/>
      <c r="EB1094" s="29"/>
      <c r="EC1094" s="29"/>
      <c r="ED1094" s="29"/>
      <c r="EE1094" s="29"/>
      <c r="EF1094" s="29"/>
      <c r="EG1094" s="29"/>
      <c r="EH1094" s="29"/>
      <c r="EI1094" s="29"/>
      <c r="EJ1094" s="29"/>
      <c r="EK1094" s="29"/>
      <c r="EL1094" s="29"/>
      <c r="EM1094" s="29"/>
      <c r="EN1094" s="29"/>
      <c r="EO1094" s="29"/>
      <c r="EP1094" s="29"/>
      <c r="EQ1094" s="29"/>
      <c r="ER1094" s="29"/>
      <c r="ES1094" s="29"/>
      <c r="ET1094" s="29"/>
      <c r="EU1094" s="29"/>
      <c r="EV1094" s="29"/>
      <c r="EW1094" s="29"/>
      <c r="EX1094" s="29"/>
      <c r="EY1094" s="29"/>
      <c r="EZ1094" s="29"/>
      <c r="FA1094" s="29"/>
      <c r="FB1094" s="29"/>
      <c r="FC1094" s="29"/>
      <c r="FD1094" s="29"/>
      <c r="FE1094" s="29"/>
      <c r="FF1094" s="29"/>
      <c r="FG1094" s="29"/>
      <c r="FH1094" s="29"/>
      <c r="FI1094" s="29"/>
      <c r="FJ1094" s="29"/>
      <c r="FK1094" s="29"/>
      <c r="FV1094" s="29"/>
      <c r="FZ1094" s="29"/>
      <c r="GA1094" s="29"/>
    </row>
    <row r="1095" spans="7:183" x14ac:dyDescent="0.25">
      <c r="G1095" s="112"/>
      <c r="Z1095" s="113"/>
      <c r="AQ1095" s="29"/>
      <c r="AR1095" s="29"/>
      <c r="AS1095" s="29"/>
      <c r="AT1095" s="29"/>
      <c r="AU1095" s="29"/>
      <c r="AV1095" s="29"/>
      <c r="AW1095" s="29"/>
      <c r="AX1095" s="29"/>
      <c r="AY1095" s="29"/>
      <c r="AZ1095" s="29"/>
      <c r="BA1095" s="29"/>
      <c r="BB1095" s="29"/>
      <c r="BC1095" s="29"/>
      <c r="BD1095" s="29"/>
      <c r="BE1095" s="29"/>
      <c r="BF1095" s="29"/>
      <c r="BG1095" s="29"/>
      <c r="BH1095" s="29"/>
      <c r="BI1095" s="29"/>
      <c r="BJ1095" s="29"/>
      <c r="BK1095" s="29"/>
      <c r="BL1095" s="29"/>
      <c r="BM1095" s="29"/>
      <c r="CH1095" s="29"/>
      <c r="CX1095" s="29"/>
      <c r="CY1095" s="29"/>
      <c r="CZ1095" s="31"/>
      <c r="DA1095" s="31"/>
      <c r="DB1095" s="31"/>
      <c r="DC1095" s="31"/>
      <c r="DD1095" s="31"/>
      <c r="DE1095" s="31"/>
      <c r="DF1095" s="31"/>
      <c r="DL1095" s="29"/>
      <c r="DM1095" s="29"/>
      <c r="DN1095" s="29"/>
      <c r="DO1095" s="29"/>
      <c r="DP1095" s="29"/>
      <c r="DQ1095" s="29"/>
      <c r="DR1095" s="29"/>
      <c r="DS1095" s="29"/>
      <c r="DT1095" s="29"/>
      <c r="DU1095" s="29"/>
      <c r="DV1095" s="29"/>
      <c r="DW1095" s="29"/>
      <c r="DX1095" s="29"/>
      <c r="DY1095" s="29"/>
      <c r="DZ1095" s="29"/>
      <c r="EA1095" s="29"/>
      <c r="EB1095" s="29"/>
      <c r="EC1095" s="29"/>
      <c r="ED1095" s="29"/>
      <c r="EE1095" s="29"/>
      <c r="EF1095" s="29"/>
      <c r="EG1095" s="29"/>
      <c r="EH1095" s="29"/>
      <c r="EI1095" s="29"/>
      <c r="EJ1095" s="29"/>
      <c r="EK1095" s="29"/>
      <c r="EL1095" s="29"/>
      <c r="EM1095" s="29"/>
      <c r="EN1095" s="29"/>
      <c r="EO1095" s="29"/>
      <c r="EP1095" s="29"/>
      <c r="EQ1095" s="29"/>
      <c r="ER1095" s="29"/>
      <c r="ES1095" s="29"/>
      <c r="ET1095" s="29"/>
      <c r="EU1095" s="29"/>
      <c r="EV1095" s="29"/>
      <c r="EW1095" s="29"/>
      <c r="EX1095" s="29"/>
      <c r="EY1095" s="29"/>
      <c r="EZ1095" s="29"/>
      <c r="FA1095" s="29"/>
      <c r="FB1095" s="29"/>
      <c r="FC1095" s="29"/>
      <c r="FD1095" s="29"/>
      <c r="FE1095" s="29"/>
      <c r="FF1095" s="29"/>
      <c r="FG1095" s="29"/>
      <c r="FH1095" s="29"/>
      <c r="FI1095" s="29"/>
      <c r="FJ1095" s="29"/>
      <c r="FK1095" s="29"/>
      <c r="FV1095" s="29"/>
      <c r="FZ1095" s="29"/>
      <c r="GA1095" s="29"/>
    </row>
    <row r="1096" spans="7:183" x14ac:dyDescent="0.25">
      <c r="G1096" s="112"/>
      <c r="Z1096" s="113"/>
      <c r="AQ1096" s="29"/>
      <c r="AR1096" s="29"/>
      <c r="AS1096" s="29"/>
      <c r="AT1096" s="29"/>
      <c r="AU1096" s="29"/>
      <c r="AV1096" s="29"/>
      <c r="AW1096" s="29"/>
      <c r="AX1096" s="29"/>
      <c r="AY1096" s="29"/>
      <c r="AZ1096" s="29"/>
      <c r="BA1096" s="29"/>
      <c r="BB1096" s="29"/>
      <c r="BC1096" s="29"/>
      <c r="BD1096" s="29"/>
      <c r="BE1096" s="29"/>
      <c r="BF1096" s="29"/>
      <c r="BG1096" s="29"/>
      <c r="BH1096" s="29"/>
      <c r="BI1096" s="29"/>
      <c r="BJ1096" s="29"/>
      <c r="BK1096" s="29"/>
      <c r="BL1096" s="29"/>
      <c r="BM1096" s="29"/>
      <c r="CH1096" s="29"/>
      <c r="CX1096" s="29"/>
      <c r="CY1096" s="29"/>
      <c r="CZ1096" s="31"/>
      <c r="DA1096" s="31"/>
      <c r="DB1096" s="31"/>
      <c r="DC1096" s="31"/>
      <c r="DD1096" s="31"/>
      <c r="DE1096" s="31"/>
      <c r="DF1096" s="31"/>
      <c r="DL1096" s="29"/>
      <c r="DM1096" s="29"/>
      <c r="DN1096" s="29"/>
      <c r="DO1096" s="29"/>
      <c r="DP1096" s="29"/>
      <c r="DQ1096" s="29"/>
      <c r="DR1096" s="29"/>
      <c r="DS1096" s="29"/>
      <c r="DT1096" s="29"/>
      <c r="DU1096" s="29"/>
      <c r="DV1096" s="29"/>
      <c r="DW1096" s="29"/>
      <c r="DX1096" s="29"/>
      <c r="DY1096" s="29"/>
      <c r="DZ1096" s="29"/>
      <c r="EA1096" s="29"/>
      <c r="EB1096" s="29"/>
      <c r="EC1096" s="29"/>
      <c r="ED1096" s="29"/>
      <c r="EE1096" s="29"/>
      <c r="EF1096" s="29"/>
      <c r="EG1096" s="29"/>
      <c r="EH1096" s="29"/>
      <c r="EI1096" s="29"/>
      <c r="EJ1096" s="29"/>
      <c r="EK1096" s="29"/>
      <c r="EL1096" s="29"/>
      <c r="EM1096" s="29"/>
      <c r="EN1096" s="29"/>
      <c r="EO1096" s="29"/>
      <c r="EP1096" s="29"/>
      <c r="EQ1096" s="29"/>
      <c r="ER1096" s="29"/>
      <c r="ES1096" s="29"/>
      <c r="ET1096" s="29"/>
      <c r="EU1096" s="29"/>
      <c r="EV1096" s="29"/>
      <c r="EW1096" s="29"/>
      <c r="EX1096" s="29"/>
      <c r="EY1096" s="29"/>
      <c r="EZ1096" s="29"/>
      <c r="FA1096" s="29"/>
      <c r="FB1096" s="29"/>
      <c r="FC1096" s="29"/>
      <c r="FD1096" s="29"/>
      <c r="FE1096" s="29"/>
      <c r="FF1096" s="29"/>
      <c r="FG1096" s="29"/>
      <c r="FH1096" s="29"/>
      <c r="FI1096" s="29"/>
      <c r="FJ1096" s="29"/>
      <c r="FK1096" s="29"/>
      <c r="FV1096" s="29"/>
      <c r="FZ1096" s="29"/>
      <c r="GA1096" s="29"/>
    </row>
    <row r="1097" spans="7:183" x14ac:dyDescent="0.25">
      <c r="G1097" s="112"/>
      <c r="Z1097" s="113"/>
      <c r="AQ1097" s="29"/>
      <c r="AR1097" s="29"/>
      <c r="AS1097" s="29"/>
      <c r="AT1097" s="29"/>
      <c r="AU1097" s="29"/>
      <c r="AV1097" s="29"/>
      <c r="AW1097" s="29"/>
      <c r="AX1097" s="29"/>
      <c r="AY1097" s="29"/>
      <c r="AZ1097" s="29"/>
      <c r="BA1097" s="29"/>
      <c r="BB1097" s="29"/>
      <c r="BC1097" s="29"/>
      <c r="BD1097" s="29"/>
      <c r="BE1097" s="29"/>
      <c r="BF1097" s="29"/>
      <c r="BG1097" s="29"/>
      <c r="BH1097" s="29"/>
      <c r="BI1097" s="29"/>
      <c r="BJ1097" s="29"/>
      <c r="BK1097" s="29"/>
      <c r="BL1097" s="29"/>
      <c r="BM1097" s="29"/>
      <c r="CH1097" s="29"/>
      <c r="CX1097" s="29"/>
      <c r="CY1097" s="29"/>
      <c r="CZ1097" s="31"/>
      <c r="DA1097" s="31"/>
      <c r="DB1097" s="31"/>
      <c r="DC1097" s="31"/>
      <c r="DD1097" s="31"/>
      <c r="DE1097" s="31"/>
      <c r="DF1097" s="31"/>
      <c r="DL1097" s="29"/>
      <c r="DM1097" s="29"/>
      <c r="DN1097" s="29"/>
      <c r="DO1097" s="29"/>
      <c r="DP1097" s="29"/>
      <c r="DQ1097" s="29"/>
      <c r="DR1097" s="29"/>
      <c r="DS1097" s="29"/>
      <c r="DT1097" s="29"/>
      <c r="DU1097" s="29"/>
      <c r="DV1097" s="29"/>
      <c r="DW1097" s="29"/>
      <c r="DX1097" s="29"/>
      <c r="DY1097" s="29"/>
      <c r="DZ1097" s="29"/>
      <c r="EA1097" s="29"/>
      <c r="EB1097" s="29"/>
      <c r="EC1097" s="29"/>
      <c r="ED1097" s="29"/>
      <c r="EE1097" s="29"/>
      <c r="EF1097" s="29"/>
      <c r="EG1097" s="29"/>
      <c r="EH1097" s="29"/>
      <c r="EI1097" s="29"/>
      <c r="EJ1097" s="29"/>
      <c r="EK1097" s="29"/>
      <c r="EL1097" s="29"/>
      <c r="EM1097" s="29"/>
      <c r="EN1097" s="29"/>
      <c r="EO1097" s="29"/>
      <c r="EP1097" s="29"/>
      <c r="EQ1097" s="29"/>
      <c r="ER1097" s="29"/>
      <c r="ES1097" s="29"/>
      <c r="ET1097" s="29"/>
      <c r="EU1097" s="29"/>
      <c r="EV1097" s="29"/>
      <c r="EW1097" s="29"/>
      <c r="EX1097" s="29"/>
      <c r="EY1097" s="29"/>
      <c r="EZ1097" s="29"/>
      <c r="FA1097" s="29"/>
      <c r="FB1097" s="29"/>
      <c r="FC1097" s="29"/>
      <c r="FD1097" s="29"/>
      <c r="FE1097" s="29"/>
      <c r="FF1097" s="29"/>
      <c r="FG1097" s="29"/>
      <c r="FH1097" s="29"/>
      <c r="FI1097" s="29"/>
      <c r="FJ1097" s="29"/>
      <c r="FK1097" s="29"/>
      <c r="FV1097" s="29"/>
      <c r="FZ1097" s="29"/>
      <c r="GA1097" s="29"/>
    </row>
    <row r="1098" spans="7:183" x14ac:dyDescent="0.25">
      <c r="G1098" s="112"/>
      <c r="Z1098" s="113"/>
      <c r="AQ1098" s="29"/>
      <c r="AR1098" s="29"/>
      <c r="AS1098" s="29"/>
      <c r="AT1098" s="29"/>
      <c r="AU1098" s="29"/>
      <c r="AV1098" s="29"/>
      <c r="AW1098" s="29"/>
      <c r="AX1098" s="29"/>
      <c r="AY1098" s="29"/>
      <c r="AZ1098" s="29"/>
      <c r="BA1098" s="29"/>
      <c r="BB1098" s="29"/>
      <c r="BC1098" s="29"/>
      <c r="BD1098" s="29"/>
      <c r="BE1098" s="29"/>
      <c r="BF1098" s="29"/>
      <c r="BG1098" s="29"/>
      <c r="BH1098" s="29"/>
      <c r="BI1098" s="29"/>
      <c r="BJ1098" s="29"/>
      <c r="BK1098" s="29"/>
      <c r="BL1098" s="29"/>
      <c r="BM1098" s="29"/>
      <c r="CH1098" s="29"/>
      <c r="CX1098" s="29"/>
      <c r="CY1098" s="29"/>
      <c r="CZ1098" s="31"/>
      <c r="DA1098" s="31"/>
      <c r="DB1098" s="31"/>
      <c r="DC1098" s="31"/>
      <c r="DD1098" s="31"/>
      <c r="DE1098" s="31"/>
      <c r="DF1098" s="31"/>
      <c r="DL1098" s="29"/>
      <c r="DM1098" s="29"/>
      <c r="DN1098" s="29"/>
      <c r="DO1098" s="29"/>
      <c r="DP1098" s="29"/>
      <c r="DQ1098" s="29"/>
      <c r="DR1098" s="29"/>
      <c r="DS1098" s="29"/>
      <c r="DT1098" s="29"/>
      <c r="DU1098" s="29"/>
      <c r="DV1098" s="29"/>
      <c r="DW1098" s="29"/>
      <c r="DX1098" s="29"/>
      <c r="DY1098" s="29"/>
      <c r="DZ1098" s="29"/>
      <c r="EA1098" s="29"/>
      <c r="EB1098" s="29"/>
      <c r="EC1098" s="29"/>
      <c r="ED1098" s="29"/>
      <c r="EE1098" s="29"/>
      <c r="EF1098" s="29"/>
      <c r="EG1098" s="29"/>
      <c r="EH1098" s="29"/>
      <c r="EI1098" s="29"/>
      <c r="EJ1098" s="29"/>
      <c r="EK1098" s="29"/>
      <c r="EL1098" s="29"/>
      <c r="EM1098" s="29"/>
      <c r="EN1098" s="29"/>
      <c r="EO1098" s="29"/>
      <c r="EP1098" s="29"/>
      <c r="EQ1098" s="29"/>
      <c r="ER1098" s="29"/>
      <c r="ES1098" s="29"/>
      <c r="ET1098" s="29"/>
      <c r="EU1098" s="29"/>
      <c r="EV1098" s="29"/>
      <c r="EW1098" s="29"/>
      <c r="EX1098" s="29"/>
      <c r="EY1098" s="29"/>
      <c r="EZ1098" s="29"/>
      <c r="FA1098" s="29"/>
      <c r="FB1098" s="29"/>
      <c r="FC1098" s="29"/>
      <c r="FD1098" s="29"/>
      <c r="FE1098" s="29"/>
      <c r="FF1098" s="29"/>
      <c r="FG1098" s="29"/>
      <c r="FH1098" s="29"/>
      <c r="FI1098" s="29"/>
      <c r="FJ1098" s="29"/>
      <c r="FK1098" s="29"/>
      <c r="FV1098" s="29"/>
      <c r="FZ1098" s="29"/>
      <c r="GA1098" s="29"/>
    </row>
    <row r="1099" spans="7:183" x14ac:dyDescent="0.25">
      <c r="G1099" s="112"/>
      <c r="Z1099" s="113"/>
      <c r="AQ1099" s="29"/>
      <c r="AR1099" s="29"/>
      <c r="AS1099" s="29"/>
      <c r="AT1099" s="29"/>
      <c r="AU1099" s="29"/>
      <c r="AV1099" s="29"/>
      <c r="AW1099" s="29"/>
      <c r="AX1099" s="29"/>
      <c r="AY1099" s="29"/>
      <c r="AZ1099" s="29"/>
      <c r="BA1099" s="29"/>
      <c r="BB1099" s="29"/>
      <c r="BC1099" s="29"/>
      <c r="BD1099" s="29"/>
      <c r="BE1099" s="29"/>
      <c r="BF1099" s="29"/>
      <c r="BG1099" s="29"/>
      <c r="BH1099" s="29"/>
      <c r="BI1099" s="29"/>
      <c r="BJ1099" s="29"/>
      <c r="BK1099" s="29"/>
      <c r="BL1099" s="29"/>
      <c r="BM1099" s="29"/>
      <c r="CH1099" s="29"/>
      <c r="CX1099" s="29"/>
      <c r="CY1099" s="29"/>
      <c r="CZ1099" s="31"/>
      <c r="DA1099" s="31"/>
      <c r="DB1099" s="31"/>
      <c r="DC1099" s="31"/>
      <c r="DD1099" s="31"/>
      <c r="DE1099" s="31"/>
      <c r="DF1099" s="31"/>
      <c r="DL1099" s="29"/>
      <c r="DM1099" s="29"/>
      <c r="DN1099" s="29"/>
      <c r="DO1099" s="29"/>
      <c r="DP1099" s="29"/>
      <c r="DQ1099" s="29"/>
      <c r="DR1099" s="29"/>
      <c r="DS1099" s="29"/>
      <c r="DT1099" s="29"/>
      <c r="DU1099" s="29"/>
      <c r="DV1099" s="29"/>
      <c r="DW1099" s="29"/>
      <c r="DX1099" s="29"/>
      <c r="DY1099" s="29"/>
      <c r="DZ1099" s="29"/>
      <c r="EA1099" s="29"/>
      <c r="EB1099" s="29"/>
      <c r="EC1099" s="29"/>
      <c r="ED1099" s="29"/>
      <c r="EE1099" s="29"/>
      <c r="EF1099" s="29"/>
      <c r="EG1099" s="29"/>
      <c r="EH1099" s="29"/>
      <c r="EI1099" s="29"/>
      <c r="EJ1099" s="29"/>
      <c r="EK1099" s="29"/>
      <c r="EL1099" s="29"/>
      <c r="EM1099" s="29"/>
      <c r="EN1099" s="29"/>
      <c r="EO1099" s="29"/>
      <c r="EP1099" s="29"/>
      <c r="EQ1099" s="29"/>
      <c r="ER1099" s="29"/>
      <c r="ES1099" s="29"/>
      <c r="ET1099" s="29"/>
      <c r="EU1099" s="29"/>
      <c r="EV1099" s="29"/>
      <c r="EW1099" s="29"/>
      <c r="EX1099" s="29"/>
      <c r="EY1099" s="29"/>
      <c r="EZ1099" s="29"/>
      <c r="FA1099" s="29"/>
      <c r="FB1099" s="29"/>
      <c r="FC1099" s="29"/>
      <c r="FD1099" s="29"/>
      <c r="FE1099" s="29"/>
      <c r="FF1099" s="29"/>
      <c r="FG1099" s="29"/>
      <c r="FH1099" s="29"/>
      <c r="FI1099" s="29"/>
      <c r="FJ1099" s="29"/>
      <c r="FK1099" s="29"/>
      <c r="FV1099" s="29"/>
      <c r="FZ1099" s="29"/>
      <c r="GA1099" s="29"/>
    </row>
    <row r="1100" spans="7:183" x14ac:dyDescent="0.25">
      <c r="G1100" s="112"/>
      <c r="Z1100" s="113"/>
      <c r="AQ1100" s="29"/>
      <c r="AR1100" s="29"/>
      <c r="AS1100" s="29"/>
      <c r="AT1100" s="29"/>
      <c r="AU1100" s="29"/>
      <c r="AV1100" s="29"/>
      <c r="AW1100" s="29"/>
      <c r="AX1100" s="29"/>
      <c r="AY1100" s="29"/>
      <c r="AZ1100" s="29"/>
      <c r="BA1100" s="29"/>
      <c r="BB1100" s="29"/>
      <c r="BC1100" s="29"/>
      <c r="BD1100" s="29"/>
      <c r="BE1100" s="29"/>
      <c r="BF1100" s="29"/>
      <c r="BG1100" s="29"/>
      <c r="BH1100" s="29"/>
      <c r="BI1100" s="29"/>
      <c r="BJ1100" s="29"/>
      <c r="BK1100" s="29"/>
      <c r="BL1100" s="29"/>
      <c r="BM1100" s="29"/>
      <c r="CH1100" s="29"/>
      <c r="CX1100" s="29"/>
      <c r="CY1100" s="29"/>
      <c r="CZ1100" s="31"/>
      <c r="DA1100" s="31"/>
      <c r="DB1100" s="31"/>
      <c r="DC1100" s="31"/>
      <c r="DD1100" s="31"/>
      <c r="DE1100" s="31"/>
      <c r="DF1100" s="31"/>
      <c r="DL1100" s="29"/>
      <c r="DM1100" s="29"/>
      <c r="DN1100" s="29"/>
      <c r="DO1100" s="29"/>
      <c r="DP1100" s="29"/>
      <c r="DQ1100" s="29"/>
      <c r="DR1100" s="29"/>
      <c r="DS1100" s="29"/>
      <c r="DT1100" s="29"/>
      <c r="DU1100" s="29"/>
      <c r="DV1100" s="29"/>
      <c r="DW1100" s="29"/>
      <c r="DX1100" s="29"/>
      <c r="DY1100" s="29"/>
      <c r="DZ1100" s="29"/>
      <c r="EA1100" s="29"/>
      <c r="EB1100" s="29"/>
      <c r="EC1100" s="29"/>
      <c r="ED1100" s="29"/>
      <c r="EE1100" s="29"/>
      <c r="EF1100" s="29"/>
      <c r="EG1100" s="29"/>
      <c r="EH1100" s="29"/>
      <c r="EI1100" s="29"/>
      <c r="EJ1100" s="29"/>
      <c r="EK1100" s="29"/>
      <c r="EL1100" s="29"/>
      <c r="EM1100" s="29"/>
      <c r="EN1100" s="29"/>
      <c r="EO1100" s="29"/>
      <c r="EP1100" s="29"/>
      <c r="EQ1100" s="29"/>
      <c r="ER1100" s="29"/>
      <c r="ES1100" s="29"/>
      <c r="ET1100" s="29"/>
      <c r="EU1100" s="29"/>
      <c r="EV1100" s="29"/>
      <c r="EW1100" s="29"/>
      <c r="EX1100" s="29"/>
      <c r="EY1100" s="29"/>
      <c r="EZ1100" s="29"/>
      <c r="FA1100" s="29"/>
      <c r="FB1100" s="29"/>
      <c r="FC1100" s="29"/>
      <c r="FD1100" s="29"/>
      <c r="FE1100" s="29"/>
      <c r="FF1100" s="29"/>
      <c r="FG1100" s="29"/>
      <c r="FH1100" s="29"/>
      <c r="FI1100" s="29"/>
      <c r="FJ1100" s="29"/>
      <c r="FK1100" s="29"/>
      <c r="FV1100" s="29"/>
      <c r="FZ1100" s="29"/>
      <c r="GA1100" s="29"/>
    </row>
    <row r="1101" spans="7:183" x14ac:dyDescent="0.25">
      <c r="G1101" s="112"/>
      <c r="Z1101" s="113"/>
      <c r="AQ1101" s="29"/>
      <c r="AR1101" s="29"/>
      <c r="AS1101" s="29"/>
      <c r="AT1101" s="29"/>
      <c r="AU1101" s="29"/>
      <c r="AV1101" s="29"/>
      <c r="AW1101" s="29"/>
      <c r="AX1101" s="29"/>
      <c r="AY1101" s="29"/>
      <c r="AZ1101" s="29"/>
      <c r="BA1101" s="29"/>
      <c r="BB1101" s="29"/>
      <c r="BC1101" s="29"/>
      <c r="BD1101" s="29"/>
      <c r="BE1101" s="29"/>
      <c r="BF1101" s="29"/>
      <c r="BG1101" s="29"/>
      <c r="BH1101" s="29"/>
      <c r="BI1101" s="29"/>
      <c r="BJ1101" s="29"/>
      <c r="BK1101" s="29"/>
      <c r="BL1101" s="29"/>
      <c r="BM1101" s="29"/>
      <c r="CH1101" s="29"/>
      <c r="CX1101" s="29"/>
      <c r="CY1101" s="29"/>
      <c r="CZ1101" s="31"/>
      <c r="DA1101" s="31"/>
      <c r="DB1101" s="31"/>
      <c r="DC1101" s="31"/>
      <c r="DD1101" s="31"/>
      <c r="DE1101" s="31"/>
      <c r="DF1101" s="31"/>
      <c r="DL1101" s="29"/>
      <c r="DM1101" s="29"/>
      <c r="DN1101" s="29"/>
      <c r="DO1101" s="29"/>
      <c r="DP1101" s="29"/>
      <c r="DQ1101" s="29"/>
      <c r="DR1101" s="29"/>
      <c r="DS1101" s="29"/>
      <c r="DT1101" s="29"/>
      <c r="DU1101" s="29"/>
      <c r="DV1101" s="29"/>
      <c r="DW1101" s="29"/>
      <c r="DX1101" s="29"/>
      <c r="DY1101" s="29"/>
      <c r="DZ1101" s="29"/>
      <c r="EA1101" s="29"/>
      <c r="EB1101" s="29"/>
      <c r="EC1101" s="29"/>
      <c r="ED1101" s="29"/>
      <c r="EE1101" s="29"/>
      <c r="EF1101" s="29"/>
      <c r="EG1101" s="29"/>
      <c r="EH1101" s="29"/>
      <c r="EI1101" s="29"/>
      <c r="EJ1101" s="29"/>
      <c r="EK1101" s="29"/>
      <c r="EL1101" s="29"/>
      <c r="EM1101" s="29"/>
      <c r="EN1101" s="29"/>
      <c r="EO1101" s="29"/>
      <c r="EP1101" s="29"/>
      <c r="EQ1101" s="29"/>
      <c r="ER1101" s="29"/>
      <c r="ES1101" s="29"/>
      <c r="ET1101" s="29"/>
      <c r="EU1101" s="29"/>
      <c r="EV1101" s="29"/>
      <c r="EW1101" s="29"/>
      <c r="EX1101" s="29"/>
      <c r="EY1101" s="29"/>
      <c r="EZ1101" s="29"/>
      <c r="FA1101" s="29"/>
      <c r="FB1101" s="29"/>
      <c r="FC1101" s="29"/>
      <c r="FD1101" s="29"/>
      <c r="FE1101" s="29"/>
      <c r="FF1101" s="29"/>
      <c r="FG1101" s="29"/>
      <c r="FH1101" s="29"/>
      <c r="FI1101" s="29"/>
      <c r="FJ1101" s="29"/>
      <c r="FK1101" s="29"/>
      <c r="FV1101" s="29"/>
      <c r="FZ1101" s="29"/>
      <c r="GA1101" s="29"/>
    </row>
    <row r="1102" spans="7:183" x14ac:dyDescent="0.25">
      <c r="G1102" s="112"/>
      <c r="Z1102" s="113"/>
      <c r="AQ1102" s="29"/>
      <c r="AR1102" s="29"/>
      <c r="AS1102" s="29"/>
      <c r="AT1102" s="29"/>
      <c r="AU1102" s="29"/>
      <c r="AV1102" s="29"/>
      <c r="AW1102" s="29"/>
      <c r="AX1102" s="29"/>
      <c r="AY1102" s="29"/>
      <c r="AZ1102" s="29"/>
      <c r="BA1102" s="29"/>
      <c r="BB1102" s="29"/>
      <c r="BC1102" s="29"/>
      <c r="BD1102" s="29"/>
      <c r="BE1102" s="29"/>
      <c r="BF1102" s="29"/>
      <c r="BG1102" s="29"/>
      <c r="BH1102" s="29"/>
      <c r="BI1102" s="29"/>
      <c r="BJ1102" s="29"/>
      <c r="BK1102" s="29"/>
      <c r="BL1102" s="29"/>
      <c r="BM1102" s="29"/>
      <c r="CH1102" s="29"/>
      <c r="CX1102" s="29"/>
      <c r="CY1102" s="29"/>
      <c r="CZ1102" s="31"/>
      <c r="DA1102" s="31"/>
      <c r="DB1102" s="31"/>
      <c r="DC1102" s="31"/>
      <c r="DD1102" s="31"/>
      <c r="DE1102" s="31"/>
      <c r="DF1102" s="31"/>
      <c r="DL1102" s="29"/>
      <c r="DM1102" s="29"/>
      <c r="DN1102" s="29"/>
      <c r="DO1102" s="29"/>
      <c r="DP1102" s="29"/>
      <c r="DQ1102" s="29"/>
      <c r="DR1102" s="29"/>
      <c r="DS1102" s="29"/>
      <c r="DT1102" s="29"/>
      <c r="DU1102" s="29"/>
      <c r="DV1102" s="29"/>
      <c r="DW1102" s="29"/>
      <c r="DX1102" s="29"/>
      <c r="DY1102" s="29"/>
      <c r="DZ1102" s="29"/>
      <c r="EA1102" s="29"/>
      <c r="EB1102" s="29"/>
      <c r="EC1102" s="29"/>
      <c r="ED1102" s="29"/>
      <c r="EE1102" s="29"/>
      <c r="EF1102" s="29"/>
      <c r="EG1102" s="29"/>
      <c r="EH1102" s="29"/>
      <c r="EI1102" s="29"/>
      <c r="EJ1102" s="29"/>
      <c r="EK1102" s="29"/>
      <c r="EL1102" s="29"/>
      <c r="EM1102" s="29"/>
      <c r="EN1102" s="29"/>
      <c r="EO1102" s="29"/>
      <c r="EP1102" s="29"/>
      <c r="EQ1102" s="29"/>
      <c r="ER1102" s="29"/>
      <c r="ES1102" s="29"/>
      <c r="ET1102" s="29"/>
      <c r="EU1102" s="29"/>
      <c r="EV1102" s="29"/>
      <c r="EW1102" s="29"/>
      <c r="EX1102" s="29"/>
      <c r="EY1102" s="29"/>
      <c r="EZ1102" s="29"/>
      <c r="FA1102" s="29"/>
      <c r="FB1102" s="29"/>
      <c r="FC1102" s="29"/>
      <c r="FD1102" s="29"/>
      <c r="FE1102" s="29"/>
      <c r="FF1102" s="29"/>
      <c r="FG1102" s="29"/>
      <c r="FH1102" s="29"/>
      <c r="FI1102" s="29"/>
      <c r="FJ1102" s="29"/>
      <c r="FK1102" s="29"/>
      <c r="FV1102" s="29"/>
      <c r="FZ1102" s="29"/>
      <c r="GA1102" s="29"/>
    </row>
    <row r="1103" spans="7:183" x14ac:dyDescent="0.25">
      <c r="G1103" s="112"/>
      <c r="Z1103" s="113"/>
      <c r="AQ1103" s="29"/>
      <c r="AR1103" s="29"/>
      <c r="AS1103" s="29"/>
      <c r="AT1103" s="29"/>
      <c r="AU1103" s="29"/>
      <c r="AV1103" s="29"/>
      <c r="AW1103" s="29"/>
      <c r="AX1103" s="29"/>
      <c r="AY1103" s="29"/>
      <c r="AZ1103" s="29"/>
      <c r="BA1103" s="29"/>
      <c r="BB1103" s="29"/>
      <c r="BC1103" s="29"/>
      <c r="BD1103" s="29"/>
      <c r="BE1103" s="29"/>
      <c r="BF1103" s="29"/>
      <c r="BG1103" s="29"/>
      <c r="BH1103" s="29"/>
      <c r="BI1103" s="29"/>
      <c r="BJ1103" s="29"/>
      <c r="BK1103" s="29"/>
      <c r="BL1103" s="29"/>
      <c r="BM1103" s="29"/>
      <c r="CH1103" s="29"/>
      <c r="CX1103" s="29"/>
      <c r="CY1103" s="29"/>
      <c r="CZ1103" s="31"/>
      <c r="DA1103" s="31"/>
      <c r="DB1103" s="31"/>
      <c r="DC1103" s="31"/>
      <c r="DD1103" s="31"/>
      <c r="DE1103" s="31"/>
      <c r="DF1103" s="31"/>
      <c r="DL1103" s="29"/>
      <c r="DM1103" s="29"/>
      <c r="DN1103" s="29"/>
      <c r="DO1103" s="29"/>
      <c r="DP1103" s="29"/>
      <c r="DQ1103" s="29"/>
      <c r="DR1103" s="29"/>
      <c r="DS1103" s="29"/>
      <c r="DT1103" s="29"/>
      <c r="DU1103" s="29"/>
      <c r="DV1103" s="29"/>
      <c r="DW1103" s="29"/>
      <c r="DX1103" s="29"/>
      <c r="DY1103" s="29"/>
      <c r="DZ1103" s="29"/>
      <c r="EA1103" s="29"/>
      <c r="EB1103" s="29"/>
      <c r="EC1103" s="29"/>
      <c r="ED1103" s="29"/>
      <c r="EE1103" s="29"/>
      <c r="EF1103" s="29"/>
      <c r="EG1103" s="29"/>
      <c r="EH1103" s="29"/>
      <c r="EI1103" s="29"/>
      <c r="EJ1103" s="29"/>
      <c r="EK1103" s="29"/>
      <c r="EL1103" s="29"/>
      <c r="EM1103" s="29"/>
      <c r="EN1103" s="29"/>
      <c r="EO1103" s="29"/>
      <c r="EP1103" s="29"/>
      <c r="EQ1103" s="29"/>
      <c r="ER1103" s="29"/>
      <c r="ES1103" s="29"/>
      <c r="ET1103" s="29"/>
      <c r="EU1103" s="29"/>
      <c r="EV1103" s="29"/>
      <c r="EW1103" s="29"/>
      <c r="EX1103" s="29"/>
      <c r="EY1103" s="29"/>
      <c r="EZ1103" s="29"/>
      <c r="FA1103" s="29"/>
      <c r="FB1103" s="29"/>
      <c r="FC1103" s="29"/>
      <c r="FD1103" s="29"/>
      <c r="FE1103" s="29"/>
      <c r="FF1103" s="29"/>
      <c r="FG1103" s="29"/>
      <c r="FH1103" s="29"/>
      <c r="FI1103" s="29"/>
      <c r="FJ1103" s="29"/>
      <c r="FK1103" s="29"/>
      <c r="FV1103" s="29"/>
      <c r="FZ1103" s="29"/>
      <c r="GA1103" s="29"/>
    </row>
    <row r="1104" spans="7:183" x14ac:dyDescent="0.25">
      <c r="G1104" s="112"/>
      <c r="Z1104" s="113"/>
      <c r="AQ1104" s="29"/>
      <c r="AR1104" s="29"/>
      <c r="AS1104" s="29"/>
      <c r="AT1104" s="29"/>
      <c r="AU1104" s="29"/>
      <c r="AV1104" s="29"/>
      <c r="AW1104" s="29"/>
      <c r="AX1104" s="29"/>
      <c r="AY1104" s="29"/>
      <c r="AZ1104" s="29"/>
      <c r="BA1104" s="29"/>
      <c r="BB1104" s="29"/>
      <c r="BC1104" s="29"/>
      <c r="BD1104" s="29"/>
      <c r="BE1104" s="29"/>
      <c r="BF1104" s="29"/>
      <c r="BG1104" s="29"/>
      <c r="BH1104" s="29"/>
      <c r="BI1104" s="29"/>
      <c r="BJ1104" s="29"/>
      <c r="BK1104" s="29"/>
      <c r="BL1104" s="29"/>
      <c r="BM1104" s="29"/>
      <c r="CH1104" s="29"/>
      <c r="CX1104" s="29"/>
      <c r="CY1104" s="29"/>
      <c r="CZ1104" s="31"/>
      <c r="DA1104" s="31"/>
      <c r="DB1104" s="31"/>
      <c r="DC1104" s="31"/>
      <c r="DD1104" s="31"/>
      <c r="DE1104" s="31"/>
      <c r="DF1104" s="31"/>
      <c r="DL1104" s="29"/>
      <c r="DM1104" s="29"/>
      <c r="DN1104" s="29"/>
      <c r="DO1104" s="29"/>
      <c r="DP1104" s="29"/>
      <c r="DQ1104" s="29"/>
      <c r="DR1104" s="29"/>
      <c r="DS1104" s="29"/>
      <c r="DT1104" s="29"/>
      <c r="DU1104" s="29"/>
      <c r="DV1104" s="29"/>
      <c r="DW1104" s="29"/>
      <c r="DX1104" s="29"/>
      <c r="DY1104" s="29"/>
      <c r="DZ1104" s="29"/>
      <c r="EA1104" s="29"/>
      <c r="EB1104" s="29"/>
      <c r="EC1104" s="29"/>
      <c r="ED1104" s="29"/>
      <c r="EE1104" s="29"/>
      <c r="EF1104" s="29"/>
      <c r="EG1104" s="29"/>
      <c r="EH1104" s="29"/>
      <c r="EI1104" s="29"/>
      <c r="EJ1104" s="29"/>
      <c r="EK1104" s="29"/>
      <c r="EL1104" s="29"/>
      <c r="EM1104" s="29"/>
      <c r="EN1104" s="29"/>
      <c r="EO1104" s="29"/>
      <c r="EP1104" s="29"/>
      <c r="EQ1104" s="29"/>
      <c r="ER1104" s="29"/>
      <c r="ES1104" s="29"/>
      <c r="ET1104" s="29"/>
      <c r="EU1104" s="29"/>
      <c r="EV1104" s="29"/>
      <c r="EW1104" s="29"/>
      <c r="EX1104" s="29"/>
      <c r="EY1104" s="29"/>
      <c r="EZ1104" s="29"/>
      <c r="FA1104" s="29"/>
      <c r="FB1104" s="29"/>
      <c r="FC1104" s="29"/>
      <c r="FD1104" s="29"/>
      <c r="FE1104" s="29"/>
      <c r="FF1104" s="29"/>
      <c r="FG1104" s="29"/>
      <c r="FH1104" s="29"/>
      <c r="FI1104" s="29"/>
      <c r="FJ1104" s="29"/>
      <c r="FK1104" s="29"/>
      <c r="FV1104" s="29"/>
      <c r="FZ1104" s="29"/>
      <c r="GA1104" s="29"/>
    </row>
    <row r="1105" spans="7:183" x14ac:dyDescent="0.25">
      <c r="G1105" s="112"/>
      <c r="Z1105" s="113"/>
      <c r="AQ1105" s="29"/>
      <c r="AR1105" s="29"/>
      <c r="AS1105" s="29"/>
      <c r="AT1105" s="29"/>
      <c r="AU1105" s="29"/>
      <c r="AV1105" s="29"/>
      <c r="AW1105" s="29"/>
      <c r="AX1105" s="29"/>
      <c r="AY1105" s="29"/>
      <c r="AZ1105" s="29"/>
      <c r="BA1105" s="29"/>
      <c r="BB1105" s="29"/>
      <c r="BC1105" s="29"/>
      <c r="BD1105" s="29"/>
      <c r="BE1105" s="29"/>
      <c r="BF1105" s="29"/>
      <c r="BG1105" s="29"/>
      <c r="BH1105" s="29"/>
      <c r="BI1105" s="29"/>
      <c r="BJ1105" s="29"/>
      <c r="BK1105" s="29"/>
      <c r="BL1105" s="29"/>
      <c r="BM1105" s="29"/>
      <c r="CH1105" s="29"/>
      <c r="CX1105" s="29"/>
      <c r="CY1105" s="29"/>
      <c r="CZ1105" s="31"/>
      <c r="DA1105" s="31"/>
      <c r="DB1105" s="31"/>
      <c r="DC1105" s="31"/>
      <c r="DD1105" s="31"/>
      <c r="DE1105" s="31"/>
      <c r="DF1105" s="31"/>
      <c r="DL1105" s="29"/>
      <c r="DM1105" s="29"/>
      <c r="DN1105" s="29"/>
      <c r="DO1105" s="29"/>
      <c r="DP1105" s="29"/>
      <c r="DQ1105" s="29"/>
      <c r="DR1105" s="29"/>
      <c r="DS1105" s="29"/>
      <c r="DT1105" s="29"/>
      <c r="DU1105" s="29"/>
      <c r="DV1105" s="29"/>
      <c r="DW1105" s="29"/>
      <c r="DX1105" s="29"/>
      <c r="DY1105" s="29"/>
      <c r="DZ1105" s="29"/>
      <c r="EA1105" s="29"/>
      <c r="EB1105" s="29"/>
      <c r="EC1105" s="29"/>
      <c r="ED1105" s="29"/>
      <c r="EE1105" s="29"/>
      <c r="EF1105" s="29"/>
      <c r="EG1105" s="29"/>
      <c r="EH1105" s="29"/>
      <c r="EI1105" s="29"/>
      <c r="EJ1105" s="29"/>
      <c r="EK1105" s="29"/>
      <c r="EL1105" s="29"/>
      <c r="EM1105" s="29"/>
      <c r="EN1105" s="29"/>
      <c r="EO1105" s="29"/>
      <c r="EP1105" s="29"/>
      <c r="EQ1105" s="29"/>
      <c r="ER1105" s="29"/>
      <c r="ES1105" s="29"/>
      <c r="ET1105" s="29"/>
      <c r="EU1105" s="29"/>
      <c r="EV1105" s="29"/>
      <c r="EW1105" s="29"/>
      <c r="EX1105" s="29"/>
      <c r="EY1105" s="29"/>
      <c r="EZ1105" s="29"/>
      <c r="FA1105" s="29"/>
      <c r="FB1105" s="29"/>
      <c r="FC1105" s="29"/>
      <c r="FD1105" s="29"/>
      <c r="FE1105" s="29"/>
      <c r="FF1105" s="29"/>
      <c r="FG1105" s="29"/>
      <c r="FH1105" s="29"/>
      <c r="FI1105" s="29"/>
      <c r="FJ1105" s="29"/>
      <c r="FK1105" s="29"/>
      <c r="FV1105" s="29"/>
      <c r="FZ1105" s="29"/>
      <c r="GA1105" s="29"/>
    </row>
    <row r="1106" spans="7:183" x14ac:dyDescent="0.25">
      <c r="G1106" s="112"/>
      <c r="Z1106" s="113"/>
      <c r="AQ1106" s="29"/>
      <c r="AR1106" s="29"/>
      <c r="AS1106" s="29"/>
      <c r="AT1106" s="29"/>
      <c r="AU1106" s="29"/>
      <c r="AV1106" s="29"/>
      <c r="AW1106" s="29"/>
      <c r="AX1106" s="29"/>
      <c r="AY1106" s="29"/>
      <c r="AZ1106" s="29"/>
      <c r="BA1106" s="29"/>
      <c r="BB1106" s="29"/>
      <c r="BC1106" s="29"/>
      <c r="BD1106" s="29"/>
      <c r="BE1106" s="29"/>
      <c r="BF1106" s="29"/>
      <c r="BG1106" s="29"/>
      <c r="BH1106" s="29"/>
      <c r="BI1106" s="29"/>
      <c r="BJ1106" s="29"/>
      <c r="BK1106" s="29"/>
      <c r="BL1106" s="29"/>
      <c r="BM1106" s="29"/>
      <c r="CH1106" s="29"/>
      <c r="CX1106" s="29"/>
      <c r="CY1106" s="29"/>
      <c r="CZ1106" s="31"/>
      <c r="DA1106" s="31"/>
      <c r="DB1106" s="31"/>
      <c r="DC1106" s="31"/>
      <c r="DD1106" s="31"/>
      <c r="DE1106" s="31"/>
      <c r="DF1106" s="31"/>
      <c r="DL1106" s="29"/>
      <c r="DM1106" s="29"/>
      <c r="DN1106" s="29"/>
      <c r="DO1106" s="29"/>
      <c r="DP1106" s="29"/>
      <c r="DQ1106" s="29"/>
      <c r="DR1106" s="29"/>
      <c r="DS1106" s="29"/>
      <c r="DT1106" s="29"/>
      <c r="DU1106" s="29"/>
      <c r="DV1106" s="29"/>
      <c r="DW1106" s="29"/>
      <c r="DX1106" s="29"/>
      <c r="DY1106" s="29"/>
      <c r="DZ1106" s="29"/>
      <c r="EA1106" s="29"/>
      <c r="EB1106" s="29"/>
      <c r="EC1106" s="29"/>
      <c r="ED1106" s="29"/>
      <c r="EE1106" s="29"/>
      <c r="EF1106" s="29"/>
      <c r="EG1106" s="29"/>
      <c r="EH1106" s="29"/>
      <c r="EI1106" s="29"/>
      <c r="EJ1106" s="29"/>
      <c r="EK1106" s="29"/>
      <c r="EL1106" s="29"/>
      <c r="EM1106" s="29"/>
      <c r="EN1106" s="29"/>
      <c r="EO1106" s="29"/>
      <c r="EP1106" s="29"/>
      <c r="EQ1106" s="29"/>
      <c r="ER1106" s="29"/>
      <c r="ES1106" s="29"/>
      <c r="ET1106" s="29"/>
      <c r="EU1106" s="29"/>
      <c r="EV1106" s="29"/>
      <c r="EW1106" s="29"/>
      <c r="EX1106" s="29"/>
      <c r="EY1106" s="29"/>
      <c r="EZ1106" s="29"/>
      <c r="FA1106" s="29"/>
      <c r="FB1106" s="29"/>
      <c r="FC1106" s="29"/>
      <c r="FD1106" s="29"/>
      <c r="FE1106" s="29"/>
      <c r="FF1106" s="29"/>
      <c r="FG1106" s="29"/>
      <c r="FH1106" s="29"/>
      <c r="FI1106" s="29"/>
      <c r="FJ1106" s="29"/>
      <c r="FK1106" s="29"/>
      <c r="FV1106" s="29"/>
      <c r="FZ1106" s="29"/>
      <c r="GA1106" s="29"/>
    </row>
    <row r="1107" spans="7:183" x14ac:dyDescent="0.25">
      <c r="G1107" s="112"/>
      <c r="Z1107" s="113"/>
      <c r="AQ1107" s="29"/>
      <c r="AR1107" s="29"/>
      <c r="AS1107" s="29"/>
      <c r="AT1107" s="29"/>
      <c r="AU1107" s="29"/>
      <c r="AV1107" s="29"/>
      <c r="AW1107" s="29"/>
      <c r="AX1107" s="29"/>
      <c r="AY1107" s="29"/>
      <c r="AZ1107" s="29"/>
      <c r="BA1107" s="29"/>
      <c r="BB1107" s="29"/>
      <c r="BC1107" s="29"/>
      <c r="BD1107" s="29"/>
      <c r="BE1107" s="29"/>
      <c r="BF1107" s="29"/>
      <c r="BG1107" s="29"/>
      <c r="BH1107" s="29"/>
      <c r="BI1107" s="29"/>
      <c r="BJ1107" s="29"/>
      <c r="BK1107" s="29"/>
      <c r="BL1107" s="29"/>
      <c r="BM1107" s="29"/>
      <c r="CH1107" s="29"/>
      <c r="CX1107" s="29"/>
      <c r="CY1107" s="29"/>
      <c r="CZ1107" s="31"/>
      <c r="DA1107" s="31"/>
      <c r="DB1107" s="31"/>
      <c r="DC1107" s="31"/>
      <c r="DD1107" s="31"/>
      <c r="DE1107" s="31"/>
      <c r="DF1107" s="31"/>
      <c r="DL1107" s="29"/>
      <c r="DM1107" s="29"/>
      <c r="DN1107" s="29"/>
      <c r="DO1107" s="29"/>
      <c r="DP1107" s="29"/>
      <c r="DQ1107" s="29"/>
      <c r="DR1107" s="29"/>
      <c r="DS1107" s="29"/>
      <c r="DT1107" s="29"/>
      <c r="DU1107" s="29"/>
      <c r="DV1107" s="29"/>
      <c r="DW1107" s="29"/>
      <c r="DX1107" s="29"/>
      <c r="DY1107" s="29"/>
      <c r="DZ1107" s="29"/>
      <c r="EA1107" s="29"/>
      <c r="EB1107" s="29"/>
      <c r="EC1107" s="29"/>
      <c r="ED1107" s="29"/>
      <c r="EE1107" s="29"/>
      <c r="EF1107" s="29"/>
      <c r="EG1107" s="29"/>
      <c r="EH1107" s="29"/>
      <c r="EI1107" s="29"/>
      <c r="EJ1107" s="29"/>
      <c r="EK1107" s="29"/>
      <c r="EL1107" s="29"/>
      <c r="EM1107" s="29"/>
      <c r="EN1107" s="29"/>
      <c r="EO1107" s="29"/>
      <c r="EP1107" s="29"/>
      <c r="EQ1107" s="29"/>
      <c r="ER1107" s="29"/>
      <c r="ES1107" s="29"/>
      <c r="ET1107" s="29"/>
      <c r="EU1107" s="29"/>
      <c r="EV1107" s="29"/>
      <c r="EW1107" s="29"/>
      <c r="EX1107" s="29"/>
      <c r="EY1107" s="29"/>
      <c r="EZ1107" s="29"/>
      <c r="FA1107" s="29"/>
      <c r="FB1107" s="29"/>
      <c r="FC1107" s="29"/>
      <c r="FD1107" s="29"/>
      <c r="FE1107" s="29"/>
      <c r="FF1107" s="29"/>
      <c r="FG1107" s="29"/>
      <c r="FH1107" s="29"/>
      <c r="FI1107" s="29"/>
      <c r="FJ1107" s="29"/>
      <c r="FK1107" s="29"/>
      <c r="FV1107" s="29"/>
      <c r="FZ1107" s="29"/>
      <c r="GA1107" s="29"/>
    </row>
    <row r="1108" spans="7:183" x14ac:dyDescent="0.25">
      <c r="G1108" s="112"/>
      <c r="Z1108" s="113"/>
      <c r="AQ1108" s="29"/>
      <c r="AR1108" s="29"/>
      <c r="AS1108" s="29"/>
      <c r="AT1108" s="29"/>
      <c r="AU1108" s="29"/>
      <c r="AV1108" s="29"/>
      <c r="AW1108" s="29"/>
      <c r="AX1108" s="29"/>
      <c r="AY1108" s="29"/>
      <c r="AZ1108" s="29"/>
      <c r="BA1108" s="29"/>
      <c r="BB1108" s="29"/>
      <c r="BC1108" s="29"/>
      <c r="BD1108" s="29"/>
      <c r="BE1108" s="29"/>
      <c r="BF1108" s="29"/>
      <c r="BG1108" s="29"/>
      <c r="BH1108" s="29"/>
      <c r="BI1108" s="29"/>
      <c r="BJ1108" s="29"/>
      <c r="BK1108" s="29"/>
      <c r="BL1108" s="29"/>
      <c r="BM1108" s="29"/>
      <c r="CH1108" s="29"/>
      <c r="CX1108" s="29"/>
      <c r="CY1108" s="29"/>
      <c r="CZ1108" s="31"/>
      <c r="DA1108" s="31"/>
      <c r="DB1108" s="31"/>
      <c r="DC1108" s="31"/>
      <c r="DD1108" s="31"/>
      <c r="DE1108" s="31"/>
      <c r="DF1108" s="31"/>
      <c r="DL1108" s="29"/>
      <c r="DM1108" s="29"/>
      <c r="DN1108" s="29"/>
      <c r="DO1108" s="29"/>
      <c r="DP1108" s="29"/>
      <c r="DQ1108" s="29"/>
      <c r="DR1108" s="29"/>
      <c r="DS1108" s="29"/>
      <c r="DT1108" s="29"/>
      <c r="DU1108" s="29"/>
      <c r="DV1108" s="29"/>
      <c r="DW1108" s="29"/>
      <c r="DX1108" s="29"/>
      <c r="DY1108" s="29"/>
      <c r="DZ1108" s="29"/>
      <c r="EA1108" s="29"/>
      <c r="EB1108" s="29"/>
      <c r="EC1108" s="29"/>
      <c r="ED1108" s="29"/>
      <c r="EE1108" s="29"/>
      <c r="EF1108" s="29"/>
      <c r="EG1108" s="29"/>
      <c r="EH1108" s="29"/>
      <c r="EI1108" s="29"/>
      <c r="EJ1108" s="29"/>
      <c r="EK1108" s="29"/>
      <c r="EL1108" s="29"/>
      <c r="EM1108" s="29"/>
      <c r="EN1108" s="29"/>
      <c r="EO1108" s="29"/>
      <c r="EP1108" s="29"/>
      <c r="EQ1108" s="29"/>
      <c r="ER1108" s="29"/>
      <c r="ES1108" s="29"/>
      <c r="ET1108" s="29"/>
      <c r="EU1108" s="29"/>
      <c r="EV1108" s="29"/>
      <c r="EW1108" s="29"/>
      <c r="EX1108" s="29"/>
      <c r="EY1108" s="29"/>
      <c r="EZ1108" s="29"/>
      <c r="FA1108" s="29"/>
      <c r="FB1108" s="29"/>
      <c r="FC1108" s="29"/>
      <c r="FD1108" s="29"/>
      <c r="FE1108" s="29"/>
      <c r="FF1108" s="29"/>
      <c r="FG1108" s="29"/>
      <c r="FH1108" s="29"/>
      <c r="FI1108" s="29"/>
      <c r="FJ1108" s="29"/>
      <c r="FK1108" s="29"/>
      <c r="FV1108" s="29"/>
      <c r="FZ1108" s="29"/>
      <c r="GA1108" s="29"/>
    </row>
    <row r="1109" spans="7:183" x14ac:dyDescent="0.25">
      <c r="G1109" s="112"/>
      <c r="Z1109" s="113"/>
      <c r="AQ1109" s="29"/>
      <c r="AR1109" s="29"/>
      <c r="AS1109" s="29"/>
      <c r="AT1109" s="29"/>
      <c r="AU1109" s="29"/>
      <c r="AV1109" s="29"/>
      <c r="AW1109" s="29"/>
      <c r="AX1109" s="29"/>
      <c r="AY1109" s="29"/>
      <c r="AZ1109" s="29"/>
      <c r="BA1109" s="29"/>
      <c r="BB1109" s="29"/>
      <c r="BC1109" s="29"/>
      <c r="BD1109" s="29"/>
      <c r="BE1109" s="29"/>
      <c r="BF1109" s="29"/>
      <c r="BG1109" s="29"/>
      <c r="BH1109" s="29"/>
      <c r="BI1109" s="29"/>
      <c r="BJ1109" s="29"/>
      <c r="BK1109" s="29"/>
      <c r="BL1109" s="29"/>
      <c r="BM1109" s="29"/>
      <c r="CH1109" s="29"/>
      <c r="CX1109" s="29"/>
      <c r="CY1109" s="29"/>
      <c r="CZ1109" s="31"/>
      <c r="DA1109" s="31"/>
      <c r="DB1109" s="31"/>
      <c r="DC1109" s="31"/>
      <c r="DD1109" s="31"/>
      <c r="DE1109" s="31"/>
      <c r="DF1109" s="31"/>
      <c r="DL1109" s="29"/>
      <c r="DM1109" s="29"/>
      <c r="DN1109" s="29"/>
      <c r="DO1109" s="29"/>
      <c r="DP1109" s="29"/>
      <c r="DQ1109" s="29"/>
      <c r="DR1109" s="29"/>
      <c r="DS1109" s="29"/>
      <c r="DT1109" s="29"/>
      <c r="DU1109" s="29"/>
      <c r="DV1109" s="29"/>
      <c r="DW1109" s="29"/>
      <c r="DX1109" s="29"/>
      <c r="DY1109" s="29"/>
      <c r="DZ1109" s="29"/>
      <c r="EA1109" s="29"/>
      <c r="EB1109" s="29"/>
      <c r="EC1109" s="29"/>
      <c r="ED1109" s="29"/>
      <c r="EE1109" s="29"/>
      <c r="EF1109" s="29"/>
      <c r="EG1109" s="29"/>
      <c r="EH1109" s="29"/>
      <c r="EI1109" s="29"/>
      <c r="EJ1109" s="29"/>
      <c r="EK1109" s="29"/>
      <c r="EL1109" s="29"/>
      <c r="EM1109" s="29"/>
      <c r="EN1109" s="29"/>
      <c r="EO1109" s="29"/>
      <c r="EP1109" s="29"/>
      <c r="EQ1109" s="29"/>
      <c r="ER1109" s="29"/>
      <c r="ES1109" s="29"/>
      <c r="ET1109" s="29"/>
      <c r="EU1109" s="29"/>
      <c r="EV1109" s="29"/>
      <c r="EW1109" s="29"/>
      <c r="EX1109" s="29"/>
      <c r="EY1109" s="29"/>
      <c r="EZ1109" s="29"/>
      <c r="FA1109" s="29"/>
      <c r="FB1109" s="29"/>
      <c r="FC1109" s="29"/>
      <c r="FD1109" s="29"/>
      <c r="FE1109" s="29"/>
      <c r="FF1109" s="29"/>
      <c r="FG1109" s="29"/>
      <c r="FH1109" s="29"/>
      <c r="FI1109" s="29"/>
      <c r="FJ1109" s="29"/>
      <c r="FK1109" s="29"/>
      <c r="FV1109" s="29"/>
      <c r="FZ1109" s="29"/>
      <c r="GA1109" s="29"/>
    </row>
    <row r="1110" spans="7:183" x14ac:dyDescent="0.25">
      <c r="G1110" s="112"/>
      <c r="Z1110" s="113"/>
      <c r="AQ1110" s="29"/>
      <c r="AR1110" s="29"/>
      <c r="AS1110" s="29"/>
      <c r="AT1110" s="29"/>
      <c r="AU1110" s="29"/>
      <c r="AV1110" s="29"/>
      <c r="AW1110" s="29"/>
      <c r="AX1110" s="29"/>
      <c r="AY1110" s="29"/>
      <c r="AZ1110" s="29"/>
      <c r="BA1110" s="29"/>
      <c r="BB1110" s="29"/>
      <c r="BC1110" s="29"/>
      <c r="BD1110" s="29"/>
      <c r="BE1110" s="29"/>
      <c r="BF1110" s="29"/>
      <c r="BG1110" s="29"/>
      <c r="BH1110" s="29"/>
      <c r="BI1110" s="29"/>
      <c r="BJ1110" s="29"/>
      <c r="BK1110" s="29"/>
      <c r="BL1110" s="29"/>
      <c r="BM1110" s="29"/>
      <c r="CH1110" s="29"/>
      <c r="CX1110" s="29"/>
      <c r="CY1110" s="29"/>
      <c r="CZ1110" s="31"/>
      <c r="DA1110" s="31"/>
      <c r="DB1110" s="31"/>
      <c r="DC1110" s="31"/>
      <c r="DD1110" s="31"/>
      <c r="DE1110" s="31"/>
      <c r="DF1110" s="31"/>
      <c r="DL1110" s="29"/>
      <c r="DM1110" s="29"/>
      <c r="DN1110" s="29"/>
      <c r="DO1110" s="29"/>
      <c r="DP1110" s="29"/>
      <c r="DQ1110" s="29"/>
      <c r="DR1110" s="29"/>
      <c r="DS1110" s="29"/>
      <c r="DT1110" s="29"/>
      <c r="DU1110" s="29"/>
      <c r="DV1110" s="29"/>
      <c r="DW1110" s="29"/>
      <c r="DX1110" s="29"/>
      <c r="DY1110" s="29"/>
      <c r="DZ1110" s="29"/>
      <c r="EA1110" s="29"/>
      <c r="EB1110" s="29"/>
      <c r="EC1110" s="29"/>
      <c r="ED1110" s="29"/>
      <c r="EE1110" s="29"/>
      <c r="EF1110" s="29"/>
      <c r="EG1110" s="29"/>
      <c r="EH1110" s="29"/>
      <c r="EI1110" s="29"/>
      <c r="EJ1110" s="29"/>
      <c r="EK1110" s="29"/>
      <c r="EL1110" s="29"/>
      <c r="EM1110" s="29"/>
      <c r="EN1110" s="29"/>
      <c r="EO1110" s="29"/>
      <c r="EP1110" s="29"/>
      <c r="EQ1110" s="29"/>
      <c r="ER1110" s="29"/>
      <c r="ES1110" s="29"/>
      <c r="ET1110" s="29"/>
      <c r="EU1110" s="29"/>
      <c r="EV1110" s="29"/>
      <c r="EW1110" s="29"/>
      <c r="EX1110" s="29"/>
      <c r="EY1110" s="29"/>
      <c r="EZ1110" s="29"/>
      <c r="FA1110" s="29"/>
      <c r="FB1110" s="29"/>
      <c r="FC1110" s="29"/>
      <c r="FD1110" s="29"/>
      <c r="FE1110" s="29"/>
      <c r="FF1110" s="29"/>
      <c r="FG1110" s="29"/>
      <c r="FH1110" s="29"/>
      <c r="FI1110" s="29"/>
      <c r="FJ1110" s="29"/>
      <c r="FK1110" s="29"/>
      <c r="FV1110" s="29"/>
      <c r="FZ1110" s="29"/>
      <c r="GA1110" s="29"/>
    </row>
    <row r="1111" spans="7:183" x14ac:dyDescent="0.25">
      <c r="G1111" s="112"/>
      <c r="Z1111" s="113"/>
      <c r="AQ1111" s="29"/>
      <c r="AR1111" s="29"/>
      <c r="AS1111" s="29"/>
      <c r="AT1111" s="29"/>
      <c r="AU1111" s="29"/>
      <c r="AV1111" s="29"/>
      <c r="AW1111" s="29"/>
      <c r="AX1111" s="29"/>
      <c r="AY1111" s="29"/>
      <c r="AZ1111" s="29"/>
      <c r="BA1111" s="29"/>
      <c r="BB1111" s="29"/>
      <c r="BC1111" s="29"/>
      <c r="BD1111" s="29"/>
      <c r="BE1111" s="29"/>
      <c r="BF1111" s="29"/>
      <c r="BG1111" s="29"/>
      <c r="BH1111" s="29"/>
      <c r="BI1111" s="29"/>
      <c r="BJ1111" s="29"/>
      <c r="BK1111" s="29"/>
      <c r="BL1111" s="29"/>
      <c r="BM1111" s="29"/>
      <c r="CH1111" s="29"/>
      <c r="CX1111" s="29"/>
      <c r="CY1111" s="29"/>
      <c r="CZ1111" s="31"/>
      <c r="DA1111" s="31"/>
      <c r="DB1111" s="31"/>
      <c r="DC1111" s="31"/>
      <c r="DD1111" s="31"/>
      <c r="DE1111" s="31"/>
      <c r="DF1111" s="31"/>
      <c r="DL1111" s="29"/>
      <c r="DM1111" s="29"/>
      <c r="DN1111" s="29"/>
      <c r="DO1111" s="29"/>
      <c r="DP1111" s="29"/>
      <c r="DQ1111" s="29"/>
      <c r="DR1111" s="29"/>
      <c r="DS1111" s="29"/>
      <c r="DT1111" s="29"/>
      <c r="DU1111" s="29"/>
      <c r="DV1111" s="29"/>
      <c r="DW1111" s="29"/>
      <c r="DX1111" s="29"/>
      <c r="DY1111" s="29"/>
      <c r="DZ1111" s="29"/>
      <c r="EA1111" s="29"/>
      <c r="EB1111" s="29"/>
      <c r="EC1111" s="29"/>
      <c r="ED1111" s="29"/>
      <c r="EE1111" s="29"/>
      <c r="EF1111" s="29"/>
      <c r="EG1111" s="29"/>
      <c r="EH1111" s="29"/>
      <c r="EI1111" s="29"/>
      <c r="EJ1111" s="29"/>
      <c r="EK1111" s="29"/>
      <c r="EL1111" s="29"/>
      <c r="EM1111" s="29"/>
      <c r="EN1111" s="29"/>
      <c r="EO1111" s="29"/>
      <c r="EP1111" s="29"/>
      <c r="EQ1111" s="29"/>
      <c r="ER1111" s="29"/>
      <c r="ES1111" s="29"/>
      <c r="ET1111" s="29"/>
      <c r="EU1111" s="29"/>
      <c r="EV1111" s="29"/>
      <c r="EW1111" s="29"/>
      <c r="EX1111" s="29"/>
      <c r="EY1111" s="29"/>
      <c r="EZ1111" s="29"/>
      <c r="FA1111" s="29"/>
      <c r="FB1111" s="29"/>
      <c r="FC1111" s="29"/>
      <c r="FD1111" s="29"/>
      <c r="FE1111" s="29"/>
      <c r="FF1111" s="29"/>
      <c r="FG1111" s="29"/>
      <c r="FH1111" s="29"/>
      <c r="FI1111" s="29"/>
      <c r="FJ1111" s="29"/>
      <c r="FK1111" s="29"/>
      <c r="FV1111" s="29"/>
      <c r="FZ1111" s="29"/>
      <c r="GA1111" s="29"/>
    </row>
    <row r="1112" spans="7:183" x14ac:dyDescent="0.25">
      <c r="G1112" s="112"/>
      <c r="Z1112" s="113"/>
      <c r="AQ1112" s="29"/>
      <c r="AR1112" s="29"/>
      <c r="AS1112" s="29"/>
      <c r="AT1112" s="29"/>
      <c r="AU1112" s="29"/>
      <c r="AV1112" s="29"/>
      <c r="AW1112" s="29"/>
      <c r="AX1112" s="29"/>
      <c r="AY1112" s="29"/>
      <c r="AZ1112" s="29"/>
      <c r="BA1112" s="29"/>
      <c r="BB1112" s="29"/>
      <c r="BC1112" s="29"/>
      <c r="BD1112" s="29"/>
      <c r="BE1112" s="29"/>
      <c r="BF1112" s="29"/>
      <c r="BG1112" s="29"/>
      <c r="BH1112" s="29"/>
      <c r="BI1112" s="29"/>
      <c r="BJ1112" s="29"/>
      <c r="BK1112" s="29"/>
      <c r="BL1112" s="29"/>
      <c r="BM1112" s="29"/>
      <c r="CH1112" s="29"/>
      <c r="CX1112" s="29"/>
      <c r="CY1112" s="29"/>
      <c r="CZ1112" s="31"/>
      <c r="DA1112" s="31"/>
      <c r="DB1112" s="31"/>
      <c r="DC1112" s="31"/>
      <c r="DD1112" s="31"/>
      <c r="DE1112" s="31"/>
      <c r="DF1112" s="31"/>
      <c r="DL1112" s="29"/>
      <c r="DM1112" s="29"/>
      <c r="DN1112" s="29"/>
      <c r="DO1112" s="29"/>
      <c r="DP1112" s="29"/>
      <c r="DQ1112" s="29"/>
      <c r="DR1112" s="29"/>
      <c r="DS1112" s="29"/>
      <c r="DT1112" s="29"/>
      <c r="DU1112" s="29"/>
      <c r="DV1112" s="29"/>
      <c r="DW1112" s="29"/>
      <c r="DX1112" s="29"/>
      <c r="DY1112" s="29"/>
      <c r="DZ1112" s="29"/>
      <c r="EA1112" s="29"/>
      <c r="EB1112" s="29"/>
      <c r="EC1112" s="29"/>
      <c r="ED1112" s="29"/>
      <c r="EE1112" s="29"/>
      <c r="EF1112" s="29"/>
      <c r="EG1112" s="29"/>
      <c r="EH1112" s="29"/>
      <c r="EI1112" s="29"/>
      <c r="EJ1112" s="29"/>
      <c r="EK1112" s="29"/>
      <c r="EL1112" s="29"/>
      <c r="EM1112" s="29"/>
      <c r="EN1112" s="29"/>
      <c r="EO1112" s="29"/>
      <c r="EP1112" s="29"/>
      <c r="EQ1112" s="29"/>
      <c r="ER1112" s="29"/>
      <c r="ES1112" s="29"/>
      <c r="ET1112" s="29"/>
      <c r="EU1112" s="29"/>
      <c r="EV1112" s="29"/>
      <c r="EW1112" s="29"/>
      <c r="EX1112" s="29"/>
      <c r="EY1112" s="29"/>
      <c r="EZ1112" s="29"/>
      <c r="FA1112" s="29"/>
      <c r="FB1112" s="29"/>
      <c r="FC1112" s="29"/>
      <c r="FD1112" s="29"/>
      <c r="FE1112" s="29"/>
      <c r="FF1112" s="29"/>
      <c r="FG1112" s="29"/>
      <c r="FH1112" s="29"/>
      <c r="FI1112" s="29"/>
      <c r="FJ1112" s="29"/>
      <c r="FK1112" s="29"/>
      <c r="FV1112" s="29"/>
      <c r="FZ1112" s="29"/>
      <c r="GA1112" s="29"/>
    </row>
    <row r="1113" spans="7:183" x14ac:dyDescent="0.25">
      <c r="G1113" s="112"/>
      <c r="Z1113" s="113"/>
      <c r="AQ1113" s="29"/>
      <c r="AR1113" s="29"/>
      <c r="AS1113" s="29"/>
      <c r="AT1113" s="29"/>
      <c r="AU1113" s="29"/>
      <c r="AV1113" s="29"/>
      <c r="AW1113" s="29"/>
      <c r="AX1113" s="29"/>
      <c r="AY1113" s="29"/>
      <c r="AZ1113" s="29"/>
      <c r="BA1113" s="29"/>
      <c r="BB1113" s="29"/>
      <c r="BC1113" s="29"/>
      <c r="BD1113" s="29"/>
      <c r="BE1113" s="29"/>
      <c r="BF1113" s="29"/>
      <c r="BG1113" s="29"/>
      <c r="BH1113" s="29"/>
      <c r="BI1113" s="29"/>
      <c r="BJ1113" s="29"/>
      <c r="BK1113" s="29"/>
      <c r="BL1113" s="29"/>
      <c r="BM1113" s="29"/>
      <c r="CH1113" s="29"/>
      <c r="CX1113" s="29"/>
      <c r="CY1113" s="29"/>
      <c r="CZ1113" s="31"/>
      <c r="DA1113" s="31"/>
      <c r="DB1113" s="31"/>
      <c r="DC1113" s="31"/>
      <c r="DD1113" s="31"/>
      <c r="DE1113" s="31"/>
      <c r="DF1113" s="31"/>
      <c r="DL1113" s="29"/>
      <c r="DM1113" s="29"/>
      <c r="DN1113" s="29"/>
      <c r="DO1113" s="29"/>
      <c r="DP1113" s="29"/>
      <c r="DQ1113" s="29"/>
      <c r="DR1113" s="29"/>
      <c r="DS1113" s="29"/>
      <c r="DT1113" s="29"/>
      <c r="DU1113" s="29"/>
      <c r="DV1113" s="29"/>
      <c r="DW1113" s="29"/>
      <c r="DX1113" s="29"/>
      <c r="DY1113" s="29"/>
      <c r="DZ1113" s="29"/>
      <c r="EA1113" s="29"/>
      <c r="EB1113" s="29"/>
      <c r="EC1113" s="29"/>
      <c r="ED1113" s="29"/>
      <c r="EE1113" s="29"/>
      <c r="EF1113" s="29"/>
      <c r="EG1113" s="29"/>
      <c r="EH1113" s="29"/>
      <c r="EI1113" s="29"/>
      <c r="EJ1113" s="29"/>
      <c r="EK1113" s="29"/>
      <c r="EL1113" s="29"/>
      <c r="EM1113" s="29"/>
      <c r="EN1113" s="29"/>
      <c r="EO1113" s="29"/>
      <c r="EP1113" s="29"/>
      <c r="EQ1113" s="29"/>
      <c r="ER1113" s="29"/>
      <c r="ES1113" s="29"/>
      <c r="ET1113" s="29"/>
      <c r="EU1113" s="29"/>
      <c r="EV1113" s="29"/>
      <c r="EW1113" s="29"/>
      <c r="EX1113" s="29"/>
      <c r="EY1113" s="29"/>
      <c r="EZ1113" s="29"/>
      <c r="FA1113" s="29"/>
      <c r="FB1113" s="29"/>
      <c r="FC1113" s="29"/>
      <c r="FD1113" s="29"/>
      <c r="FE1113" s="29"/>
      <c r="FF1113" s="29"/>
      <c r="FG1113" s="29"/>
      <c r="FH1113" s="29"/>
      <c r="FI1113" s="29"/>
      <c r="FJ1113" s="29"/>
      <c r="FK1113" s="29"/>
      <c r="FV1113" s="29"/>
      <c r="FZ1113" s="29"/>
      <c r="GA1113" s="29"/>
    </row>
    <row r="1114" spans="7:183" x14ac:dyDescent="0.25">
      <c r="G1114" s="112"/>
      <c r="Z1114" s="113"/>
      <c r="AQ1114" s="29"/>
      <c r="AR1114" s="29"/>
      <c r="AS1114" s="29"/>
      <c r="AT1114" s="29"/>
      <c r="AU1114" s="29"/>
      <c r="AV1114" s="29"/>
      <c r="AW1114" s="29"/>
      <c r="AX1114" s="29"/>
      <c r="AY1114" s="29"/>
      <c r="AZ1114" s="29"/>
      <c r="BA1114" s="29"/>
      <c r="BB1114" s="29"/>
      <c r="BC1114" s="29"/>
      <c r="BD1114" s="29"/>
      <c r="BE1114" s="29"/>
      <c r="BF1114" s="29"/>
      <c r="BG1114" s="29"/>
      <c r="BH1114" s="29"/>
      <c r="BI1114" s="29"/>
      <c r="BJ1114" s="29"/>
      <c r="BK1114" s="29"/>
      <c r="BL1114" s="29"/>
      <c r="BM1114" s="29"/>
      <c r="CH1114" s="29"/>
      <c r="CX1114" s="29"/>
      <c r="CY1114" s="29"/>
      <c r="CZ1114" s="31"/>
      <c r="DA1114" s="31"/>
      <c r="DB1114" s="31"/>
      <c r="DC1114" s="31"/>
      <c r="DD1114" s="31"/>
      <c r="DE1114" s="31"/>
      <c r="DF1114" s="31"/>
      <c r="DL1114" s="29"/>
      <c r="DM1114" s="29"/>
      <c r="DN1114" s="29"/>
      <c r="DO1114" s="29"/>
      <c r="DP1114" s="29"/>
      <c r="DQ1114" s="29"/>
      <c r="DR1114" s="29"/>
      <c r="DS1114" s="29"/>
      <c r="DT1114" s="29"/>
      <c r="DU1114" s="29"/>
      <c r="DV1114" s="29"/>
      <c r="DW1114" s="29"/>
      <c r="DX1114" s="29"/>
      <c r="DY1114" s="29"/>
      <c r="DZ1114" s="29"/>
      <c r="EA1114" s="29"/>
      <c r="EB1114" s="29"/>
      <c r="EC1114" s="29"/>
      <c r="ED1114" s="29"/>
      <c r="EE1114" s="29"/>
      <c r="EF1114" s="29"/>
      <c r="EG1114" s="29"/>
      <c r="EH1114" s="29"/>
      <c r="EI1114" s="29"/>
      <c r="EJ1114" s="29"/>
      <c r="EK1114" s="29"/>
      <c r="EL1114" s="29"/>
      <c r="EM1114" s="29"/>
      <c r="EN1114" s="29"/>
      <c r="EO1114" s="29"/>
      <c r="EP1114" s="29"/>
      <c r="EQ1114" s="29"/>
      <c r="ER1114" s="29"/>
      <c r="ES1114" s="29"/>
      <c r="ET1114" s="29"/>
      <c r="EU1114" s="29"/>
      <c r="EV1114" s="29"/>
      <c r="EW1114" s="29"/>
      <c r="EX1114" s="29"/>
      <c r="EY1114" s="29"/>
      <c r="EZ1114" s="29"/>
      <c r="FA1114" s="29"/>
      <c r="FB1114" s="29"/>
      <c r="FC1114" s="29"/>
      <c r="FD1114" s="29"/>
      <c r="FE1114" s="29"/>
      <c r="FF1114" s="29"/>
      <c r="FG1114" s="29"/>
      <c r="FH1114" s="29"/>
      <c r="FI1114" s="29"/>
      <c r="FJ1114" s="29"/>
      <c r="FK1114" s="29"/>
      <c r="FV1114" s="29"/>
      <c r="FZ1114" s="29"/>
      <c r="GA1114" s="29"/>
    </row>
    <row r="1115" spans="7:183" x14ac:dyDescent="0.25">
      <c r="G1115" s="112"/>
      <c r="Z1115" s="113"/>
      <c r="AQ1115" s="29"/>
      <c r="AR1115" s="29"/>
      <c r="AS1115" s="29"/>
      <c r="AT1115" s="29"/>
      <c r="AU1115" s="29"/>
      <c r="AV1115" s="29"/>
      <c r="AW1115" s="29"/>
      <c r="AX1115" s="29"/>
      <c r="AY1115" s="29"/>
      <c r="AZ1115" s="29"/>
      <c r="BA1115" s="29"/>
      <c r="BB1115" s="29"/>
      <c r="BC1115" s="29"/>
      <c r="BD1115" s="29"/>
      <c r="BE1115" s="29"/>
      <c r="BF1115" s="29"/>
      <c r="BG1115" s="29"/>
      <c r="BH1115" s="29"/>
      <c r="BI1115" s="29"/>
      <c r="BJ1115" s="29"/>
      <c r="BK1115" s="29"/>
      <c r="BL1115" s="29"/>
      <c r="BM1115" s="29"/>
      <c r="CH1115" s="29"/>
      <c r="CX1115" s="29"/>
      <c r="CY1115" s="29"/>
      <c r="CZ1115" s="31"/>
      <c r="DA1115" s="31"/>
      <c r="DB1115" s="31"/>
      <c r="DC1115" s="31"/>
      <c r="DD1115" s="31"/>
      <c r="DE1115" s="31"/>
      <c r="DF1115" s="31"/>
      <c r="DL1115" s="29"/>
      <c r="DM1115" s="29"/>
      <c r="DN1115" s="29"/>
      <c r="DO1115" s="29"/>
      <c r="DP1115" s="29"/>
      <c r="DQ1115" s="29"/>
      <c r="DR1115" s="29"/>
      <c r="DS1115" s="29"/>
      <c r="DT1115" s="29"/>
      <c r="DU1115" s="29"/>
      <c r="DV1115" s="29"/>
      <c r="DW1115" s="29"/>
      <c r="DX1115" s="29"/>
      <c r="DY1115" s="29"/>
      <c r="DZ1115" s="29"/>
      <c r="EA1115" s="29"/>
      <c r="EB1115" s="29"/>
      <c r="EC1115" s="29"/>
      <c r="ED1115" s="29"/>
      <c r="EE1115" s="29"/>
      <c r="EF1115" s="29"/>
      <c r="EG1115" s="29"/>
      <c r="EH1115" s="29"/>
      <c r="EI1115" s="29"/>
      <c r="EJ1115" s="29"/>
      <c r="EK1115" s="29"/>
      <c r="EL1115" s="29"/>
      <c r="EM1115" s="29"/>
      <c r="EN1115" s="29"/>
      <c r="EO1115" s="29"/>
      <c r="EP1115" s="29"/>
      <c r="EQ1115" s="29"/>
      <c r="ER1115" s="29"/>
      <c r="ES1115" s="29"/>
      <c r="ET1115" s="29"/>
      <c r="EU1115" s="29"/>
      <c r="EV1115" s="29"/>
      <c r="EW1115" s="29"/>
      <c r="EX1115" s="29"/>
      <c r="EY1115" s="29"/>
      <c r="EZ1115" s="29"/>
      <c r="FA1115" s="29"/>
      <c r="FB1115" s="29"/>
      <c r="FC1115" s="29"/>
      <c r="FD1115" s="29"/>
      <c r="FE1115" s="29"/>
      <c r="FF1115" s="29"/>
      <c r="FG1115" s="29"/>
      <c r="FH1115" s="29"/>
      <c r="FI1115" s="29"/>
      <c r="FJ1115" s="29"/>
      <c r="FK1115" s="29"/>
      <c r="FV1115" s="29"/>
      <c r="FZ1115" s="29"/>
      <c r="GA1115" s="29"/>
    </row>
    <row r="1116" spans="7:183" x14ac:dyDescent="0.25">
      <c r="G1116" s="112"/>
      <c r="Z1116" s="113"/>
      <c r="AQ1116" s="29"/>
      <c r="AR1116" s="29"/>
      <c r="AS1116" s="29"/>
      <c r="AT1116" s="29"/>
      <c r="AU1116" s="29"/>
      <c r="AV1116" s="29"/>
      <c r="AW1116" s="29"/>
      <c r="AX1116" s="29"/>
      <c r="AY1116" s="29"/>
      <c r="AZ1116" s="29"/>
      <c r="BA1116" s="29"/>
      <c r="BB1116" s="29"/>
      <c r="BC1116" s="29"/>
      <c r="BD1116" s="29"/>
      <c r="BE1116" s="29"/>
      <c r="BF1116" s="29"/>
      <c r="BG1116" s="29"/>
      <c r="BH1116" s="29"/>
      <c r="BI1116" s="29"/>
      <c r="BJ1116" s="29"/>
      <c r="BK1116" s="29"/>
      <c r="BL1116" s="29"/>
      <c r="BM1116" s="29"/>
      <c r="CH1116" s="29"/>
      <c r="CX1116" s="29"/>
      <c r="CY1116" s="29"/>
      <c r="CZ1116" s="31"/>
      <c r="DA1116" s="31"/>
      <c r="DB1116" s="31"/>
      <c r="DC1116" s="31"/>
      <c r="DD1116" s="31"/>
      <c r="DE1116" s="31"/>
      <c r="DF1116" s="31"/>
      <c r="DL1116" s="29"/>
      <c r="DM1116" s="29"/>
      <c r="DN1116" s="29"/>
      <c r="DO1116" s="29"/>
      <c r="DP1116" s="29"/>
      <c r="DQ1116" s="29"/>
      <c r="DR1116" s="29"/>
      <c r="DS1116" s="29"/>
      <c r="DT1116" s="29"/>
      <c r="DU1116" s="29"/>
      <c r="DV1116" s="29"/>
      <c r="DW1116" s="29"/>
      <c r="DX1116" s="29"/>
      <c r="DY1116" s="29"/>
      <c r="DZ1116" s="29"/>
      <c r="EA1116" s="29"/>
      <c r="EB1116" s="29"/>
      <c r="EC1116" s="29"/>
      <c r="ED1116" s="29"/>
      <c r="EE1116" s="29"/>
      <c r="EF1116" s="29"/>
      <c r="EG1116" s="29"/>
      <c r="EH1116" s="29"/>
      <c r="EI1116" s="29"/>
      <c r="EJ1116" s="29"/>
      <c r="EK1116" s="29"/>
      <c r="EL1116" s="29"/>
      <c r="EM1116" s="29"/>
      <c r="EN1116" s="29"/>
      <c r="EO1116" s="29"/>
      <c r="EP1116" s="29"/>
      <c r="EQ1116" s="29"/>
      <c r="ER1116" s="29"/>
      <c r="ES1116" s="29"/>
      <c r="ET1116" s="29"/>
      <c r="EU1116" s="29"/>
      <c r="EV1116" s="29"/>
      <c r="EW1116" s="29"/>
      <c r="EX1116" s="29"/>
      <c r="EY1116" s="29"/>
      <c r="EZ1116" s="29"/>
      <c r="FA1116" s="29"/>
      <c r="FB1116" s="29"/>
      <c r="FC1116" s="29"/>
      <c r="FD1116" s="29"/>
      <c r="FE1116" s="29"/>
      <c r="FF1116" s="29"/>
      <c r="FG1116" s="29"/>
      <c r="FH1116" s="29"/>
      <c r="FI1116" s="29"/>
      <c r="FJ1116" s="29"/>
      <c r="FK1116" s="29"/>
      <c r="FV1116" s="29"/>
      <c r="FZ1116" s="29"/>
      <c r="GA1116" s="29"/>
    </row>
    <row r="1117" spans="7:183" x14ac:dyDescent="0.25">
      <c r="G1117" s="112"/>
      <c r="Z1117" s="113"/>
      <c r="AQ1117" s="29"/>
      <c r="AR1117" s="29"/>
      <c r="AS1117" s="29"/>
      <c r="AT1117" s="29"/>
      <c r="AU1117" s="29"/>
      <c r="AV1117" s="29"/>
      <c r="AW1117" s="29"/>
      <c r="AX1117" s="29"/>
      <c r="AY1117" s="29"/>
      <c r="AZ1117" s="29"/>
      <c r="BA1117" s="29"/>
      <c r="BB1117" s="29"/>
      <c r="BC1117" s="29"/>
      <c r="BD1117" s="29"/>
      <c r="BE1117" s="29"/>
      <c r="BF1117" s="29"/>
      <c r="BG1117" s="29"/>
      <c r="BH1117" s="29"/>
      <c r="BI1117" s="29"/>
      <c r="BJ1117" s="29"/>
      <c r="BK1117" s="29"/>
      <c r="BL1117" s="29"/>
      <c r="BM1117" s="29"/>
      <c r="CH1117" s="29"/>
      <c r="CX1117" s="29"/>
      <c r="CY1117" s="29"/>
      <c r="CZ1117" s="31"/>
      <c r="DA1117" s="31"/>
      <c r="DB1117" s="31"/>
      <c r="DC1117" s="31"/>
      <c r="DD1117" s="31"/>
      <c r="DE1117" s="31"/>
      <c r="DF1117" s="31"/>
      <c r="DL1117" s="29"/>
      <c r="DM1117" s="29"/>
      <c r="DN1117" s="29"/>
      <c r="DO1117" s="29"/>
      <c r="DP1117" s="29"/>
      <c r="DQ1117" s="29"/>
      <c r="DR1117" s="29"/>
      <c r="DS1117" s="29"/>
      <c r="DT1117" s="29"/>
      <c r="DU1117" s="29"/>
      <c r="DV1117" s="29"/>
      <c r="DW1117" s="29"/>
      <c r="DX1117" s="29"/>
      <c r="DY1117" s="29"/>
      <c r="DZ1117" s="29"/>
      <c r="EA1117" s="29"/>
      <c r="EB1117" s="29"/>
      <c r="EC1117" s="29"/>
      <c r="ED1117" s="29"/>
      <c r="EE1117" s="29"/>
      <c r="EF1117" s="29"/>
      <c r="EG1117" s="29"/>
      <c r="EH1117" s="29"/>
      <c r="EI1117" s="29"/>
      <c r="EJ1117" s="29"/>
      <c r="EK1117" s="29"/>
      <c r="EL1117" s="29"/>
      <c r="EM1117" s="29"/>
      <c r="EN1117" s="29"/>
      <c r="EO1117" s="29"/>
      <c r="EP1117" s="29"/>
      <c r="EQ1117" s="29"/>
      <c r="ER1117" s="29"/>
      <c r="ES1117" s="29"/>
      <c r="ET1117" s="29"/>
      <c r="EU1117" s="29"/>
      <c r="EV1117" s="29"/>
      <c r="EW1117" s="29"/>
      <c r="EX1117" s="29"/>
      <c r="EY1117" s="29"/>
      <c r="EZ1117" s="29"/>
      <c r="FA1117" s="29"/>
      <c r="FB1117" s="29"/>
      <c r="FC1117" s="29"/>
      <c r="FD1117" s="29"/>
      <c r="FE1117" s="29"/>
      <c r="FF1117" s="29"/>
      <c r="FG1117" s="29"/>
      <c r="FH1117" s="29"/>
      <c r="FI1117" s="29"/>
      <c r="FJ1117" s="29"/>
      <c r="FK1117" s="29"/>
      <c r="FV1117" s="29"/>
      <c r="FZ1117" s="29"/>
      <c r="GA1117" s="29"/>
    </row>
    <row r="1118" spans="7:183" x14ac:dyDescent="0.25">
      <c r="G1118" s="112"/>
      <c r="Z1118" s="113"/>
      <c r="AQ1118" s="29"/>
      <c r="AR1118" s="29"/>
      <c r="AS1118" s="29"/>
      <c r="AT1118" s="29"/>
      <c r="AU1118" s="29"/>
      <c r="AV1118" s="29"/>
      <c r="AW1118" s="29"/>
      <c r="AX1118" s="29"/>
      <c r="AY1118" s="29"/>
      <c r="AZ1118" s="29"/>
      <c r="BA1118" s="29"/>
      <c r="BB1118" s="29"/>
      <c r="BC1118" s="29"/>
      <c r="BD1118" s="29"/>
      <c r="BE1118" s="29"/>
      <c r="BF1118" s="29"/>
      <c r="BG1118" s="29"/>
      <c r="BH1118" s="29"/>
      <c r="BI1118" s="29"/>
      <c r="BJ1118" s="29"/>
      <c r="BK1118" s="29"/>
      <c r="BL1118" s="29"/>
      <c r="BM1118" s="29"/>
      <c r="CH1118" s="29"/>
      <c r="CX1118" s="29"/>
      <c r="CY1118" s="29"/>
      <c r="CZ1118" s="31"/>
      <c r="DA1118" s="31"/>
      <c r="DB1118" s="31"/>
      <c r="DC1118" s="31"/>
      <c r="DD1118" s="31"/>
      <c r="DE1118" s="31"/>
      <c r="DF1118" s="31"/>
      <c r="DL1118" s="29"/>
      <c r="DM1118" s="29"/>
      <c r="DN1118" s="29"/>
      <c r="DO1118" s="29"/>
      <c r="DP1118" s="29"/>
      <c r="DQ1118" s="29"/>
      <c r="DR1118" s="29"/>
      <c r="DS1118" s="29"/>
      <c r="DT1118" s="29"/>
      <c r="DU1118" s="29"/>
      <c r="DV1118" s="29"/>
      <c r="DW1118" s="29"/>
      <c r="DX1118" s="29"/>
      <c r="DY1118" s="29"/>
      <c r="DZ1118" s="29"/>
      <c r="EA1118" s="29"/>
      <c r="EB1118" s="29"/>
      <c r="EC1118" s="29"/>
      <c r="ED1118" s="29"/>
      <c r="EE1118" s="29"/>
      <c r="EF1118" s="29"/>
      <c r="EG1118" s="29"/>
      <c r="EH1118" s="29"/>
      <c r="EI1118" s="29"/>
      <c r="EJ1118" s="29"/>
      <c r="EK1118" s="29"/>
      <c r="EL1118" s="29"/>
      <c r="EM1118" s="29"/>
      <c r="EN1118" s="29"/>
      <c r="EO1118" s="29"/>
      <c r="EP1118" s="29"/>
      <c r="EQ1118" s="29"/>
      <c r="ER1118" s="29"/>
      <c r="ES1118" s="29"/>
      <c r="ET1118" s="29"/>
      <c r="EU1118" s="29"/>
      <c r="EV1118" s="29"/>
      <c r="EW1118" s="29"/>
      <c r="EX1118" s="29"/>
      <c r="EY1118" s="29"/>
      <c r="EZ1118" s="29"/>
      <c r="FA1118" s="29"/>
      <c r="FB1118" s="29"/>
      <c r="FC1118" s="29"/>
      <c r="FD1118" s="29"/>
      <c r="FE1118" s="29"/>
      <c r="FF1118" s="29"/>
      <c r="FG1118" s="29"/>
      <c r="FH1118" s="29"/>
      <c r="FI1118" s="29"/>
      <c r="FJ1118" s="29"/>
      <c r="FK1118" s="29"/>
      <c r="FV1118" s="29"/>
      <c r="FZ1118" s="29"/>
      <c r="GA1118" s="29"/>
    </row>
    <row r="1119" spans="7:183" x14ac:dyDescent="0.25">
      <c r="G1119" s="112"/>
      <c r="Z1119" s="113"/>
      <c r="AQ1119" s="29"/>
      <c r="AR1119" s="29"/>
      <c r="AS1119" s="29"/>
      <c r="AT1119" s="29"/>
      <c r="AU1119" s="29"/>
      <c r="AV1119" s="29"/>
      <c r="AW1119" s="29"/>
      <c r="AX1119" s="29"/>
      <c r="AY1119" s="29"/>
      <c r="AZ1119" s="29"/>
      <c r="BA1119" s="29"/>
      <c r="BB1119" s="29"/>
      <c r="BC1119" s="29"/>
      <c r="BD1119" s="29"/>
      <c r="BE1119" s="29"/>
      <c r="BF1119" s="29"/>
      <c r="BG1119" s="29"/>
      <c r="BH1119" s="29"/>
      <c r="BI1119" s="29"/>
      <c r="BJ1119" s="29"/>
      <c r="BK1119" s="29"/>
      <c r="BL1119" s="29"/>
      <c r="BM1119" s="29"/>
      <c r="CH1119" s="29"/>
      <c r="CX1119" s="29"/>
      <c r="CY1119" s="29"/>
      <c r="CZ1119" s="31"/>
      <c r="DA1119" s="31"/>
      <c r="DB1119" s="31"/>
      <c r="DC1119" s="31"/>
      <c r="DD1119" s="31"/>
      <c r="DE1119" s="31"/>
      <c r="DF1119" s="31"/>
      <c r="DL1119" s="29"/>
      <c r="DM1119" s="29"/>
      <c r="DN1119" s="29"/>
      <c r="DO1119" s="29"/>
      <c r="DP1119" s="29"/>
      <c r="DQ1119" s="29"/>
      <c r="DR1119" s="29"/>
      <c r="DS1119" s="29"/>
      <c r="DT1119" s="29"/>
      <c r="DU1119" s="29"/>
      <c r="DV1119" s="29"/>
      <c r="DW1119" s="29"/>
      <c r="DX1119" s="29"/>
      <c r="DY1119" s="29"/>
      <c r="DZ1119" s="29"/>
      <c r="EA1119" s="29"/>
      <c r="EB1119" s="29"/>
      <c r="EC1119" s="29"/>
      <c r="ED1119" s="29"/>
      <c r="EE1119" s="29"/>
      <c r="EF1119" s="29"/>
      <c r="EG1119" s="29"/>
      <c r="EH1119" s="29"/>
      <c r="EI1119" s="29"/>
      <c r="EJ1119" s="29"/>
      <c r="EK1119" s="29"/>
      <c r="EL1119" s="29"/>
      <c r="EM1119" s="29"/>
      <c r="EN1119" s="29"/>
      <c r="EO1119" s="29"/>
      <c r="EP1119" s="29"/>
      <c r="EQ1119" s="29"/>
      <c r="ER1119" s="29"/>
      <c r="ES1119" s="29"/>
      <c r="ET1119" s="29"/>
      <c r="EU1119" s="29"/>
      <c r="EV1119" s="29"/>
      <c r="EW1119" s="29"/>
      <c r="EX1119" s="29"/>
      <c r="EY1119" s="29"/>
      <c r="EZ1119" s="29"/>
      <c r="FA1119" s="29"/>
      <c r="FB1119" s="29"/>
      <c r="FC1119" s="29"/>
      <c r="FD1119" s="29"/>
      <c r="FE1119" s="29"/>
      <c r="FF1119" s="29"/>
      <c r="FG1119" s="29"/>
      <c r="FH1119" s="29"/>
      <c r="FI1119" s="29"/>
      <c r="FJ1119" s="29"/>
      <c r="FK1119" s="29"/>
      <c r="FV1119" s="29"/>
      <c r="FZ1119" s="29"/>
      <c r="GA1119" s="29"/>
    </row>
    <row r="1120" spans="7:183" x14ac:dyDescent="0.25">
      <c r="G1120" s="112"/>
      <c r="Z1120" s="113"/>
      <c r="AQ1120" s="29"/>
      <c r="AR1120" s="29"/>
      <c r="AS1120" s="29"/>
      <c r="AT1120" s="29"/>
      <c r="AU1120" s="29"/>
      <c r="AV1120" s="29"/>
      <c r="AW1120" s="29"/>
      <c r="AX1120" s="29"/>
      <c r="AY1120" s="29"/>
      <c r="AZ1120" s="29"/>
      <c r="BA1120" s="29"/>
      <c r="BB1120" s="29"/>
      <c r="BC1120" s="29"/>
      <c r="BD1120" s="29"/>
      <c r="BE1120" s="29"/>
      <c r="BF1120" s="29"/>
      <c r="BG1120" s="29"/>
      <c r="BH1120" s="29"/>
      <c r="BI1120" s="29"/>
      <c r="BJ1120" s="29"/>
      <c r="BK1120" s="29"/>
      <c r="BL1120" s="29"/>
      <c r="BM1120" s="29"/>
      <c r="CH1120" s="29"/>
      <c r="CX1120" s="29"/>
      <c r="CY1120" s="29"/>
      <c r="CZ1120" s="31"/>
      <c r="DA1120" s="31"/>
      <c r="DB1120" s="31"/>
      <c r="DC1120" s="31"/>
      <c r="DD1120" s="31"/>
      <c r="DE1120" s="31"/>
      <c r="DF1120" s="31"/>
      <c r="DL1120" s="29"/>
      <c r="DM1120" s="29"/>
      <c r="DN1120" s="29"/>
      <c r="DO1120" s="29"/>
      <c r="DP1120" s="29"/>
      <c r="DQ1120" s="29"/>
      <c r="DR1120" s="29"/>
      <c r="DS1120" s="29"/>
      <c r="DT1120" s="29"/>
      <c r="DU1120" s="29"/>
      <c r="DV1120" s="29"/>
      <c r="DW1120" s="29"/>
      <c r="DX1120" s="29"/>
      <c r="DY1120" s="29"/>
      <c r="DZ1120" s="29"/>
      <c r="EA1120" s="29"/>
      <c r="EB1120" s="29"/>
      <c r="EC1120" s="29"/>
      <c r="ED1120" s="29"/>
      <c r="EE1120" s="29"/>
      <c r="EF1120" s="29"/>
      <c r="EG1120" s="29"/>
      <c r="EH1120" s="29"/>
      <c r="EI1120" s="29"/>
      <c r="EJ1120" s="29"/>
      <c r="EK1120" s="29"/>
      <c r="EL1120" s="29"/>
      <c r="EM1120" s="29"/>
      <c r="EN1120" s="29"/>
      <c r="EO1120" s="29"/>
      <c r="EP1120" s="29"/>
      <c r="EQ1120" s="29"/>
      <c r="ER1120" s="29"/>
      <c r="ES1120" s="29"/>
      <c r="ET1120" s="29"/>
      <c r="EU1120" s="29"/>
      <c r="EV1120" s="29"/>
      <c r="EW1120" s="29"/>
      <c r="EX1120" s="29"/>
      <c r="EY1120" s="29"/>
      <c r="EZ1120" s="29"/>
      <c r="FA1120" s="29"/>
      <c r="FB1120" s="29"/>
      <c r="FC1120" s="29"/>
      <c r="FD1120" s="29"/>
      <c r="FE1120" s="29"/>
      <c r="FF1120" s="29"/>
      <c r="FG1120" s="29"/>
      <c r="FH1120" s="29"/>
      <c r="FI1120" s="29"/>
      <c r="FJ1120" s="29"/>
      <c r="FK1120" s="29"/>
      <c r="FV1120" s="29"/>
      <c r="FZ1120" s="29"/>
      <c r="GA1120" s="29"/>
    </row>
    <row r="1121" spans="7:183" x14ac:dyDescent="0.25">
      <c r="G1121" s="112"/>
      <c r="Z1121" s="113"/>
      <c r="AQ1121" s="29"/>
      <c r="AR1121" s="29"/>
      <c r="AS1121" s="29"/>
      <c r="AT1121" s="29"/>
      <c r="AU1121" s="29"/>
      <c r="AV1121" s="29"/>
      <c r="AW1121" s="29"/>
      <c r="AX1121" s="29"/>
      <c r="AY1121" s="29"/>
      <c r="AZ1121" s="29"/>
      <c r="BA1121" s="29"/>
      <c r="BB1121" s="29"/>
      <c r="BC1121" s="29"/>
      <c r="BD1121" s="29"/>
      <c r="BE1121" s="29"/>
      <c r="BF1121" s="29"/>
      <c r="BG1121" s="29"/>
      <c r="BH1121" s="29"/>
      <c r="BI1121" s="29"/>
      <c r="BJ1121" s="29"/>
      <c r="BK1121" s="29"/>
      <c r="BL1121" s="29"/>
      <c r="BM1121" s="29"/>
      <c r="CH1121" s="29"/>
      <c r="CX1121" s="29"/>
      <c r="CY1121" s="29"/>
      <c r="CZ1121" s="31"/>
      <c r="DA1121" s="31"/>
      <c r="DB1121" s="31"/>
      <c r="DC1121" s="31"/>
      <c r="DD1121" s="31"/>
      <c r="DE1121" s="31"/>
      <c r="DF1121" s="31"/>
      <c r="DL1121" s="29"/>
      <c r="DM1121" s="29"/>
      <c r="DN1121" s="29"/>
      <c r="DO1121" s="29"/>
      <c r="DP1121" s="29"/>
      <c r="DQ1121" s="29"/>
      <c r="DR1121" s="29"/>
      <c r="DS1121" s="29"/>
      <c r="DT1121" s="29"/>
      <c r="DU1121" s="29"/>
      <c r="DV1121" s="29"/>
      <c r="DW1121" s="29"/>
      <c r="DX1121" s="29"/>
      <c r="DY1121" s="29"/>
      <c r="DZ1121" s="29"/>
      <c r="EA1121" s="29"/>
      <c r="EB1121" s="29"/>
      <c r="EC1121" s="29"/>
      <c r="ED1121" s="29"/>
      <c r="EE1121" s="29"/>
      <c r="EF1121" s="29"/>
      <c r="EG1121" s="29"/>
      <c r="EH1121" s="29"/>
      <c r="EI1121" s="29"/>
      <c r="EJ1121" s="29"/>
      <c r="EK1121" s="29"/>
      <c r="EL1121" s="29"/>
      <c r="EM1121" s="29"/>
      <c r="EN1121" s="29"/>
      <c r="EO1121" s="29"/>
      <c r="EP1121" s="29"/>
      <c r="EQ1121" s="29"/>
      <c r="ER1121" s="29"/>
      <c r="ES1121" s="29"/>
      <c r="ET1121" s="29"/>
      <c r="EU1121" s="29"/>
      <c r="EV1121" s="29"/>
      <c r="EW1121" s="29"/>
      <c r="EX1121" s="29"/>
      <c r="EY1121" s="29"/>
      <c r="EZ1121" s="29"/>
      <c r="FA1121" s="29"/>
      <c r="FB1121" s="29"/>
      <c r="FC1121" s="29"/>
      <c r="FD1121" s="29"/>
      <c r="FE1121" s="29"/>
      <c r="FF1121" s="29"/>
      <c r="FG1121" s="29"/>
      <c r="FH1121" s="29"/>
      <c r="FI1121" s="29"/>
      <c r="FJ1121" s="29"/>
      <c r="FK1121" s="29"/>
      <c r="FV1121" s="29"/>
      <c r="FZ1121" s="29"/>
      <c r="GA1121" s="29"/>
    </row>
    <row r="1122" spans="7:183" x14ac:dyDescent="0.25">
      <c r="G1122" s="112"/>
      <c r="Z1122" s="113"/>
      <c r="AQ1122" s="29"/>
      <c r="AR1122" s="29"/>
      <c r="AS1122" s="29"/>
      <c r="AT1122" s="29"/>
      <c r="AU1122" s="29"/>
      <c r="AV1122" s="29"/>
      <c r="AW1122" s="29"/>
      <c r="AX1122" s="29"/>
      <c r="AY1122" s="29"/>
      <c r="AZ1122" s="29"/>
      <c r="BA1122" s="29"/>
      <c r="BB1122" s="29"/>
      <c r="BC1122" s="29"/>
      <c r="BD1122" s="29"/>
      <c r="BE1122" s="29"/>
      <c r="BF1122" s="29"/>
      <c r="BG1122" s="29"/>
      <c r="BH1122" s="29"/>
      <c r="BI1122" s="29"/>
      <c r="BJ1122" s="29"/>
      <c r="BK1122" s="29"/>
      <c r="BL1122" s="29"/>
      <c r="BM1122" s="29"/>
      <c r="CH1122" s="29"/>
      <c r="CX1122" s="29"/>
      <c r="CY1122" s="29"/>
      <c r="CZ1122" s="31"/>
      <c r="DA1122" s="31"/>
      <c r="DB1122" s="31"/>
      <c r="DC1122" s="31"/>
      <c r="DD1122" s="31"/>
      <c r="DE1122" s="31"/>
      <c r="DF1122" s="31"/>
      <c r="DL1122" s="29"/>
      <c r="DM1122" s="29"/>
      <c r="DN1122" s="29"/>
      <c r="DO1122" s="29"/>
      <c r="DP1122" s="29"/>
      <c r="DQ1122" s="29"/>
      <c r="DR1122" s="29"/>
      <c r="DS1122" s="29"/>
      <c r="DT1122" s="29"/>
      <c r="DU1122" s="29"/>
      <c r="DV1122" s="29"/>
      <c r="DW1122" s="29"/>
      <c r="DX1122" s="29"/>
      <c r="DY1122" s="29"/>
      <c r="DZ1122" s="29"/>
      <c r="EA1122" s="29"/>
      <c r="EB1122" s="29"/>
      <c r="EC1122" s="29"/>
      <c r="ED1122" s="29"/>
      <c r="EE1122" s="29"/>
      <c r="EF1122" s="29"/>
      <c r="EG1122" s="29"/>
      <c r="EH1122" s="29"/>
      <c r="EI1122" s="29"/>
      <c r="EJ1122" s="29"/>
      <c r="EK1122" s="29"/>
      <c r="EL1122" s="29"/>
      <c r="EM1122" s="29"/>
      <c r="EN1122" s="29"/>
      <c r="EO1122" s="29"/>
      <c r="EP1122" s="29"/>
      <c r="EQ1122" s="29"/>
      <c r="ER1122" s="29"/>
      <c r="ES1122" s="29"/>
      <c r="ET1122" s="29"/>
      <c r="EU1122" s="29"/>
      <c r="EV1122" s="29"/>
      <c r="EW1122" s="29"/>
      <c r="EX1122" s="29"/>
      <c r="EY1122" s="29"/>
      <c r="EZ1122" s="29"/>
      <c r="FA1122" s="29"/>
      <c r="FB1122" s="29"/>
      <c r="FC1122" s="29"/>
      <c r="FD1122" s="29"/>
      <c r="FE1122" s="29"/>
      <c r="FF1122" s="29"/>
      <c r="FG1122" s="29"/>
      <c r="FH1122" s="29"/>
      <c r="FI1122" s="29"/>
      <c r="FJ1122" s="29"/>
      <c r="FK1122" s="29"/>
      <c r="FV1122" s="29"/>
      <c r="FZ1122" s="29"/>
      <c r="GA1122" s="29"/>
    </row>
    <row r="1123" spans="7:183" x14ac:dyDescent="0.25">
      <c r="G1123" s="112"/>
      <c r="Z1123" s="113"/>
      <c r="AQ1123" s="29"/>
      <c r="AR1123" s="29"/>
      <c r="AS1123" s="29"/>
      <c r="AT1123" s="29"/>
      <c r="AU1123" s="29"/>
      <c r="AV1123" s="29"/>
      <c r="AW1123" s="29"/>
      <c r="AX1123" s="29"/>
      <c r="AY1123" s="29"/>
      <c r="AZ1123" s="29"/>
      <c r="BA1123" s="29"/>
      <c r="BB1123" s="29"/>
      <c r="BC1123" s="29"/>
      <c r="BD1123" s="29"/>
      <c r="BE1123" s="29"/>
      <c r="BF1123" s="29"/>
      <c r="BG1123" s="29"/>
      <c r="BH1123" s="29"/>
      <c r="BI1123" s="29"/>
      <c r="BJ1123" s="29"/>
      <c r="BK1123" s="29"/>
      <c r="BL1123" s="29"/>
      <c r="BM1123" s="29"/>
      <c r="CH1123" s="29"/>
      <c r="CX1123" s="29"/>
      <c r="CY1123" s="29"/>
      <c r="CZ1123" s="31"/>
      <c r="DA1123" s="31"/>
      <c r="DB1123" s="31"/>
      <c r="DC1123" s="31"/>
      <c r="DD1123" s="31"/>
      <c r="DE1123" s="31"/>
      <c r="DF1123" s="31"/>
      <c r="DL1123" s="29"/>
      <c r="DM1123" s="29"/>
      <c r="DN1123" s="29"/>
      <c r="DO1123" s="29"/>
      <c r="DP1123" s="29"/>
      <c r="DQ1123" s="29"/>
      <c r="DR1123" s="29"/>
      <c r="DS1123" s="29"/>
      <c r="DT1123" s="29"/>
      <c r="DU1123" s="29"/>
      <c r="DV1123" s="29"/>
      <c r="DW1123" s="29"/>
      <c r="DX1123" s="29"/>
      <c r="DY1123" s="29"/>
      <c r="DZ1123" s="29"/>
      <c r="EA1123" s="29"/>
      <c r="EB1123" s="29"/>
      <c r="EC1123" s="29"/>
      <c r="ED1123" s="29"/>
      <c r="EE1123" s="29"/>
      <c r="EF1123" s="29"/>
      <c r="EG1123" s="29"/>
      <c r="EH1123" s="29"/>
      <c r="EI1123" s="29"/>
      <c r="EJ1123" s="29"/>
      <c r="EK1123" s="29"/>
      <c r="EL1123" s="29"/>
      <c r="EM1123" s="29"/>
      <c r="EN1123" s="29"/>
      <c r="EO1123" s="29"/>
      <c r="EP1123" s="29"/>
      <c r="EQ1123" s="29"/>
      <c r="ER1123" s="29"/>
      <c r="ES1123" s="29"/>
      <c r="ET1123" s="29"/>
      <c r="EU1123" s="29"/>
      <c r="EV1123" s="29"/>
      <c r="EW1123" s="29"/>
      <c r="EX1123" s="29"/>
      <c r="EY1123" s="29"/>
      <c r="EZ1123" s="29"/>
      <c r="FA1123" s="29"/>
      <c r="FB1123" s="29"/>
      <c r="FC1123" s="29"/>
      <c r="FD1123" s="29"/>
      <c r="FE1123" s="29"/>
      <c r="FF1123" s="29"/>
      <c r="FG1123" s="29"/>
      <c r="FH1123" s="29"/>
      <c r="FI1123" s="29"/>
      <c r="FJ1123" s="29"/>
      <c r="FK1123" s="29"/>
      <c r="FV1123" s="29"/>
      <c r="FZ1123" s="29"/>
      <c r="GA1123" s="29"/>
    </row>
    <row r="1124" spans="7:183" x14ac:dyDescent="0.25">
      <c r="G1124" s="112"/>
      <c r="Z1124" s="113"/>
      <c r="AQ1124" s="29"/>
      <c r="AR1124" s="29"/>
      <c r="AS1124" s="29"/>
      <c r="AT1124" s="29"/>
      <c r="AU1124" s="29"/>
      <c r="AV1124" s="29"/>
      <c r="AW1124" s="29"/>
      <c r="AX1124" s="29"/>
      <c r="AY1124" s="29"/>
      <c r="AZ1124" s="29"/>
      <c r="BA1124" s="29"/>
      <c r="BB1124" s="29"/>
      <c r="BC1124" s="29"/>
      <c r="BD1124" s="29"/>
      <c r="BE1124" s="29"/>
      <c r="BF1124" s="29"/>
      <c r="BG1124" s="29"/>
      <c r="BH1124" s="29"/>
      <c r="BI1124" s="29"/>
      <c r="BJ1124" s="29"/>
      <c r="BK1124" s="29"/>
      <c r="BL1124" s="29"/>
      <c r="BM1124" s="29"/>
      <c r="CH1124" s="29"/>
      <c r="CX1124" s="29"/>
      <c r="CY1124" s="29"/>
      <c r="CZ1124" s="31"/>
      <c r="DA1124" s="31"/>
      <c r="DB1124" s="31"/>
      <c r="DC1124" s="31"/>
      <c r="DD1124" s="31"/>
      <c r="DE1124" s="31"/>
      <c r="DF1124" s="31"/>
      <c r="DL1124" s="29"/>
      <c r="DM1124" s="29"/>
      <c r="DN1124" s="29"/>
      <c r="DO1124" s="29"/>
      <c r="DP1124" s="29"/>
      <c r="DQ1124" s="29"/>
      <c r="DR1124" s="29"/>
      <c r="DS1124" s="29"/>
      <c r="DT1124" s="29"/>
      <c r="DU1124" s="29"/>
      <c r="DV1124" s="29"/>
      <c r="DW1124" s="29"/>
      <c r="DX1124" s="29"/>
      <c r="DY1124" s="29"/>
      <c r="DZ1124" s="29"/>
      <c r="EA1124" s="29"/>
      <c r="EB1124" s="29"/>
      <c r="EC1124" s="29"/>
      <c r="ED1124" s="29"/>
      <c r="EE1124" s="29"/>
      <c r="EF1124" s="29"/>
      <c r="EG1124" s="29"/>
      <c r="EH1124" s="29"/>
      <c r="EI1124" s="29"/>
      <c r="EJ1124" s="29"/>
      <c r="EK1124" s="29"/>
      <c r="EL1124" s="29"/>
      <c r="EM1124" s="29"/>
      <c r="EN1124" s="29"/>
      <c r="EO1124" s="29"/>
      <c r="EP1124" s="29"/>
      <c r="EQ1124" s="29"/>
      <c r="ER1124" s="29"/>
      <c r="ES1124" s="29"/>
      <c r="ET1124" s="29"/>
      <c r="EU1124" s="29"/>
      <c r="EV1124" s="29"/>
      <c r="EW1124" s="29"/>
      <c r="EX1124" s="29"/>
      <c r="EY1124" s="29"/>
      <c r="EZ1124" s="29"/>
      <c r="FA1124" s="29"/>
      <c r="FB1124" s="29"/>
      <c r="FC1124" s="29"/>
      <c r="FD1124" s="29"/>
      <c r="FE1124" s="29"/>
      <c r="FF1124" s="29"/>
      <c r="FG1124" s="29"/>
      <c r="FH1124" s="29"/>
      <c r="FI1124" s="29"/>
      <c r="FJ1124" s="29"/>
      <c r="FK1124" s="29"/>
      <c r="FV1124" s="29"/>
      <c r="FZ1124" s="29"/>
      <c r="GA1124" s="29"/>
    </row>
    <row r="1125" spans="7:183" x14ac:dyDescent="0.25">
      <c r="G1125" s="112"/>
      <c r="Z1125" s="113"/>
      <c r="AQ1125" s="29"/>
      <c r="AR1125" s="29"/>
      <c r="AS1125" s="29"/>
      <c r="AT1125" s="29"/>
      <c r="AU1125" s="29"/>
      <c r="AV1125" s="29"/>
      <c r="AW1125" s="29"/>
      <c r="AX1125" s="29"/>
      <c r="AY1125" s="29"/>
      <c r="AZ1125" s="29"/>
      <c r="BA1125" s="29"/>
      <c r="BB1125" s="29"/>
      <c r="BC1125" s="29"/>
      <c r="BD1125" s="29"/>
      <c r="BE1125" s="29"/>
      <c r="BF1125" s="29"/>
      <c r="BG1125" s="29"/>
      <c r="BH1125" s="29"/>
      <c r="BI1125" s="29"/>
      <c r="BJ1125" s="29"/>
      <c r="BK1125" s="29"/>
      <c r="BL1125" s="29"/>
      <c r="BM1125" s="29"/>
      <c r="CH1125" s="29"/>
      <c r="CX1125" s="29"/>
      <c r="CY1125" s="29"/>
      <c r="CZ1125" s="31"/>
      <c r="DA1125" s="31"/>
      <c r="DB1125" s="31"/>
      <c r="DC1125" s="31"/>
      <c r="DD1125" s="31"/>
      <c r="DE1125" s="31"/>
      <c r="DF1125" s="31"/>
      <c r="DL1125" s="29"/>
      <c r="DM1125" s="29"/>
      <c r="DN1125" s="29"/>
      <c r="DO1125" s="29"/>
      <c r="DP1125" s="29"/>
      <c r="DQ1125" s="29"/>
      <c r="DR1125" s="29"/>
      <c r="DS1125" s="29"/>
      <c r="DT1125" s="29"/>
      <c r="DU1125" s="29"/>
      <c r="DV1125" s="29"/>
      <c r="DW1125" s="29"/>
      <c r="DX1125" s="29"/>
      <c r="DY1125" s="29"/>
      <c r="DZ1125" s="29"/>
      <c r="EA1125" s="29"/>
      <c r="EB1125" s="29"/>
      <c r="EC1125" s="29"/>
      <c r="ED1125" s="29"/>
      <c r="EE1125" s="29"/>
      <c r="EF1125" s="29"/>
      <c r="EG1125" s="29"/>
      <c r="EH1125" s="29"/>
      <c r="EI1125" s="29"/>
      <c r="EJ1125" s="29"/>
      <c r="EK1125" s="29"/>
      <c r="EL1125" s="29"/>
      <c r="EM1125" s="29"/>
      <c r="EN1125" s="29"/>
      <c r="EO1125" s="29"/>
      <c r="EP1125" s="29"/>
      <c r="EQ1125" s="29"/>
      <c r="ER1125" s="29"/>
      <c r="ES1125" s="29"/>
      <c r="ET1125" s="29"/>
      <c r="EU1125" s="29"/>
      <c r="EV1125" s="29"/>
      <c r="EW1125" s="29"/>
      <c r="EX1125" s="29"/>
      <c r="EY1125" s="29"/>
      <c r="EZ1125" s="29"/>
      <c r="FA1125" s="29"/>
      <c r="FB1125" s="29"/>
      <c r="FC1125" s="29"/>
      <c r="FD1125" s="29"/>
      <c r="FE1125" s="29"/>
      <c r="FF1125" s="29"/>
      <c r="FG1125" s="29"/>
      <c r="FH1125" s="29"/>
      <c r="FI1125" s="29"/>
      <c r="FJ1125" s="29"/>
      <c r="FK1125" s="29"/>
      <c r="FV1125" s="29"/>
      <c r="FZ1125" s="29"/>
      <c r="GA1125" s="29"/>
    </row>
    <row r="1126" spans="7:183" x14ac:dyDescent="0.25">
      <c r="G1126" s="112"/>
      <c r="Z1126" s="113"/>
      <c r="AQ1126" s="29"/>
      <c r="AR1126" s="29"/>
      <c r="AS1126" s="29"/>
      <c r="AT1126" s="29"/>
      <c r="AU1126" s="29"/>
      <c r="AV1126" s="29"/>
      <c r="AW1126" s="29"/>
      <c r="AX1126" s="29"/>
      <c r="AY1126" s="29"/>
      <c r="AZ1126" s="29"/>
      <c r="BA1126" s="29"/>
      <c r="BB1126" s="29"/>
      <c r="BC1126" s="29"/>
      <c r="BD1126" s="29"/>
      <c r="BE1126" s="29"/>
      <c r="BF1126" s="29"/>
      <c r="BG1126" s="29"/>
      <c r="BH1126" s="29"/>
      <c r="BI1126" s="29"/>
      <c r="BJ1126" s="29"/>
      <c r="BK1126" s="29"/>
      <c r="BL1126" s="29"/>
      <c r="BM1126" s="29"/>
      <c r="CH1126" s="29"/>
      <c r="CX1126" s="29"/>
      <c r="CY1126" s="29"/>
      <c r="CZ1126" s="31"/>
      <c r="DA1126" s="31"/>
      <c r="DB1126" s="31"/>
      <c r="DC1126" s="31"/>
      <c r="DD1126" s="31"/>
      <c r="DE1126" s="31"/>
      <c r="DF1126" s="31"/>
      <c r="DL1126" s="29"/>
      <c r="DM1126" s="29"/>
      <c r="DN1126" s="29"/>
      <c r="DO1126" s="29"/>
      <c r="DP1126" s="29"/>
      <c r="DQ1126" s="29"/>
      <c r="DR1126" s="29"/>
      <c r="DS1126" s="29"/>
      <c r="DT1126" s="29"/>
      <c r="DU1126" s="29"/>
      <c r="DV1126" s="29"/>
      <c r="DW1126" s="29"/>
      <c r="DX1126" s="29"/>
      <c r="DY1126" s="29"/>
      <c r="DZ1126" s="29"/>
      <c r="EA1126" s="29"/>
      <c r="EB1126" s="29"/>
      <c r="EC1126" s="29"/>
      <c r="ED1126" s="29"/>
      <c r="EE1126" s="29"/>
      <c r="EF1126" s="29"/>
      <c r="EG1126" s="29"/>
      <c r="EH1126" s="29"/>
      <c r="EI1126" s="29"/>
      <c r="EJ1126" s="29"/>
      <c r="EK1126" s="29"/>
      <c r="EL1126" s="29"/>
      <c r="EM1126" s="29"/>
      <c r="EN1126" s="29"/>
      <c r="EO1126" s="29"/>
      <c r="EP1126" s="29"/>
      <c r="EQ1126" s="29"/>
      <c r="ER1126" s="29"/>
      <c r="ES1126" s="29"/>
      <c r="ET1126" s="29"/>
      <c r="EU1126" s="29"/>
      <c r="EV1126" s="29"/>
      <c r="EW1126" s="29"/>
      <c r="EX1126" s="29"/>
      <c r="EY1126" s="29"/>
      <c r="EZ1126" s="29"/>
      <c r="FA1126" s="29"/>
      <c r="FB1126" s="29"/>
      <c r="FC1126" s="29"/>
      <c r="FD1126" s="29"/>
      <c r="FE1126" s="29"/>
      <c r="FF1126" s="29"/>
      <c r="FG1126" s="29"/>
      <c r="FH1126" s="29"/>
      <c r="FI1126" s="29"/>
      <c r="FJ1126" s="29"/>
      <c r="FK1126" s="29"/>
      <c r="FV1126" s="29"/>
      <c r="FZ1126" s="29"/>
      <c r="GA1126" s="29"/>
    </row>
    <row r="1127" spans="7:183" x14ac:dyDescent="0.25">
      <c r="G1127" s="112"/>
      <c r="Z1127" s="113"/>
      <c r="AQ1127" s="29"/>
      <c r="AR1127" s="29"/>
      <c r="AS1127" s="29"/>
      <c r="AT1127" s="29"/>
      <c r="AU1127" s="29"/>
      <c r="AV1127" s="29"/>
      <c r="AW1127" s="29"/>
      <c r="AX1127" s="29"/>
      <c r="AY1127" s="29"/>
      <c r="AZ1127" s="29"/>
      <c r="BA1127" s="29"/>
      <c r="BB1127" s="29"/>
      <c r="BC1127" s="29"/>
      <c r="BD1127" s="29"/>
      <c r="BE1127" s="29"/>
      <c r="BF1127" s="29"/>
      <c r="BG1127" s="29"/>
      <c r="BH1127" s="29"/>
      <c r="BI1127" s="29"/>
      <c r="BJ1127" s="29"/>
      <c r="BK1127" s="29"/>
      <c r="BL1127" s="29"/>
      <c r="BM1127" s="29"/>
      <c r="CH1127" s="29"/>
      <c r="CX1127" s="29"/>
      <c r="CY1127" s="29"/>
      <c r="CZ1127" s="31"/>
      <c r="DA1127" s="31"/>
      <c r="DB1127" s="31"/>
      <c r="DC1127" s="31"/>
      <c r="DD1127" s="31"/>
      <c r="DE1127" s="31"/>
      <c r="DF1127" s="31"/>
      <c r="DL1127" s="29"/>
      <c r="DM1127" s="29"/>
      <c r="DN1127" s="29"/>
      <c r="DO1127" s="29"/>
      <c r="DP1127" s="29"/>
      <c r="DQ1127" s="29"/>
      <c r="DR1127" s="29"/>
      <c r="DS1127" s="29"/>
      <c r="DT1127" s="29"/>
      <c r="DU1127" s="29"/>
      <c r="DV1127" s="29"/>
      <c r="DW1127" s="29"/>
      <c r="DX1127" s="29"/>
      <c r="DY1127" s="29"/>
      <c r="DZ1127" s="29"/>
      <c r="EA1127" s="29"/>
      <c r="EB1127" s="29"/>
      <c r="EC1127" s="29"/>
      <c r="ED1127" s="29"/>
      <c r="EE1127" s="29"/>
      <c r="EF1127" s="29"/>
      <c r="EG1127" s="29"/>
      <c r="EH1127" s="29"/>
      <c r="EI1127" s="29"/>
      <c r="EJ1127" s="29"/>
      <c r="EK1127" s="29"/>
      <c r="EL1127" s="29"/>
      <c r="EM1127" s="29"/>
      <c r="EN1127" s="29"/>
      <c r="EO1127" s="29"/>
      <c r="EP1127" s="29"/>
      <c r="EQ1127" s="29"/>
      <c r="ER1127" s="29"/>
      <c r="ES1127" s="29"/>
      <c r="ET1127" s="29"/>
      <c r="EU1127" s="29"/>
      <c r="EV1127" s="29"/>
      <c r="EW1127" s="29"/>
      <c r="EX1127" s="29"/>
      <c r="EY1127" s="29"/>
      <c r="EZ1127" s="29"/>
      <c r="FA1127" s="29"/>
      <c r="FB1127" s="29"/>
      <c r="FC1127" s="29"/>
      <c r="FD1127" s="29"/>
      <c r="FE1127" s="29"/>
      <c r="FF1127" s="29"/>
      <c r="FG1127" s="29"/>
      <c r="FH1127" s="29"/>
      <c r="FI1127" s="29"/>
      <c r="FJ1127" s="29"/>
      <c r="FK1127" s="29"/>
      <c r="FV1127" s="29"/>
      <c r="FZ1127" s="29"/>
      <c r="GA1127" s="29"/>
    </row>
    <row r="1128" spans="7:183" x14ac:dyDescent="0.25">
      <c r="G1128" s="112"/>
      <c r="Z1128" s="113"/>
      <c r="AQ1128" s="29"/>
      <c r="AR1128" s="29"/>
      <c r="AS1128" s="29"/>
      <c r="AT1128" s="29"/>
      <c r="AU1128" s="29"/>
      <c r="AV1128" s="29"/>
      <c r="AW1128" s="29"/>
      <c r="AX1128" s="29"/>
      <c r="AY1128" s="29"/>
      <c r="AZ1128" s="29"/>
      <c r="BA1128" s="29"/>
      <c r="BB1128" s="29"/>
      <c r="BC1128" s="29"/>
      <c r="BD1128" s="29"/>
      <c r="BE1128" s="29"/>
      <c r="BF1128" s="29"/>
      <c r="BG1128" s="29"/>
      <c r="BH1128" s="29"/>
      <c r="BI1128" s="29"/>
      <c r="BJ1128" s="29"/>
      <c r="BK1128" s="29"/>
      <c r="BL1128" s="29"/>
      <c r="BM1128" s="29"/>
      <c r="CH1128" s="29"/>
      <c r="CX1128" s="29"/>
      <c r="CY1128" s="29"/>
      <c r="CZ1128" s="31"/>
      <c r="DA1128" s="31"/>
      <c r="DB1128" s="31"/>
      <c r="DC1128" s="31"/>
      <c r="DD1128" s="31"/>
      <c r="DE1128" s="31"/>
      <c r="DF1128" s="31"/>
      <c r="DL1128" s="29"/>
      <c r="DM1128" s="29"/>
      <c r="DN1128" s="29"/>
      <c r="DO1128" s="29"/>
      <c r="DP1128" s="29"/>
      <c r="DQ1128" s="29"/>
      <c r="DR1128" s="29"/>
      <c r="DS1128" s="29"/>
      <c r="DT1128" s="29"/>
      <c r="DU1128" s="29"/>
      <c r="DV1128" s="29"/>
      <c r="DW1128" s="29"/>
      <c r="DX1128" s="29"/>
      <c r="DY1128" s="29"/>
      <c r="DZ1128" s="29"/>
      <c r="EA1128" s="29"/>
      <c r="EB1128" s="29"/>
      <c r="EC1128" s="29"/>
      <c r="ED1128" s="29"/>
      <c r="EE1128" s="29"/>
      <c r="EF1128" s="29"/>
      <c r="EG1128" s="29"/>
      <c r="EH1128" s="29"/>
      <c r="EI1128" s="29"/>
      <c r="EJ1128" s="29"/>
      <c r="EK1128" s="29"/>
      <c r="EL1128" s="29"/>
      <c r="EM1128" s="29"/>
      <c r="EN1128" s="29"/>
      <c r="EO1128" s="29"/>
      <c r="EP1128" s="29"/>
      <c r="EQ1128" s="29"/>
      <c r="ER1128" s="29"/>
      <c r="ES1128" s="29"/>
      <c r="ET1128" s="29"/>
      <c r="EU1128" s="29"/>
      <c r="EV1128" s="29"/>
      <c r="EW1128" s="29"/>
      <c r="EX1128" s="29"/>
      <c r="EY1128" s="29"/>
      <c r="EZ1128" s="29"/>
      <c r="FA1128" s="29"/>
      <c r="FB1128" s="29"/>
      <c r="FC1128" s="29"/>
      <c r="FD1128" s="29"/>
      <c r="FE1128" s="29"/>
      <c r="FF1128" s="29"/>
      <c r="FG1128" s="29"/>
      <c r="FH1128" s="29"/>
      <c r="FI1128" s="29"/>
      <c r="FJ1128" s="29"/>
      <c r="FK1128" s="29"/>
      <c r="FV1128" s="29"/>
      <c r="FZ1128" s="29"/>
      <c r="GA1128" s="29"/>
    </row>
    <row r="1129" spans="7:183" x14ac:dyDescent="0.25">
      <c r="G1129" s="112"/>
      <c r="Z1129" s="113"/>
      <c r="AQ1129" s="29"/>
      <c r="AR1129" s="29"/>
      <c r="AS1129" s="29"/>
      <c r="AT1129" s="29"/>
      <c r="AU1129" s="29"/>
      <c r="AV1129" s="29"/>
      <c r="AW1129" s="29"/>
      <c r="AX1129" s="29"/>
      <c r="AY1129" s="29"/>
      <c r="AZ1129" s="29"/>
      <c r="BA1129" s="29"/>
      <c r="BB1129" s="29"/>
      <c r="BC1129" s="29"/>
      <c r="BD1129" s="29"/>
      <c r="BE1129" s="29"/>
      <c r="BF1129" s="29"/>
      <c r="BG1129" s="29"/>
      <c r="BH1129" s="29"/>
      <c r="BI1129" s="29"/>
      <c r="BJ1129" s="29"/>
      <c r="BK1129" s="29"/>
      <c r="BL1129" s="29"/>
      <c r="BM1129" s="29"/>
      <c r="CH1129" s="29"/>
      <c r="CX1129" s="29"/>
      <c r="CY1129" s="29"/>
      <c r="CZ1129" s="31"/>
      <c r="DA1129" s="31"/>
      <c r="DB1129" s="31"/>
      <c r="DC1129" s="31"/>
      <c r="DD1129" s="31"/>
      <c r="DE1129" s="31"/>
      <c r="DF1129" s="31"/>
      <c r="DL1129" s="29"/>
      <c r="DM1129" s="29"/>
      <c r="DN1129" s="29"/>
      <c r="DO1129" s="29"/>
      <c r="DP1129" s="29"/>
      <c r="DQ1129" s="29"/>
      <c r="DR1129" s="29"/>
      <c r="DS1129" s="29"/>
      <c r="DT1129" s="29"/>
      <c r="DU1129" s="29"/>
      <c r="DV1129" s="29"/>
      <c r="DW1129" s="29"/>
      <c r="DX1129" s="29"/>
      <c r="DY1129" s="29"/>
      <c r="DZ1129" s="29"/>
      <c r="EA1129" s="29"/>
      <c r="EB1129" s="29"/>
      <c r="EC1129" s="29"/>
      <c r="ED1129" s="29"/>
      <c r="EE1129" s="29"/>
      <c r="EF1129" s="29"/>
      <c r="EG1129" s="29"/>
      <c r="EH1129" s="29"/>
      <c r="EI1129" s="29"/>
      <c r="EJ1129" s="29"/>
      <c r="EK1129" s="29"/>
      <c r="EL1129" s="29"/>
      <c r="EM1129" s="29"/>
      <c r="EN1129" s="29"/>
      <c r="EO1129" s="29"/>
      <c r="EP1129" s="29"/>
      <c r="EQ1129" s="29"/>
      <c r="ER1129" s="29"/>
      <c r="ES1129" s="29"/>
      <c r="ET1129" s="29"/>
      <c r="EU1129" s="29"/>
      <c r="EV1129" s="29"/>
      <c r="EW1129" s="29"/>
      <c r="EX1129" s="29"/>
      <c r="EY1129" s="29"/>
      <c r="EZ1129" s="29"/>
      <c r="FA1129" s="29"/>
      <c r="FB1129" s="29"/>
      <c r="FC1129" s="29"/>
      <c r="FD1129" s="29"/>
      <c r="FE1129" s="29"/>
      <c r="FF1129" s="29"/>
      <c r="FG1129" s="29"/>
      <c r="FH1129" s="29"/>
      <c r="FI1129" s="29"/>
      <c r="FJ1129" s="29"/>
      <c r="FK1129" s="29"/>
      <c r="FV1129" s="29"/>
      <c r="FZ1129" s="29"/>
      <c r="GA1129" s="29"/>
    </row>
    <row r="1130" spans="7:183" x14ac:dyDescent="0.25">
      <c r="G1130" s="112"/>
      <c r="Z1130" s="113"/>
      <c r="AQ1130" s="29"/>
      <c r="AR1130" s="29"/>
      <c r="AS1130" s="29"/>
      <c r="AT1130" s="29"/>
      <c r="AU1130" s="29"/>
      <c r="AV1130" s="29"/>
      <c r="AW1130" s="29"/>
      <c r="AX1130" s="29"/>
      <c r="AY1130" s="29"/>
      <c r="AZ1130" s="29"/>
      <c r="BA1130" s="29"/>
      <c r="BB1130" s="29"/>
      <c r="BC1130" s="29"/>
      <c r="BD1130" s="29"/>
      <c r="BE1130" s="29"/>
      <c r="BF1130" s="29"/>
      <c r="BG1130" s="29"/>
      <c r="BH1130" s="29"/>
      <c r="BI1130" s="29"/>
      <c r="BJ1130" s="29"/>
      <c r="BK1130" s="29"/>
      <c r="BL1130" s="29"/>
      <c r="BM1130" s="29"/>
      <c r="CH1130" s="29"/>
      <c r="CX1130" s="29"/>
      <c r="CY1130" s="29"/>
      <c r="CZ1130" s="31"/>
      <c r="DA1130" s="31"/>
      <c r="DB1130" s="31"/>
      <c r="DC1130" s="31"/>
      <c r="DD1130" s="31"/>
      <c r="DE1130" s="31"/>
      <c r="DF1130" s="31"/>
      <c r="DL1130" s="29"/>
      <c r="DM1130" s="29"/>
      <c r="DN1130" s="29"/>
      <c r="DO1130" s="29"/>
      <c r="DP1130" s="29"/>
      <c r="DQ1130" s="29"/>
      <c r="DR1130" s="29"/>
      <c r="DS1130" s="29"/>
      <c r="DT1130" s="29"/>
      <c r="DU1130" s="29"/>
      <c r="DV1130" s="29"/>
      <c r="DW1130" s="29"/>
      <c r="DX1130" s="29"/>
      <c r="DY1130" s="29"/>
      <c r="DZ1130" s="29"/>
      <c r="EA1130" s="29"/>
      <c r="EB1130" s="29"/>
      <c r="EC1130" s="29"/>
      <c r="ED1130" s="29"/>
      <c r="EE1130" s="29"/>
      <c r="EF1130" s="29"/>
      <c r="EG1130" s="29"/>
      <c r="EH1130" s="29"/>
      <c r="EI1130" s="29"/>
      <c r="EJ1130" s="29"/>
      <c r="EK1130" s="29"/>
      <c r="EL1130" s="29"/>
      <c r="EM1130" s="29"/>
      <c r="EN1130" s="29"/>
      <c r="EO1130" s="29"/>
      <c r="EP1130" s="29"/>
      <c r="EQ1130" s="29"/>
      <c r="ER1130" s="29"/>
      <c r="ES1130" s="29"/>
      <c r="ET1130" s="29"/>
      <c r="EU1130" s="29"/>
      <c r="EV1130" s="29"/>
      <c r="EW1130" s="29"/>
      <c r="EX1130" s="29"/>
      <c r="EY1130" s="29"/>
      <c r="EZ1130" s="29"/>
      <c r="FA1130" s="29"/>
      <c r="FB1130" s="29"/>
      <c r="FC1130" s="29"/>
      <c r="FD1130" s="29"/>
      <c r="FE1130" s="29"/>
      <c r="FF1130" s="29"/>
      <c r="FG1130" s="29"/>
      <c r="FH1130" s="29"/>
      <c r="FI1130" s="29"/>
      <c r="FJ1130" s="29"/>
      <c r="FK1130" s="29"/>
      <c r="FV1130" s="29"/>
      <c r="FZ1130" s="29"/>
      <c r="GA1130" s="29"/>
    </row>
    <row r="1131" spans="7:183" x14ac:dyDescent="0.25">
      <c r="G1131" s="112"/>
      <c r="Z1131" s="113"/>
      <c r="AQ1131" s="29"/>
      <c r="AR1131" s="29"/>
      <c r="AS1131" s="29"/>
      <c r="AT1131" s="29"/>
      <c r="AU1131" s="29"/>
      <c r="AV1131" s="29"/>
      <c r="AW1131" s="29"/>
      <c r="AX1131" s="29"/>
      <c r="AY1131" s="29"/>
      <c r="AZ1131" s="29"/>
      <c r="BA1131" s="29"/>
      <c r="BB1131" s="29"/>
      <c r="BC1131" s="29"/>
      <c r="BD1131" s="29"/>
      <c r="BE1131" s="29"/>
      <c r="BF1131" s="29"/>
      <c r="BG1131" s="29"/>
      <c r="BH1131" s="29"/>
      <c r="BI1131" s="29"/>
      <c r="BJ1131" s="29"/>
      <c r="BK1131" s="29"/>
      <c r="BL1131" s="29"/>
      <c r="BM1131" s="29"/>
      <c r="CH1131" s="29"/>
      <c r="CX1131" s="29"/>
      <c r="CY1131" s="29"/>
      <c r="CZ1131" s="31"/>
      <c r="DA1131" s="31"/>
      <c r="DB1131" s="31"/>
      <c r="DC1131" s="31"/>
      <c r="DD1131" s="31"/>
      <c r="DE1131" s="31"/>
      <c r="DF1131" s="31"/>
      <c r="DL1131" s="29"/>
      <c r="DM1131" s="29"/>
      <c r="DN1131" s="29"/>
      <c r="DO1131" s="29"/>
      <c r="DP1131" s="29"/>
      <c r="DQ1131" s="29"/>
      <c r="DR1131" s="29"/>
      <c r="DS1131" s="29"/>
      <c r="DT1131" s="29"/>
      <c r="DU1131" s="29"/>
      <c r="DV1131" s="29"/>
      <c r="DW1131" s="29"/>
      <c r="DX1131" s="29"/>
      <c r="DY1131" s="29"/>
      <c r="DZ1131" s="29"/>
      <c r="EA1131" s="29"/>
      <c r="EB1131" s="29"/>
      <c r="EC1131" s="29"/>
      <c r="ED1131" s="29"/>
      <c r="EE1131" s="29"/>
      <c r="EF1131" s="29"/>
      <c r="EG1131" s="29"/>
      <c r="EH1131" s="29"/>
      <c r="EI1131" s="29"/>
      <c r="EJ1131" s="29"/>
      <c r="EK1131" s="29"/>
      <c r="EL1131" s="29"/>
      <c r="EM1131" s="29"/>
      <c r="EN1131" s="29"/>
      <c r="EO1131" s="29"/>
      <c r="EP1131" s="29"/>
      <c r="EQ1131" s="29"/>
      <c r="ER1131" s="29"/>
      <c r="ES1131" s="29"/>
      <c r="ET1131" s="29"/>
      <c r="EU1131" s="29"/>
      <c r="EV1131" s="29"/>
      <c r="EW1131" s="29"/>
      <c r="EX1131" s="29"/>
      <c r="EY1131" s="29"/>
      <c r="EZ1131" s="29"/>
      <c r="FA1131" s="29"/>
      <c r="FB1131" s="29"/>
      <c r="FC1131" s="29"/>
      <c r="FD1131" s="29"/>
      <c r="FE1131" s="29"/>
      <c r="FF1131" s="29"/>
      <c r="FG1131" s="29"/>
      <c r="FH1131" s="29"/>
      <c r="FI1131" s="29"/>
      <c r="FJ1131" s="29"/>
      <c r="FK1131" s="29"/>
      <c r="FV1131" s="29"/>
      <c r="FZ1131" s="29"/>
      <c r="GA1131" s="29"/>
    </row>
    <row r="1132" spans="7:183" x14ac:dyDescent="0.25">
      <c r="G1132" s="112"/>
      <c r="Z1132" s="113"/>
      <c r="AQ1132" s="29"/>
      <c r="AR1132" s="29"/>
      <c r="AS1132" s="29"/>
      <c r="AT1132" s="29"/>
      <c r="AU1132" s="29"/>
      <c r="AV1132" s="29"/>
      <c r="AW1132" s="29"/>
      <c r="AX1132" s="29"/>
      <c r="AY1132" s="29"/>
      <c r="AZ1132" s="29"/>
      <c r="BA1132" s="29"/>
      <c r="BB1132" s="29"/>
      <c r="BC1132" s="29"/>
      <c r="BD1132" s="29"/>
      <c r="BE1132" s="29"/>
      <c r="BF1132" s="29"/>
      <c r="BG1132" s="29"/>
      <c r="BH1132" s="29"/>
      <c r="BI1132" s="29"/>
      <c r="BJ1132" s="29"/>
      <c r="BK1132" s="29"/>
      <c r="BL1132" s="29"/>
      <c r="BM1132" s="29"/>
      <c r="CH1132" s="29"/>
      <c r="CX1132" s="29"/>
      <c r="CY1132" s="29"/>
      <c r="CZ1132" s="31"/>
      <c r="DA1132" s="31"/>
      <c r="DB1132" s="31"/>
      <c r="DC1132" s="31"/>
      <c r="DD1132" s="31"/>
      <c r="DE1132" s="31"/>
      <c r="DF1132" s="31"/>
      <c r="DL1132" s="29"/>
      <c r="DM1132" s="29"/>
      <c r="DN1132" s="29"/>
      <c r="DO1132" s="29"/>
      <c r="DP1132" s="29"/>
      <c r="DQ1132" s="29"/>
      <c r="DR1132" s="29"/>
      <c r="DS1132" s="29"/>
      <c r="DT1132" s="29"/>
      <c r="DU1132" s="29"/>
      <c r="DV1132" s="29"/>
      <c r="DW1132" s="29"/>
      <c r="DX1132" s="29"/>
      <c r="DY1132" s="29"/>
      <c r="DZ1132" s="29"/>
      <c r="EA1132" s="29"/>
      <c r="EB1132" s="29"/>
      <c r="EC1132" s="29"/>
      <c r="ED1132" s="29"/>
      <c r="EE1132" s="29"/>
      <c r="EF1132" s="29"/>
      <c r="EG1132" s="29"/>
      <c r="EH1132" s="29"/>
      <c r="EI1132" s="29"/>
      <c r="EJ1132" s="29"/>
      <c r="EK1132" s="29"/>
      <c r="EL1132" s="29"/>
      <c r="EM1132" s="29"/>
      <c r="EN1132" s="29"/>
      <c r="EO1132" s="29"/>
      <c r="EP1132" s="29"/>
      <c r="EQ1132" s="29"/>
      <c r="ER1132" s="29"/>
      <c r="ES1132" s="29"/>
      <c r="ET1132" s="29"/>
      <c r="EU1132" s="29"/>
      <c r="EV1132" s="29"/>
      <c r="EW1132" s="29"/>
      <c r="EX1132" s="29"/>
      <c r="EY1132" s="29"/>
      <c r="EZ1132" s="29"/>
      <c r="FA1132" s="29"/>
      <c r="FB1132" s="29"/>
      <c r="FC1132" s="29"/>
      <c r="FD1132" s="29"/>
      <c r="FE1132" s="29"/>
      <c r="FF1132" s="29"/>
      <c r="FG1132" s="29"/>
      <c r="FH1132" s="29"/>
      <c r="FI1132" s="29"/>
      <c r="FJ1132" s="29"/>
      <c r="FK1132" s="29"/>
      <c r="FV1132" s="29"/>
      <c r="FZ1132" s="29"/>
      <c r="GA1132" s="29"/>
    </row>
    <row r="1133" spans="7:183" x14ac:dyDescent="0.25">
      <c r="G1133" s="112"/>
      <c r="Z1133" s="113"/>
      <c r="AQ1133" s="29"/>
      <c r="AR1133" s="29"/>
      <c r="AS1133" s="29"/>
      <c r="AT1133" s="29"/>
      <c r="AU1133" s="29"/>
      <c r="AV1133" s="29"/>
      <c r="AW1133" s="29"/>
      <c r="AX1133" s="29"/>
      <c r="AY1133" s="29"/>
      <c r="AZ1133" s="29"/>
      <c r="BA1133" s="29"/>
      <c r="BB1133" s="29"/>
      <c r="BC1133" s="29"/>
      <c r="BD1133" s="29"/>
      <c r="BE1133" s="29"/>
      <c r="BF1133" s="29"/>
      <c r="BG1133" s="29"/>
      <c r="BH1133" s="29"/>
      <c r="BI1133" s="29"/>
      <c r="BJ1133" s="29"/>
      <c r="BK1133" s="29"/>
      <c r="BL1133" s="29"/>
      <c r="BM1133" s="29"/>
      <c r="CH1133" s="29"/>
      <c r="CX1133" s="29"/>
      <c r="CY1133" s="29"/>
      <c r="CZ1133" s="31"/>
      <c r="DA1133" s="31"/>
      <c r="DB1133" s="31"/>
      <c r="DC1133" s="31"/>
      <c r="DD1133" s="31"/>
      <c r="DE1133" s="31"/>
      <c r="DF1133" s="31"/>
      <c r="DL1133" s="29"/>
      <c r="DM1133" s="29"/>
      <c r="DN1133" s="29"/>
      <c r="DO1133" s="29"/>
      <c r="DP1133" s="29"/>
      <c r="DQ1133" s="29"/>
      <c r="DR1133" s="29"/>
      <c r="DS1133" s="29"/>
      <c r="DT1133" s="29"/>
      <c r="DU1133" s="29"/>
      <c r="DV1133" s="29"/>
      <c r="DW1133" s="29"/>
      <c r="DX1133" s="29"/>
      <c r="DY1133" s="29"/>
      <c r="DZ1133" s="29"/>
      <c r="EA1133" s="29"/>
      <c r="EB1133" s="29"/>
      <c r="EC1133" s="29"/>
      <c r="ED1133" s="29"/>
      <c r="EE1133" s="29"/>
      <c r="EF1133" s="29"/>
      <c r="EG1133" s="29"/>
      <c r="EH1133" s="29"/>
      <c r="EI1133" s="29"/>
      <c r="EJ1133" s="29"/>
      <c r="EK1133" s="29"/>
      <c r="EL1133" s="29"/>
      <c r="EM1133" s="29"/>
      <c r="EN1133" s="29"/>
      <c r="EO1133" s="29"/>
      <c r="EP1133" s="29"/>
      <c r="EQ1133" s="29"/>
      <c r="ER1133" s="29"/>
      <c r="ES1133" s="29"/>
      <c r="ET1133" s="29"/>
      <c r="EU1133" s="29"/>
      <c r="EV1133" s="29"/>
      <c r="EW1133" s="29"/>
      <c r="EX1133" s="29"/>
      <c r="EY1133" s="29"/>
      <c r="EZ1133" s="29"/>
      <c r="FA1133" s="29"/>
      <c r="FB1133" s="29"/>
      <c r="FC1133" s="29"/>
      <c r="FD1133" s="29"/>
      <c r="FE1133" s="29"/>
      <c r="FF1133" s="29"/>
      <c r="FG1133" s="29"/>
      <c r="FH1133" s="29"/>
      <c r="FI1133" s="29"/>
      <c r="FJ1133" s="29"/>
      <c r="FK1133" s="29"/>
      <c r="FV1133" s="29"/>
      <c r="FZ1133" s="29"/>
      <c r="GA1133" s="29"/>
    </row>
    <row r="1134" spans="7:183" x14ac:dyDescent="0.25">
      <c r="G1134" s="112"/>
      <c r="Z1134" s="113"/>
      <c r="AQ1134" s="29"/>
      <c r="AR1134" s="29"/>
      <c r="AS1134" s="29"/>
      <c r="AT1134" s="29"/>
      <c r="AU1134" s="29"/>
      <c r="AV1134" s="29"/>
      <c r="AW1134" s="29"/>
      <c r="AX1134" s="29"/>
      <c r="AY1134" s="29"/>
      <c r="AZ1134" s="29"/>
      <c r="BA1134" s="29"/>
      <c r="BB1134" s="29"/>
      <c r="BC1134" s="29"/>
      <c r="BD1134" s="29"/>
      <c r="BE1134" s="29"/>
      <c r="BF1134" s="29"/>
      <c r="BG1134" s="29"/>
      <c r="BH1134" s="29"/>
      <c r="BI1134" s="29"/>
      <c r="BJ1134" s="29"/>
      <c r="BK1134" s="29"/>
      <c r="BL1134" s="29"/>
      <c r="BM1134" s="29"/>
      <c r="CH1134" s="29"/>
      <c r="CX1134" s="29"/>
      <c r="CY1134" s="29"/>
      <c r="CZ1134" s="31"/>
      <c r="DA1134" s="31"/>
      <c r="DB1134" s="31"/>
      <c r="DC1134" s="31"/>
      <c r="DD1134" s="31"/>
      <c r="DE1134" s="31"/>
      <c r="DF1134" s="31"/>
      <c r="DL1134" s="29"/>
      <c r="DM1134" s="29"/>
      <c r="DN1134" s="29"/>
      <c r="DO1134" s="29"/>
      <c r="DP1134" s="29"/>
      <c r="DQ1134" s="29"/>
      <c r="DR1134" s="29"/>
      <c r="DS1134" s="29"/>
      <c r="DT1134" s="29"/>
      <c r="DU1134" s="29"/>
      <c r="DV1134" s="29"/>
      <c r="DW1134" s="29"/>
      <c r="DX1134" s="29"/>
      <c r="DY1134" s="29"/>
      <c r="DZ1134" s="29"/>
      <c r="EA1134" s="29"/>
      <c r="EB1134" s="29"/>
      <c r="EC1134" s="29"/>
      <c r="ED1134" s="29"/>
      <c r="EE1134" s="29"/>
      <c r="EF1134" s="29"/>
      <c r="EG1134" s="29"/>
      <c r="EH1134" s="29"/>
      <c r="EI1134" s="29"/>
      <c r="EJ1134" s="29"/>
      <c r="EK1134" s="29"/>
      <c r="EL1134" s="29"/>
      <c r="EM1134" s="29"/>
      <c r="EN1134" s="29"/>
      <c r="EO1134" s="29"/>
      <c r="EP1134" s="29"/>
      <c r="EQ1134" s="29"/>
      <c r="ER1134" s="29"/>
      <c r="ES1134" s="29"/>
      <c r="ET1134" s="29"/>
      <c r="EU1134" s="29"/>
      <c r="EV1134" s="29"/>
      <c r="EW1134" s="29"/>
      <c r="EX1134" s="29"/>
      <c r="EY1134" s="29"/>
      <c r="EZ1134" s="29"/>
      <c r="FA1134" s="29"/>
      <c r="FB1134" s="29"/>
      <c r="FC1134" s="29"/>
      <c r="FD1134" s="29"/>
      <c r="FE1134" s="29"/>
      <c r="FF1134" s="29"/>
      <c r="FG1134" s="29"/>
      <c r="FH1134" s="29"/>
      <c r="FI1134" s="29"/>
      <c r="FJ1134" s="29"/>
      <c r="FK1134" s="29"/>
      <c r="FV1134" s="29"/>
      <c r="FZ1134" s="29"/>
      <c r="GA1134" s="29"/>
    </row>
    <row r="1135" spans="7:183" x14ac:dyDescent="0.25">
      <c r="G1135" s="112"/>
      <c r="Z1135" s="113"/>
      <c r="AQ1135" s="29"/>
      <c r="AR1135" s="29"/>
      <c r="AS1135" s="29"/>
      <c r="AT1135" s="29"/>
      <c r="AU1135" s="29"/>
      <c r="AV1135" s="29"/>
      <c r="AW1135" s="29"/>
      <c r="AX1135" s="29"/>
      <c r="AY1135" s="29"/>
      <c r="AZ1135" s="29"/>
      <c r="BA1135" s="29"/>
      <c r="BB1135" s="29"/>
      <c r="BC1135" s="29"/>
      <c r="BD1135" s="29"/>
      <c r="BE1135" s="29"/>
      <c r="BF1135" s="29"/>
      <c r="BG1135" s="29"/>
      <c r="BH1135" s="29"/>
      <c r="BI1135" s="29"/>
      <c r="BJ1135" s="29"/>
      <c r="BK1135" s="29"/>
      <c r="BL1135" s="29"/>
      <c r="BM1135" s="29"/>
      <c r="CH1135" s="29"/>
      <c r="CX1135" s="29"/>
      <c r="CY1135" s="29"/>
      <c r="CZ1135" s="31"/>
      <c r="DA1135" s="31"/>
      <c r="DB1135" s="31"/>
      <c r="DC1135" s="31"/>
      <c r="DD1135" s="31"/>
      <c r="DE1135" s="31"/>
      <c r="DF1135" s="31"/>
      <c r="DL1135" s="29"/>
      <c r="DM1135" s="29"/>
      <c r="DN1135" s="29"/>
      <c r="DO1135" s="29"/>
      <c r="DP1135" s="29"/>
      <c r="DQ1135" s="29"/>
      <c r="DR1135" s="29"/>
      <c r="DS1135" s="29"/>
      <c r="DT1135" s="29"/>
      <c r="DU1135" s="29"/>
      <c r="DV1135" s="29"/>
      <c r="DW1135" s="29"/>
      <c r="DX1135" s="29"/>
      <c r="DY1135" s="29"/>
      <c r="DZ1135" s="29"/>
      <c r="EA1135" s="29"/>
      <c r="EB1135" s="29"/>
      <c r="EC1135" s="29"/>
      <c r="ED1135" s="29"/>
      <c r="EE1135" s="29"/>
      <c r="EF1135" s="29"/>
      <c r="EG1135" s="29"/>
      <c r="EH1135" s="29"/>
      <c r="EI1135" s="29"/>
      <c r="EJ1135" s="29"/>
      <c r="EK1135" s="29"/>
      <c r="EL1135" s="29"/>
      <c r="EM1135" s="29"/>
      <c r="EN1135" s="29"/>
      <c r="EO1135" s="29"/>
      <c r="EP1135" s="29"/>
      <c r="EQ1135" s="29"/>
      <c r="ER1135" s="29"/>
      <c r="ES1135" s="29"/>
      <c r="ET1135" s="29"/>
      <c r="EU1135" s="29"/>
      <c r="EV1135" s="29"/>
      <c r="EW1135" s="29"/>
      <c r="EX1135" s="29"/>
      <c r="EY1135" s="29"/>
      <c r="EZ1135" s="29"/>
      <c r="FA1135" s="29"/>
      <c r="FB1135" s="29"/>
      <c r="FC1135" s="29"/>
      <c r="FD1135" s="29"/>
      <c r="FE1135" s="29"/>
      <c r="FF1135" s="29"/>
      <c r="FG1135" s="29"/>
      <c r="FH1135" s="29"/>
      <c r="FI1135" s="29"/>
      <c r="FJ1135" s="29"/>
      <c r="FK1135" s="29"/>
      <c r="FV1135" s="29"/>
      <c r="FZ1135" s="29"/>
      <c r="GA1135" s="29"/>
    </row>
    <row r="1136" spans="7:183" x14ac:dyDescent="0.25">
      <c r="G1136" s="112"/>
      <c r="Z1136" s="113"/>
      <c r="AQ1136" s="29"/>
      <c r="AR1136" s="29"/>
      <c r="AS1136" s="29"/>
      <c r="AT1136" s="29"/>
      <c r="AU1136" s="29"/>
      <c r="AV1136" s="29"/>
      <c r="AW1136" s="29"/>
      <c r="AX1136" s="29"/>
      <c r="AY1136" s="29"/>
      <c r="AZ1136" s="29"/>
      <c r="BA1136" s="29"/>
      <c r="BB1136" s="29"/>
      <c r="BC1136" s="29"/>
      <c r="BD1136" s="29"/>
      <c r="BE1136" s="29"/>
      <c r="BF1136" s="29"/>
      <c r="BG1136" s="29"/>
      <c r="BH1136" s="29"/>
      <c r="BI1136" s="29"/>
      <c r="BJ1136" s="29"/>
      <c r="BK1136" s="29"/>
      <c r="BL1136" s="29"/>
      <c r="BM1136" s="29"/>
      <c r="CH1136" s="29"/>
      <c r="CX1136" s="29"/>
      <c r="CY1136" s="29"/>
      <c r="CZ1136" s="31"/>
      <c r="DA1136" s="31"/>
      <c r="DB1136" s="31"/>
      <c r="DC1136" s="31"/>
      <c r="DD1136" s="31"/>
      <c r="DE1136" s="31"/>
      <c r="DF1136" s="31"/>
      <c r="DL1136" s="29"/>
      <c r="DM1136" s="29"/>
      <c r="DN1136" s="29"/>
      <c r="DO1136" s="29"/>
      <c r="DP1136" s="29"/>
      <c r="DQ1136" s="29"/>
      <c r="DR1136" s="29"/>
      <c r="DS1136" s="29"/>
      <c r="DT1136" s="29"/>
      <c r="DU1136" s="29"/>
      <c r="DV1136" s="29"/>
      <c r="DW1136" s="29"/>
      <c r="DX1136" s="29"/>
      <c r="DY1136" s="29"/>
      <c r="DZ1136" s="29"/>
      <c r="EA1136" s="29"/>
      <c r="EB1136" s="29"/>
      <c r="EC1136" s="29"/>
      <c r="ED1136" s="29"/>
      <c r="EE1136" s="29"/>
      <c r="EF1136" s="29"/>
      <c r="EG1136" s="29"/>
      <c r="EH1136" s="29"/>
      <c r="EI1136" s="29"/>
      <c r="EJ1136" s="29"/>
      <c r="EK1136" s="29"/>
      <c r="EL1136" s="29"/>
      <c r="EM1136" s="29"/>
      <c r="EN1136" s="29"/>
      <c r="EO1136" s="29"/>
      <c r="EP1136" s="29"/>
      <c r="EQ1136" s="29"/>
      <c r="ER1136" s="29"/>
      <c r="ES1136" s="29"/>
      <c r="ET1136" s="29"/>
      <c r="EU1136" s="29"/>
      <c r="EV1136" s="29"/>
      <c r="EW1136" s="29"/>
      <c r="EX1136" s="29"/>
      <c r="EY1136" s="29"/>
      <c r="EZ1136" s="29"/>
      <c r="FA1136" s="29"/>
      <c r="FB1136" s="29"/>
      <c r="FC1136" s="29"/>
      <c r="FD1136" s="29"/>
      <c r="FE1136" s="29"/>
      <c r="FF1136" s="29"/>
      <c r="FG1136" s="29"/>
      <c r="FH1136" s="29"/>
      <c r="FI1136" s="29"/>
      <c r="FJ1136" s="29"/>
      <c r="FK1136" s="29"/>
      <c r="FV1136" s="29"/>
      <c r="FZ1136" s="29"/>
      <c r="GA1136" s="29"/>
    </row>
    <row r="1137" spans="7:183" x14ac:dyDescent="0.25">
      <c r="G1137" s="112"/>
      <c r="Z1137" s="113"/>
      <c r="AQ1137" s="29"/>
      <c r="AR1137" s="29"/>
      <c r="AS1137" s="29"/>
      <c r="AT1137" s="29"/>
      <c r="AU1137" s="29"/>
      <c r="AV1137" s="29"/>
      <c r="AW1137" s="29"/>
      <c r="AX1137" s="29"/>
      <c r="AY1137" s="29"/>
      <c r="AZ1137" s="29"/>
      <c r="BA1137" s="29"/>
      <c r="BB1137" s="29"/>
      <c r="BC1137" s="29"/>
      <c r="BD1137" s="29"/>
      <c r="BE1137" s="29"/>
      <c r="BF1137" s="29"/>
      <c r="BG1137" s="29"/>
      <c r="BH1137" s="29"/>
      <c r="BI1137" s="29"/>
      <c r="BJ1137" s="29"/>
      <c r="BK1137" s="29"/>
      <c r="BL1137" s="29"/>
      <c r="BM1137" s="29"/>
      <c r="CH1137" s="29"/>
      <c r="CX1137" s="29"/>
      <c r="CY1137" s="29"/>
      <c r="CZ1137" s="31"/>
      <c r="DA1137" s="31"/>
      <c r="DB1137" s="31"/>
      <c r="DC1137" s="31"/>
      <c r="DD1137" s="31"/>
      <c r="DE1137" s="31"/>
      <c r="DF1137" s="31"/>
      <c r="DL1137" s="29"/>
      <c r="DM1137" s="29"/>
      <c r="DN1137" s="29"/>
      <c r="DO1137" s="29"/>
      <c r="DP1137" s="29"/>
      <c r="DQ1137" s="29"/>
      <c r="DR1137" s="29"/>
      <c r="DS1137" s="29"/>
      <c r="DT1137" s="29"/>
      <c r="DU1137" s="29"/>
      <c r="DV1137" s="29"/>
      <c r="DW1137" s="29"/>
      <c r="DX1137" s="29"/>
      <c r="DY1137" s="29"/>
      <c r="DZ1137" s="29"/>
      <c r="EA1137" s="29"/>
      <c r="EB1137" s="29"/>
      <c r="EC1137" s="29"/>
      <c r="ED1137" s="29"/>
      <c r="EE1137" s="29"/>
      <c r="EF1137" s="29"/>
      <c r="EG1137" s="29"/>
      <c r="EH1137" s="29"/>
      <c r="EI1137" s="29"/>
      <c r="EJ1137" s="29"/>
      <c r="EK1137" s="29"/>
      <c r="EL1137" s="29"/>
      <c r="EM1137" s="29"/>
      <c r="EN1137" s="29"/>
      <c r="EO1137" s="29"/>
      <c r="EP1137" s="29"/>
      <c r="EQ1137" s="29"/>
      <c r="ER1137" s="29"/>
      <c r="ES1137" s="29"/>
      <c r="ET1137" s="29"/>
      <c r="EU1137" s="29"/>
      <c r="EV1137" s="29"/>
      <c r="EW1137" s="29"/>
      <c r="EX1137" s="29"/>
      <c r="EY1137" s="29"/>
      <c r="EZ1137" s="29"/>
      <c r="FA1137" s="29"/>
      <c r="FB1137" s="29"/>
      <c r="FC1137" s="29"/>
      <c r="FD1137" s="29"/>
      <c r="FE1137" s="29"/>
      <c r="FF1137" s="29"/>
      <c r="FG1137" s="29"/>
      <c r="FH1137" s="29"/>
      <c r="FI1137" s="29"/>
      <c r="FJ1137" s="29"/>
      <c r="FK1137" s="29"/>
      <c r="FV1137" s="29"/>
      <c r="FZ1137" s="29"/>
      <c r="GA1137" s="29"/>
    </row>
    <row r="1138" spans="7:183" x14ac:dyDescent="0.25">
      <c r="G1138" s="112"/>
      <c r="Z1138" s="113"/>
      <c r="AQ1138" s="29"/>
      <c r="AR1138" s="29"/>
      <c r="AS1138" s="29"/>
      <c r="AT1138" s="29"/>
      <c r="AU1138" s="29"/>
      <c r="AV1138" s="29"/>
      <c r="AW1138" s="29"/>
      <c r="AX1138" s="29"/>
      <c r="AY1138" s="29"/>
      <c r="AZ1138" s="29"/>
      <c r="BA1138" s="29"/>
      <c r="BB1138" s="29"/>
      <c r="BC1138" s="29"/>
      <c r="BD1138" s="29"/>
      <c r="BE1138" s="29"/>
      <c r="BF1138" s="29"/>
      <c r="BG1138" s="29"/>
      <c r="BH1138" s="29"/>
      <c r="BI1138" s="29"/>
      <c r="BJ1138" s="29"/>
      <c r="BK1138" s="29"/>
      <c r="BL1138" s="29"/>
      <c r="BM1138" s="29"/>
      <c r="CH1138" s="29"/>
      <c r="CX1138" s="29"/>
      <c r="CY1138" s="29"/>
      <c r="CZ1138" s="31"/>
      <c r="DA1138" s="31"/>
      <c r="DB1138" s="31"/>
      <c r="DC1138" s="31"/>
      <c r="DD1138" s="31"/>
      <c r="DE1138" s="31"/>
      <c r="DF1138" s="31"/>
      <c r="DL1138" s="29"/>
      <c r="DM1138" s="29"/>
      <c r="DN1138" s="29"/>
      <c r="DO1138" s="29"/>
      <c r="DP1138" s="29"/>
      <c r="DQ1138" s="29"/>
      <c r="DR1138" s="29"/>
      <c r="DS1138" s="29"/>
      <c r="DT1138" s="29"/>
      <c r="DU1138" s="29"/>
      <c r="DV1138" s="29"/>
      <c r="DW1138" s="29"/>
      <c r="DX1138" s="29"/>
      <c r="DY1138" s="29"/>
      <c r="DZ1138" s="29"/>
      <c r="EA1138" s="29"/>
      <c r="EB1138" s="29"/>
      <c r="EC1138" s="29"/>
      <c r="ED1138" s="29"/>
      <c r="EE1138" s="29"/>
      <c r="EF1138" s="29"/>
      <c r="EG1138" s="29"/>
      <c r="EH1138" s="29"/>
      <c r="EI1138" s="29"/>
      <c r="EJ1138" s="29"/>
      <c r="EK1138" s="29"/>
      <c r="EL1138" s="29"/>
      <c r="EM1138" s="29"/>
      <c r="EN1138" s="29"/>
      <c r="EO1138" s="29"/>
      <c r="EP1138" s="29"/>
      <c r="EQ1138" s="29"/>
      <c r="ER1138" s="29"/>
      <c r="ES1138" s="29"/>
      <c r="ET1138" s="29"/>
      <c r="EU1138" s="29"/>
      <c r="EV1138" s="29"/>
      <c r="EW1138" s="29"/>
      <c r="EX1138" s="29"/>
      <c r="EY1138" s="29"/>
      <c r="EZ1138" s="29"/>
      <c r="FA1138" s="29"/>
      <c r="FB1138" s="29"/>
      <c r="FC1138" s="29"/>
      <c r="FD1138" s="29"/>
      <c r="FE1138" s="29"/>
      <c r="FF1138" s="29"/>
      <c r="FG1138" s="29"/>
      <c r="FH1138" s="29"/>
      <c r="FI1138" s="29"/>
      <c r="FJ1138" s="29"/>
      <c r="FK1138" s="29"/>
      <c r="FV1138" s="29"/>
      <c r="FZ1138" s="29"/>
      <c r="GA1138" s="29"/>
    </row>
    <row r="1139" spans="7:183" x14ac:dyDescent="0.25">
      <c r="G1139" s="112"/>
      <c r="Z1139" s="113"/>
      <c r="AQ1139" s="29"/>
      <c r="AR1139" s="29"/>
      <c r="AS1139" s="29"/>
      <c r="AT1139" s="29"/>
      <c r="AU1139" s="29"/>
      <c r="AV1139" s="29"/>
      <c r="AW1139" s="29"/>
      <c r="AX1139" s="29"/>
      <c r="AY1139" s="29"/>
      <c r="AZ1139" s="29"/>
      <c r="BA1139" s="29"/>
      <c r="BB1139" s="29"/>
      <c r="BC1139" s="29"/>
      <c r="BD1139" s="29"/>
      <c r="BE1139" s="29"/>
      <c r="BF1139" s="29"/>
      <c r="BG1139" s="29"/>
      <c r="BH1139" s="29"/>
      <c r="BI1139" s="29"/>
      <c r="BJ1139" s="29"/>
      <c r="BK1139" s="29"/>
      <c r="BL1139" s="29"/>
      <c r="BM1139" s="29"/>
      <c r="CH1139" s="29"/>
      <c r="CX1139" s="29"/>
      <c r="CY1139" s="29"/>
      <c r="CZ1139" s="31"/>
      <c r="DA1139" s="31"/>
      <c r="DB1139" s="31"/>
      <c r="DC1139" s="31"/>
      <c r="DD1139" s="31"/>
      <c r="DE1139" s="31"/>
      <c r="DF1139" s="31"/>
      <c r="DL1139" s="29"/>
      <c r="DM1139" s="29"/>
      <c r="DN1139" s="29"/>
      <c r="DO1139" s="29"/>
      <c r="DP1139" s="29"/>
      <c r="DQ1139" s="29"/>
      <c r="DR1139" s="29"/>
      <c r="DS1139" s="29"/>
      <c r="DT1139" s="29"/>
      <c r="DU1139" s="29"/>
      <c r="DV1139" s="29"/>
      <c r="DW1139" s="29"/>
      <c r="DX1139" s="29"/>
      <c r="DY1139" s="29"/>
      <c r="DZ1139" s="29"/>
      <c r="EA1139" s="29"/>
      <c r="EB1139" s="29"/>
      <c r="EC1139" s="29"/>
      <c r="ED1139" s="29"/>
      <c r="EE1139" s="29"/>
      <c r="EF1139" s="29"/>
      <c r="EG1139" s="29"/>
      <c r="EH1139" s="29"/>
      <c r="EI1139" s="29"/>
      <c r="EJ1139" s="29"/>
      <c r="EK1139" s="29"/>
      <c r="EL1139" s="29"/>
      <c r="EM1139" s="29"/>
      <c r="EN1139" s="29"/>
      <c r="EO1139" s="29"/>
      <c r="EP1139" s="29"/>
      <c r="EQ1139" s="29"/>
      <c r="ER1139" s="29"/>
      <c r="ES1139" s="29"/>
      <c r="ET1139" s="29"/>
      <c r="EU1139" s="29"/>
      <c r="EV1139" s="29"/>
      <c r="EW1139" s="29"/>
      <c r="EX1139" s="29"/>
      <c r="EY1139" s="29"/>
      <c r="EZ1139" s="29"/>
      <c r="FA1139" s="29"/>
      <c r="FB1139" s="29"/>
      <c r="FC1139" s="29"/>
      <c r="FD1139" s="29"/>
      <c r="FE1139" s="29"/>
      <c r="FF1139" s="29"/>
      <c r="FG1139" s="29"/>
      <c r="FH1139" s="29"/>
      <c r="FI1139" s="29"/>
      <c r="FJ1139" s="29"/>
      <c r="FK1139" s="29"/>
      <c r="FV1139" s="29"/>
      <c r="FZ1139" s="29"/>
      <c r="GA1139" s="29"/>
    </row>
    <row r="1140" spans="7:183" x14ac:dyDescent="0.25">
      <c r="G1140" s="112"/>
      <c r="Z1140" s="113"/>
      <c r="AQ1140" s="29"/>
      <c r="AR1140" s="29"/>
      <c r="AS1140" s="29"/>
      <c r="AT1140" s="29"/>
      <c r="AU1140" s="29"/>
      <c r="AV1140" s="29"/>
      <c r="AW1140" s="29"/>
      <c r="AX1140" s="29"/>
      <c r="AY1140" s="29"/>
      <c r="AZ1140" s="29"/>
      <c r="BA1140" s="29"/>
      <c r="BB1140" s="29"/>
      <c r="BC1140" s="29"/>
      <c r="BD1140" s="29"/>
      <c r="BE1140" s="29"/>
      <c r="BF1140" s="29"/>
      <c r="BG1140" s="29"/>
      <c r="BH1140" s="29"/>
      <c r="BI1140" s="29"/>
      <c r="BJ1140" s="29"/>
      <c r="BK1140" s="29"/>
      <c r="BL1140" s="29"/>
      <c r="BM1140" s="29"/>
      <c r="CH1140" s="29"/>
      <c r="CX1140" s="29"/>
      <c r="CY1140" s="29"/>
      <c r="CZ1140" s="31"/>
      <c r="DA1140" s="31"/>
      <c r="DB1140" s="31"/>
      <c r="DC1140" s="31"/>
      <c r="DD1140" s="31"/>
      <c r="DE1140" s="31"/>
      <c r="DF1140" s="31"/>
      <c r="DL1140" s="29"/>
      <c r="DM1140" s="29"/>
      <c r="DN1140" s="29"/>
      <c r="DO1140" s="29"/>
      <c r="DP1140" s="29"/>
      <c r="DQ1140" s="29"/>
      <c r="DR1140" s="29"/>
      <c r="DS1140" s="29"/>
      <c r="DT1140" s="29"/>
      <c r="DU1140" s="29"/>
      <c r="DV1140" s="29"/>
      <c r="DW1140" s="29"/>
      <c r="DX1140" s="29"/>
      <c r="DY1140" s="29"/>
      <c r="DZ1140" s="29"/>
      <c r="EA1140" s="29"/>
      <c r="EB1140" s="29"/>
      <c r="EC1140" s="29"/>
      <c r="ED1140" s="29"/>
      <c r="EE1140" s="29"/>
      <c r="EF1140" s="29"/>
      <c r="EG1140" s="29"/>
      <c r="EH1140" s="29"/>
      <c r="EI1140" s="29"/>
      <c r="EJ1140" s="29"/>
      <c r="EK1140" s="29"/>
      <c r="EL1140" s="29"/>
      <c r="EM1140" s="29"/>
      <c r="EN1140" s="29"/>
      <c r="EO1140" s="29"/>
      <c r="EP1140" s="29"/>
      <c r="EQ1140" s="29"/>
      <c r="ER1140" s="29"/>
      <c r="ES1140" s="29"/>
      <c r="ET1140" s="29"/>
      <c r="EU1140" s="29"/>
      <c r="EV1140" s="29"/>
      <c r="EW1140" s="29"/>
      <c r="EX1140" s="29"/>
      <c r="EY1140" s="29"/>
      <c r="EZ1140" s="29"/>
      <c r="FA1140" s="29"/>
      <c r="FB1140" s="29"/>
      <c r="FC1140" s="29"/>
      <c r="FD1140" s="29"/>
      <c r="FE1140" s="29"/>
      <c r="FF1140" s="29"/>
      <c r="FG1140" s="29"/>
      <c r="FH1140" s="29"/>
      <c r="FI1140" s="29"/>
      <c r="FJ1140" s="29"/>
      <c r="FK1140" s="29"/>
      <c r="FV1140" s="29"/>
      <c r="FZ1140" s="29"/>
      <c r="GA1140" s="29"/>
    </row>
    <row r="1141" spans="7:183" x14ac:dyDescent="0.25">
      <c r="G1141" s="112"/>
      <c r="Z1141" s="113"/>
      <c r="AQ1141" s="29"/>
      <c r="AR1141" s="29"/>
      <c r="AS1141" s="29"/>
      <c r="AT1141" s="29"/>
      <c r="AU1141" s="29"/>
      <c r="AV1141" s="29"/>
      <c r="AW1141" s="29"/>
      <c r="AX1141" s="29"/>
      <c r="AY1141" s="29"/>
      <c r="AZ1141" s="29"/>
      <c r="BA1141" s="29"/>
      <c r="BB1141" s="29"/>
      <c r="BC1141" s="29"/>
      <c r="BD1141" s="29"/>
      <c r="BE1141" s="29"/>
      <c r="BF1141" s="29"/>
      <c r="BG1141" s="29"/>
      <c r="BH1141" s="29"/>
      <c r="BI1141" s="29"/>
      <c r="BJ1141" s="29"/>
      <c r="BK1141" s="29"/>
      <c r="BL1141" s="29"/>
      <c r="BM1141" s="29"/>
      <c r="CH1141" s="29"/>
      <c r="CX1141" s="29"/>
      <c r="CY1141" s="29"/>
      <c r="CZ1141" s="31"/>
      <c r="DA1141" s="31"/>
      <c r="DB1141" s="31"/>
      <c r="DC1141" s="31"/>
      <c r="DD1141" s="31"/>
      <c r="DE1141" s="31"/>
      <c r="DF1141" s="31"/>
      <c r="DL1141" s="29"/>
      <c r="DM1141" s="29"/>
      <c r="DN1141" s="29"/>
      <c r="DO1141" s="29"/>
      <c r="DP1141" s="29"/>
      <c r="DQ1141" s="29"/>
      <c r="DR1141" s="29"/>
      <c r="DS1141" s="29"/>
      <c r="DT1141" s="29"/>
      <c r="DU1141" s="29"/>
      <c r="DV1141" s="29"/>
      <c r="DW1141" s="29"/>
      <c r="DX1141" s="29"/>
      <c r="DY1141" s="29"/>
      <c r="DZ1141" s="29"/>
      <c r="EA1141" s="29"/>
      <c r="EB1141" s="29"/>
      <c r="EC1141" s="29"/>
      <c r="ED1141" s="29"/>
      <c r="EE1141" s="29"/>
      <c r="EF1141" s="29"/>
      <c r="EG1141" s="29"/>
      <c r="EH1141" s="29"/>
      <c r="EI1141" s="29"/>
      <c r="EJ1141" s="29"/>
      <c r="EK1141" s="29"/>
      <c r="EL1141" s="29"/>
      <c r="EM1141" s="29"/>
      <c r="EN1141" s="29"/>
      <c r="EO1141" s="29"/>
      <c r="EP1141" s="29"/>
      <c r="EQ1141" s="29"/>
      <c r="ER1141" s="29"/>
      <c r="ES1141" s="29"/>
      <c r="ET1141" s="29"/>
      <c r="EU1141" s="29"/>
      <c r="EV1141" s="29"/>
      <c r="EW1141" s="29"/>
      <c r="EX1141" s="29"/>
      <c r="EY1141" s="29"/>
      <c r="EZ1141" s="29"/>
      <c r="FA1141" s="29"/>
      <c r="FB1141" s="29"/>
      <c r="FC1141" s="29"/>
      <c r="FD1141" s="29"/>
      <c r="FE1141" s="29"/>
      <c r="FF1141" s="29"/>
      <c r="FG1141" s="29"/>
      <c r="FH1141" s="29"/>
      <c r="FI1141" s="29"/>
      <c r="FJ1141" s="29"/>
      <c r="FK1141" s="29"/>
      <c r="FV1141" s="29"/>
      <c r="FZ1141" s="29"/>
      <c r="GA1141" s="29"/>
    </row>
    <row r="1142" spans="7:183" x14ac:dyDescent="0.25">
      <c r="G1142" s="112"/>
      <c r="Z1142" s="113"/>
      <c r="AQ1142" s="29"/>
      <c r="AR1142" s="29"/>
      <c r="AS1142" s="29"/>
      <c r="AT1142" s="29"/>
      <c r="AU1142" s="29"/>
      <c r="AV1142" s="29"/>
      <c r="AW1142" s="29"/>
      <c r="AX1142" s="29"/>
      <c r="AY1142" s="29"/>
      <c r="AZ1142" s="29"/>
      <c r="BA1142" s="29"/>
      <c r="BB1142" s="29"/>
      <c r="BC1142" s="29"/>
      <c r="BD1142" s="29"/>
      <c r="BE1142" s="29"/>
      <c r="BF1142" s="29"/>
      <c r="BG1142" s="29"/>
      <c r="BH1142" s="29"/>
      <c r="BI1142" s="29"/>
      <c r="BJ1142" s="29"/>
      <c r="BK1142" s="29"/>
      <c r="BL1142" s="29"/>
      <c r="BM1142" s="29"/>
      <c r="CH1142" s="29"/>
      <c r="CX1142" s="29"/>
      <c r="CY1142" s="29"/>
      <c r="CZ1142" s="31"/>
      <c r="DA1142" s="31"/>
      <c r="DB1142" s="31"/>
      <c r="DC1142" s="31"/>
      <c r="DD1142" s="31"/>
      <c r="DE1142" s="31"/>
      <c r="DF1142" s="31"/>
      <c r="DL1142" s="29"/>
      <c r="DM1142" s="29"/>
      <c r="DN1142" s="29"/>
      <c r="DO1142" s="29"/>
      <c r="DP1142" s="29"/>
      <c r="DQ1142" s="29"/>
      <c r="DR1142" s="29"/>
      <c r="DS1142" s="29"/>
      <c r="DT1142" s="29"/>
      <c r="DU1142" s="29"/>
      <c r="DV1142" s="29"/>
      <c r="DW1142" s="29"/>
      <c r="DX1142" s="29"/>
      <c r="DY1142" s="29"/>
      <c r="DZ1142" s="29"/>
      <c r="EA1142" s="29"/>
      <c r="EB1142" s="29"/>
      <c r="EC1142" s="29"/>
      <c r="ED1142" s="29"/>
      <c r="EE1142" s="29"/>
      <c r="EF1142" s="29"/>
      <c r="EG1142" s="29"/>
      <c r="EH1142" s="29"/>
      <c r="EI1142" s="29"/>
      <c r="EJ1142" s="29"/>
      <c r="EK1142" s="29"/>
      <c r="EL1142" s="29"/>
      <c r="EM1142" s="29"/>
      <c r="EN1142" s="29"/>
      <c r="EO1142" s="29"/>
      <c r="EP1142" s="29"/>
      <c r="EQ1142" s="29"/>
      <c r="ER1142" s="29"/>
      <c r="ES1142" s="29"/>
      <c r="ET1142" s="29"/>
      <c r="EU1142" s="29"/>
      <c r="EV1142" s="29"/>
      <c r="EW1142" s="29"/>
      <c r="EX1142" s="29"/>
      <c r="EY1142" s="29"/>
      <c r="EZ1142" s="29"/>
      <c r="FA1142" s="29"/>
      <c r="FB1142" s="29"/>
      <c r="FC1142" s="29"/>
      <c r="FD1142" s="29"/>
      <c r="FE1142" s="29"/>
      <c r="FF1142" s="29"/>
      <c r="FG1142" s="29"/>
      <c r="FH1142" s="29"/>
      <c r="FI1142" s="29"/>
      <c r="FJ1142" s="29"/>
      <c r="FK1142" s="29"/>
      <c r="FV1142" s="29"/>
      <c r="FZ1142" s="29"/>
      <c r="GA1142" s="29"/>
    </row>
    <row r="1143" spans="7:183" x14ac:dyDescent="0.25">
      <c r="G1143" s="112"/>
      <c r="Z1143" s="113"/>
      <c r="AQ1143" s="29"/>
      <c r="AR1143" s="29"/>
      <c r="AS1143" s="29"/>
      <c r="AT1143" s="29"/>
      <c r="AU1143" s="29"/>
      <c r="AV1143" s="29"/>
      <c r="AW1143" s="29"/>
      <c r="AX1143" s="29"/>
      <c r="AY1143" s="29"/>
      <c r="AZ1143" s="29"/>
      <c r="BA1143" s="29"/>
      <c r="BB1143" s="29"/>
      <c r="BC1143" s="29"/>
      <c r="BD1143" s="29"/>
      <c r="BE1143" s="29"/>
      <c r="BF1143" s="29"/>
      <c r="BG1143" s="29"/>
      <c r="BH1143" s="29"/>
      <c r="BI1143" s="29"/>
      <c r="BJ1143" s="29"/>
      <c r="BK1143" s="29"/>
      <c r="BL1143" s="29"/>
      <c r="BM1143" s="29"/>
      <c r="CH1143" s="29"/>
      <c r="CX1143" s="29"/>
      <c r="CY1143" s="29"/>
      <c r="CZ1143" s="31"/>
      <c r="DA1143" s="31"/>
      <c r="DB1143" s="31"/>
      <c r="DC1143" s="31"/>
      <c r="DD1143" s="31"/>
      <c r="DE1143" s="31"/>
      <c r="DF1143" s="31"/>
      <c r="DL1143" s="29"/>
      <c r="DM1143" s="29"/>
      <c r="DN1143" s="29"/>
      <c r="DO1143" s="29"/>
      <c r="DP1143" s="29"/>
      <c r="DQ1143" s="29"/>
      <c r="DR1143" s="29"/>
      <c r="DS1143" s="29"/>
      <c r="DT1143" s="29"/>
      <c r="DU1143" s="29"/>
      <c r="DV1143" s="29"/>
      <c r="DW1143" s="29"/>
      <c r="DX1143" s="29"/>
      <c r="DY1143" s="29"/>
      <c r="DZ1143" s="29"/>
      <c r="EA1143" s="29"/>
      <c r="EB1143" s="29"/>
      <c r="EC1143" s="29"/>
      <c r="ED1143" s="29"/>
      <c r="EE1143" s="29"/>
      <c r="EF1143" s="29"/>
      <c r="EG1143" s="29"/>
      <c r="EH1143" s="29"/>
      <c r="EI1143" s="29"/>
      <c r="EJ1143" s="29"/>
      <c r="EK1143" s="29"/>
      <c r="EL1143" s="29"/>
      <c r="EM1143" s="29"/>
      <c r="EN1143" s="29"/>
      <c r="EO1143" s="29"/>
      <c r="EP1143" s="29"/>
      <c r="EQ1143" s="29"/>
      <c r="ER1143" s="29"/>
      <c r="ES1143" s="29"/>
      <c r="ET1143" s="29"/>
      <c r="EU1143" s="29"/>
      <c r="EV1143" s="29"/>
      <c r="EW1143" s="29"/>
      <c r="EX1143" s="29"/>
      <c r="EY1143" s="29"/>
      <c r="EZ1143" s="29"/>
      <c r="FA1143" s="29"/>
      <c r="FB1143" s="29"/>
      <c r="FC1143" s="29"/>
      <c r="FD1143" s="29"/>
      <c r="FE1143" s="29"/>
      <c r="FF1143" s="29"/>
      <c r="FG1143" s="29"/>
      <c r="FH1143" s="29"/>
      <c r="FI1143" s="29"/>
      <c r="FJ1143" s="29"/>
      <c r="FK1143" s="29"/>
      <c r="FV1143" s="29"/>
      <c r="FZ1143" s="29"/>
      <c r="GA1143" s="29"/>
    </row>
    <row r="1144" spans="7:183" x14ac:dyDescent="0.25">
      <c r="G1144" s="112"/>
      <c r="Z1144" s="113"/>
      <c r="AQ1144" s="29"/>
      <c r="AR1144" s="29"/>
      <c r="AS1144" s="29"/>
      <c r="AT1144" s="29"/>
      <c r="AU1144" s="29"/>
      <c r="AV1144" s="29"/>
      <c r="AW1144" s="29"/>
      <c r="AX1144" s="29"/>
      <c r="AY1144" s="29"/>
      <c r="AZ1144" s="29"/>
      <c r="BA1144" s="29"/>
      <c r="BB1144" s="29"/>
      <c r="BC1144" s="29"/>
      <c r="BD1144" s="29"/>
      <c r="BE1144" s="29"/>
      <c r="BF1144" s="29"/>
      <c r="BG1144" s="29"/>
      <c r="BH1144" s="29"/>
      <c r="BI1144" s="29"/>
      <c r="BJ1144" s="29"/>
      <c r="BK1144" s="29"/>
      <c r="BL1144" s="29"/>
      <c r="BM1144" s="29"/>
      <c r="CH1144" s="29"/>
      <c r="CX1144" s="29"/>
      <c r="CY1144" s="29"/>
      <c r="CZ1144" s="31"/>
      <c r="DA1144" s="31"/>
      <c r="DB1144" s="31"/>
      <c r="DC1144" s="31"/>
      <c r="DD1144" s="31"/>
      <c r="DE1144" s="31"/>
      <c r="DF1144" s="31"/>
      <c r="DL1144" s="29"/>
      <c r="DM1144" s="29"/>
      <c r="DN1144" s="29"/>
      <c r="DO1144" s="29"/>
      <c r="DP1144" s="29"/>
      <c r="DQ1144" s="29"/>
      <c r="DR1144" s="29"/>
      <c r="DS1144" s="29"/>
      <c r="DT1144" s="29"/>
      <c r="DU1144" s="29"/>
      <c r="DV1144" s="29"/>
      <c r="DW1144" s="29"/>
      <c r="DX1144" s="29"/>
      <c r="DY1144" s="29"/>
      <c r="DZ1144" s="29"/>
      <c r="EA1144" s="29"/>
      <c r="EB1144" s="29"/>
      <c r="EC1144" s="29"/>
      <c r="ED1144" s="29"/>
      <c r="EE1144" s="29"/>
      <c r="EF1144" s="29"/>
      <c r="EG1144" s="29"/>
      <c r="EH1144" s="29"/>
      <c r="EI1144" s="29"/>
      <c r="EJ1144" s="29"/>
      <c r="EK1144" s="29"/>
      <c r="EL1144" s="29"/>
      <c r="EM1144" s="29"/>
      <c r="EN1144" s="29"/>
      <c r="EO1144" s="29"/>
      <c r="EP1144" s="29"/>
      <c r="EQ1144" s="29"/>
      <c r="ER1144" s="29"/>
      <c r="ES1144" s="29"/>
      <c r="ET1144" s="29"/>
      <c r="EU1144" s="29"/>
      <c r="EV1144" s="29"/>
      <c r="EW1144" s="29"/>
      <c r="EX1144" s="29"/>
      <c r="EY1144" s="29"/>
      <c r="EZ1144" s="29"/>
      <c r="FA1144" s="29"/>
      <c r="FB1144" s="29"/>
      <c r="FC1144" s="29"/>
      <c r="FD1144" s="29"/>
      <c r="FE1144" s="29"/>
      <c r="FF1144" s="29"/>
      <c r="FG1144" s="29"/>
      <c r="FH1144" s="29"/>
      <c r="FI1144" s="29"/>
      <c r="FJ1144" s="29"/>
      <c r="FK1144" s="29"/>
      <c r="FV1144" s="29"/>
      <c r="FZ1144" s="29"/>
      <c r="GA1144" s="29"/>
    </row>
    <row r="1145" spans="7:183" x14ac:dyDescent="0.25">
      <c r="G1145" s="112"/>
      <c r="Z1145" s="113"/>
      <c r="AQ1145" s="29"/>
      <c r="AR1145" s="29"/>
      <c r="AS1145" s="29"/>
      <c r="AT1145" s="29"/>
      <c r="AU1145" s="29"/>
      <c r="AV1145" s="29"/>
      <c r="AW1145" s="29"/>
      <c r="AX1145" s="29"/>
      <c r="AY1145" s="29"/>
      <c r="AZ1145" s="29"/>
      <c r="BA1145" s="29"/>
      <c r="BB1145" s="29"/>
      <c r="BC1145" s="29"/>
      <c r="BD1145" s="29"/>
      <c r="BE1145" s="29"/>
      <c r="BF1145" s="29"/>
      <c r="BG1145" s="29"/>
      <c r="BH1145" s="29"/>
      <c r="BI1145" s="29"/>
      <c r="BJ1145" s="29"/>
      <c r="BK1145" s="29"/>
      <c r="BL1145" s="29"/>
      <c r="BM1145" s="29"/>
      <c r="CH1145" s="29"/>
      <c r="CX1145" s="29"/>
      <c r="CY1145" s="29"/>
      <c r="CZ1145" s="31"/>
      <c r="DA1145" s="31"/>
      <c r="DB1145" s="31"/>
      <c r="DC1145" s="31"/>
      <c r="DD1145" s="31"/>
      <c r="DE1145" s="31"/>
      <c r="DF1145" s="31"/>
      <c r="DL1145" s="29"/>
      <c r="DM1145" s="29"/>
      <c r="DN1145" s="29"/>
      <c r="DO1145" s="29"/>
      <c r="DP1145" s="29"/>
      <c r="DQ1145" s="29"/>
      <c r="DR1145" s="29"/>
      <c r="DS1145" s="29"/>
      <c r="DT1145" s="29"/>
      <c r="DU1145" s="29"/>
      <c r="DV1145" s="29"/>
      <c r="DW1145" s="29"/>
      <c r="DX1145" s="29"/>
      <c r="DY1145" s="29"/>
      <c r="DZ1145" s="29"/>
      <c r="EA1145" s="29"/>
      <c r="EB1145" s="29"/>
      <c r="EC1145" s="29"/>
      <c r="ED1145" s="29"/>
      <c r="EE1145" s="29"/>
      <c r="EF1145" s="29"/>
      <c r="EG1145" s="29"/>
      <c r="EH1145" s="29"/>
      <c r="EI1145" s="29"/>
      <c r="EJ1145" s="29"/>
      <c r="EK1145" s="29"/>
      <c r="EL1145" s="29"/>
      <c r="EM1145" s="29"/>
      <c r="EN1145" s="29"/>
      <c r="EO1145" s="29"/>
      <c r="EP1145" s="29"/>
      <c r="EQ1145" s="29"/>
      <c r="ER1145" s="29"/>
      <c r="ES1145" s="29"/>
      <c r="ET1145" s="29"/>
      <c r="EU1145" s="29"/>
      <c r="EV1145" s="29"/>
      <c r="EW1145" s="29"/>
      <c r="EX1145" s="29"/>
      <c r="EY1145" s="29"/>
      <c r="EZ1145" s="29"/>
      <c r="FA1145" s="29"/>
      <c r="FB1145" s="29"/>
      <c r="FC1145" s="29"/>
      <c r="FD1145" s="29"/>
      <c r="FE1145" s="29"/>
      <c r="FF1145" s="29"/>
      <c r="FG1145" s="29"/>
      <c r="FH1145" s="29"/>
      <c r="FI1145" s="29"/>
      <c r="FJ1145" s="29"/>
      <c r="FK1145" s="29"/>
      <c r="FV1145" s="29"/>
      <c r="FZ1145" s="29"/>
      <c r="GA1145" s="29"/>
    </row>
    <row r="1146" spans="7:183" x14ac:dyDescent="0.25">
      <c r="G1146" s="112"/>
      <c r="Z1146" s="113"/>
      <c r="AQ1146" s="29"/>
      <c r="AR1146" s="29"/>
      <c r="AS1146" s="29"/>
      <c r="AT1146" s="29"/>
      <c r="AU1146" s="29"/>
      <c r="AV1146" s="29"/>
      <c r="AW1146" s="29"/>
      <c r="AX1146" s="29"/>
      <c r="AY1146" s="29"/>
      <c r="AZ1146" s="29"/>
      <c r="BA1146" s="29"/>
      <c r="BB1146" s="29"/>
      <c r="BC1146" s="29"/>
      <c r="BD1146" s="29"/>
      <c r="BE1146" s="29"/>
      <c r="BF1146" s="29"/>
      <c r="BG1146" s="29"/>
      <c r="BH1146" s="29"/>
      <c r="BI1146" s="29"/>
      <c r="BJ1146" s="29"/>
      <c r="BK1146" s="29"/>
      <c r="BL1146" s="29"/>
      <c r="BM1146" s="29"/>
      <c r="CH1146" s="29"/>
      <c r="CX1146" s="29"/>
      <c r="CY1146" s="29"/>
      <c r="CZ1146" s="31"/>
      <c r="DA1146" s="31"/>
      <c r="DB1146" s="31"/>
      <c r="DC1146" s="31"/>
      <c r="DD1146" s="31"/>
      <c r="DE1146" s="31"/>
      <c r="DF1146" s="31"/>
      <c r="DL1146" s="29"/>
      <c r="DM1146" s="29"/>
      <c r="DN1146" s="29"/>
      <c r="DO1146" s="29"/>
      <c r="DP1146" s="29"/>
      <c r="DQ1146" s="29"/>
      <c r="DR1146" s="29"/>
      <c r="DS1146" s="29"/>
      <c r="DT1146" s="29"/>
      <c r="DU1146" s="29"/>
      <c r="DV1146" s="29"/>
      <c r="DW1146" s="29"/>
      <c r="DX1146" s="29"/>
      <c r="DY1146" s="29"/>
      <c r="DZ1146" s="29"/>
      <c r="EA1146" s="29"/>
      <c r="EB1146" s="29"/>
      <c r="EC1146" s="29"/>
      <c r="ED1146" s="29"/>
      <c r="EE1146" s="29"/>
      <c r="EF1146" s="29"/>
      <c r="EG1146" s="29"/>
      <c r="EH1146" s="29"/>
      <c r="EI1146" s="29"/>
      <c r="EJ1146" s="29"/>
      <c r="EK1146" s="29"/>
      <c r="EL1146" s="29"/>
      <c r="EM1146" s="29"/>
      <c r="EN1146" s="29"/>
      <c r="EO1146" s="29"/>
      <c r="EP1146" s="29"/>
      <c r="EQ1146" s="29"/>
      <c r="ER1146" s="29"/>
      <c r="ES1146" s="29"/>
      <c r="ET1146" s="29"/>
      <c r="EU1146" s="29"/>
      <c r="EV1146" s="29"/>
      <c r="EW1146" s="29"/>
      <c r="EX1146" s="29"/>
      <c r="EY1146" s="29"/>
      <c r="EZ1146" s="29"/>
      <c r="FA1146" s="29"/>
      <c r="FB1146" s="29"/>
      <c r="FC1146" s="29"/>
      <c r="FD1146" s="29"/>
      <c r="FE1146" s="29"/>
      <c r="FF1146" s="29"/>
      <c r="FG1146" s="29"/>
      <c r="FH1146" s="29"/>
      <c r="FI1146" s="29"/>
      <c r="FJ1146" s="29"/>
      <c r="FK1146" s="29"/>
      <c r="FV1146" s="29"/>
      <c r="FZ1146" s="29"/>
      <c r="GA1146" s="29"/>
    </row>
    <row r="1147" spans="7:183" x14ac:dyDescent="0.25">
      <c r="G1147" s="112"/>
      <c r="Z1147" s="113"/>
      <c r="AQ1147" s="29"/>
      <c r="AR1147" s="29"/>
      <c r="AS1147" s="29"/>
      <c r="AT1147" s="29"/>
      <c r="AU1147" s="29"/>
      <c r="AV1147" s="29"/>
      <c r="AW1147" s="29"/>
      <c r="AX1147" s="29"/>
      <c r="AY1147" s="29"/>
      <c r="AZ1147" s="29"/>
      <c r="BA1147" s="29"/>
      <c r="BB1147" s="29"/>
      <c r="BC1147" s="29"/>
      <c r="BD1147" s="29"/>
      <c r="BE1147" s="29"/>
      <c r="BF1147" s="29"/>
      <c r="BG1147" s="29"/>
      <c r="BH1147" s="29"/>
      <c r="BI1147" s="29"/>
      <c r="BJ1147" s="29"/>
      <c r="BK1147" s="29"/>
      <c r="BL1147" s="29"/>
      <c r="BM1147" s="29"/>
      <c r="CH1147" s="29"/>
      <c r="CX1147" s="29"/>
      <c r="CY1147" s="29"/>
      <c r="CZ1147" s="31"/>
      <c r="DA1147" s="31"/>
      <c r="DB1147" s="31"/>
      <c r="DC1147" s="31"/>
      <c r="DD1147" s="31"/>
      <c r="DE1147" s="31"/>
      <c r="DF1147" s="31"/>
      <c r="DL1147" s="29"/>
      <c r="DM1147" s="29"/>
      <c r="DN1147" s="29"/>
      <c r="DO1147" s="29"/>
      <c r="DP1147" s="29"/>
      <c r="DQ1147" s="29"/>
      <c r="DR1147" s="29"/>
      <c r="DS1147" s="29"/>
      <c r="DT1147" s="29"/>
      <c r="DU1147" s="29"/>
      <c r="DV1147" s="29"/>
      <c r="DW1147" s="29"/>
      <c r="DX1147" s="29"/>
      <c r="DY1147" s="29"/>
      <c r="DZ1147" s="29"/>
      <c r="EA1147" s="29"/>
      <c r="EB1147" s="29"/>
      <c r="EC1147" s="29"/>
      <c r="ED1147" s="29"/>
      <c r="EE1147" s="29"/>
      <c r="EF1147" s="29"/>
      <c r="EG1147" s="29"/>
      <c r="EH1147" s="29"/>
      <c r="EI1147" s="29"/>
      <c r="EJ1147" s="29"/>
      <c r="EK1147" s="29"/>
      <c r="EL1147" s="29"/>
      <c r="EM1147" s="29"/>
      <c r="EN1147" s="29"/>
      <c r="EO1147" s="29"/>
      <c r="EP1147" s="29"/>
      <c r="EQ1147" s="29"/>
      <c r="ER1147" s="29"/>
      <c r="ES1147" s="29"/>
      <c r="ET1147" s="29"/>
      <c r="EU1147" s="29"/>
      <c r="EV1147" s="29"/>
      <c r="EW1147" s="29"/>
      <c r="EX1147" s="29"/>
      <c r="EY1147" s="29"/>
      <c r="EZ1147" s="29"/>
      <c r="FA1147" s="29"/>
      <c r="FB1147" s="29"/>
      <c r="FC1147" s="29"/>
      <c r="FD1147" s="29"/>
      <c r="FE1147" s="29"/>
      <c r="FF1147" s="29"/>
      <c r="FG1147" s="29"/>
      <c r="FH1147" s="29"/>
      <c r="FI1147" s="29"/>
      <c r="FJ1147" s="29"/>
      <c r="FK1147" s="29"/>
      <c r="FV1147" s="29"/>
      <c r="FZ1147" s="29"/>
      <c r="GA1147" s="29"/>
    </row>
    <row r="1148" spans="7:183" x14ac:dyDescent="0.25">
      <c r="G1148" s="112"/>
      <c r="Z1148" s="113"/>
      <c r="AQ1148" s="29"/>
      <c r="AR1148" s="29"/>
      <c r="AS1148" s="29"/>
      <c r="AT1148" s="29"/>
      <c r="AU1148" s="29"/>
      <c r="AV1148" s="29"/>
      <c r="AW1148" s="29"/>
      <c r="AX1148" s="29"/>
      <c r="AY1148" s="29"/>
      <c r="AZ1148" s="29"/>
      <c r="BA1148" s="29"/>
      <c r="BB1148" s="29"/>
      <c r="BC1148" s="29"/>
      <c r="BD1148" s="29"/>
      <c r="BE1148" s="29"/>
      <c r="BF1148" s="29"/>
      <c r="BG1148" s="29"/>
      <c r="BH1148" s="29"/>
      <c r="BI1148" s="29"/>
      <c r="BJ1148" s="29"/>
      <c r="BK1148" s="29"/>
      <c r="BL1148" s="29"/>
      <c r="BM1148" s="29"/>
      <c r="CH1148" s="29"/>
      <c r="CX1148" s="29"/>
      <c r="CY1148" s="29"/>
      <c r="CZ1148" s="31"/>
      <c r="DA1148" s="31"/>
      <c r="DB1148" s="31"/>
      <c r="DC1148" s="31"/>
      <c r="DD1148" s="31"/>
      <c r="DE1148" s="31"/>
      <c r="DF1148" s="31"/>
      <c r="DL1148" s="29"/>
      <c r="DM1148" s="29"/>
      <c r="DN1148" s="29"/>
      <c r="DO1148" s="29"/>
      <c r="DP1148" s="29"/>
      <c r="DQ1148" s="29"/>
      <c r="DR1148" s="29"/>
      <c r="DS1148" s="29"/>
      <c r="DT1148" s="29"/>
      <c r="DU1148" s="29"/>
      <c r="DV1148" s="29"/>
      <c r="DW1148" s="29"/>
      <c r="DX1148" s="29"/>
      <c r="DY1148" s="29"/>
      <c r="DZ1148" s="29"/>
      <c r="EA1148" s="29"/>
      <c r="EB1148" s="29"/>
      <c r="EC1148" s="29"/>
      <c r="ED1148" s="29"/>
      <c r="EE1148" s="29"/>
      <c r="EF1148" s="29"/>
      <c r="EG1148" s="29"/>
      <c r="EH1148" s="29"/>
      <c r="EI1148" s="29"/>
      <c r="EJ1148" s="29"/>
      <c r="EK1148" s="29"/>
      <c r="EL1148" s="29"/>
      <c r="EM1148" s="29"/>
      <c r="EN1148" s="29"/>
      <c r="EO1148" s="29"/>
      <c r="EP1148" s="29"/>
      <c r="EQ1148" s="29"/>
      <c r="ER1148" s="29"/>
      <c r="ES1148" s="29"/>
      <c r="ET1148" s="29"/>
      <c r="EU1148" s="29"/>
      <c r="EV1148" s="29"/>
      <c r="EW1148" s="29"/>
      <c r="EX1148" s="29"/>
      <c r="EY1148" s="29"/>
      <c r="EZ1148" s="29"/>
      <c r="FA1148" s="29"/>
      <c r="FB1148" s="29"/>
      <c r="FC1148" s="29"/>
      <c r="FD1148" s="29"/>
      <c r="FE1148" s="29"/>
      <c r="FF1148" s="29"/>
      <c r="FG1148" s="29"/>
      <c r="FH1148" s="29"/>
      <c r="FI1148" s="29"/>
      <c r="FJ1148" s="29"/>
      <c r="FK1148" s="29"/>
      <c r="FV1148" s="29"/>
      <c r="FZ1148" s="29"/>
      <c r="GA1148" s="29"/>
    </row>
    <row r="1149" spans="7:183" x14ac:dyDescent="0.25">
      <c r="G1149" s="112"/>
      <c r="Z1149" s="113"/>
      <c r="AQ1149" s="29"/>
      <c r="AR1149" s="29"/>
      <c r="AS1149" s="29"/>
      <c r="AT1149" s="29"/>
      <c r="AU1149" s="29"/>
      <c r="AV1149" s="29"/>
      <c r="AW1149" s="29"/>
      <c r="AX1149" s="29"/>
      <c r="AY1149" s="29"/>
      <c r="AZ1149" s="29"/>
      <c r="BA1149" s="29"/>
      <c r="BB1149" s="29"/>
      <c r="BC1149" s="29"/>
      <c r="BD1149" s="29"/>
      <c r="BE1149" s="29"/>
      <c r="BF1149" s="29"/>
      <c r="BG1149" s="29"/>
      <c r="BH1149" s="29"/>
      <c r="BI1149" s="29"/>
      <c r="BJ1149" s="29"/>
      <c r="BK1149" s="29"/>
      <c r="BL1149" s="29"/>
      <c r="BM1149" s="29"/>
      <c r="CH1149" s="29"/>
      <c r="CX1149" s="29"/>
      <c r="CY1149" s="29"/>
      <c r="CZ1149" s="31"/>
      <c r="DA1149" s="31"/>
      <c r="DB1149" s="31"/>
      <c r="DC1149" s="31"/>
      <c r="DD1149" s="31"/>
      <c r="DE1149" s="31"/>
      <c r="DF1149" s="31"/>
      <c r="DL1149" s="29"/>
      <c r="DM1149" s="29"/>
      <c r="DN1149" s="29"/>
      <c r="DO1149" s="29"/>
      <c r="DP1149" s="29"/>
      <c r="DQ1149" s="29"/>
      <c r="DR1149" s="29"/>
      <c r="DS1149" s="29"/>
      <c r="DT1149" s="29"/>
      <c r="DU1149" s="29"/>
      <c r="DV1149" s="29"/>
      <c r="DW1149" s="29"/>
      <c r="DX1149" s="29"/>
      <c r="DY1149" s="29"/>
      <c r="DZ1149" s="29"/>
      <c r="EA1149" s="29"/>
      <c r="EB1149" s="29"/>
      <c r="EC1149" s="29"/>
      <c r="ED1149" s="29"/>
      <c r="EE1149" s="29"/>
      <c r="EF1149" s="29"/>
      <c r="EG1149" s="29"/>
      <c r="EH1149" s="29"/>
      <c r="EI1149" s="29"/>
      <c r="EJ1149" s="29"/>
      <c r="EK1149" s="29"/>
      <c r="EL1149" s="29"/>
      <c r="EM1149" s="29"/>
      <c r="EN1149" s="29"/>
      <c r="EO1149" s="29"/>
      <c r="EP1149" s="29"/>
      <c r="EQ1149" s="29"/>
      <c r="ER1149" s="29"/>
      <c r="ES1149" s="29"/>
      <c r="ET1149" s="29"/>
      <c r="EU1149" s="29"/>
      <c r="EV1149" s="29"/>
      <c r="EW1149" s="29"/>
      <c r="EX1149" s="29"/>
      <c r="EY1149" s="29"/>
      <c r="EZ1149" s="29"/>
      <c r="FA1149" s="29"/>
      <c r="FB1149" s="29"/>
      <c r="FC1149" s="29"/>
      <c r="FD1149" s="29"/>
      <c r="FE1149" s="29"/>
      <c r="FF1149" s="29"/>
      <c r="FG1149" s="29"/>
      <c r="FH1149" s="29"/>
      <c r="FI1149" s="29"/>
      <c r="FJ1149" s="29"/>
      <c r="FK1149" s="29"/>
      <c r="FV1149" s="29"/>
      <c r="FZ1149" s="29"/>
      <c r="GA1149" s="29"/>
    </row>
    <row r="1150" spans="7:183" x14ac:dyDescent="0.25">
      <c r="G1150" s="112"/>
      <c r="Z1150" s="113"/>
      <c r="AQ1150" s="29"/>
      <c r="AR1150" s="29"/>
      <c r="AS1150" s="29"/>
      <c r="AT1150" s="29"/>
      <c r="AU1150" s="29"/>
      <c r="AV1150" s="29"/>
      <c r="AW1150" s="29"/>
      <c r="AX1150" s="29"/>
      <c r="AY1150" s="29"/>
      <c r="AZ1150" s="29"/>
      <c r="BA1150" s="29"/>
      <c r="BB1150" s="29"/>
      <c r="BC1150" s="29"/>
      <c r="BD1150" s="29"/>
      <c r="BE1150" s="29"/>
      <c r="BF1150" s="29"/>
      <c r="BG1150" s="29"/>
      <c r="BH1150" s="29"/>
      <c r="BI1150" s="29"/>
      <c r="BJ1150" s="29"/>
      <c r="BK1150" s="29"/>
      <c r="BL1150" s="29"/>
      <c r="BM1150" s="29"/>
      <c r="CH1150" s="29"/>
      <c r="CX1150" s="29"/>
      <c r="CY1150" s="29"/>
      <c r="CZ1150" s="31"/>
      <c r="DA1150" s="31"/>
      <c r="DB1150" s="31"/>
      <c r="DC1150" s="31"/>
      <c r="DD1150" s="31"/>
      <c r="DE1150" s="31"/>
      <c r="DF1150" s="31"/>
      <c r="DL1150" s="29"/>
      <c r="DM1150" s="29"/>
      <c r="DN1150" s="29"/>
      <c r="DO1150" s="29"/>
      <c r="DP1150" s="29"/>
      <c r="DQ1150" s="29"/>
      <c r="DR1150" s="29"/>
      <c r="DS1150" s="29"/>
      <c r="DT1150" s="29"/>
      <c r="DU1150" s="29"/>
      <c r="DV1150" s="29"/>
      <c r="DW1150" s="29"/>
      <c r="DX1150" s="29"/>
      <c r="DY1150" s="29"/>
      <c r="DZ1150" s="29"/>
      <c r="EA1150" s="29"/>
      <c r="EB1150" s="29"/>
      <c r="EC1150" s="29"/>
      <c r="ED1150" s="29"/>
      <c r="EE1150" s="29"/>
      <c r="EF1150" s="29"/>
      <c r="EG1150" s="29"/>
      <c r="EH1150" s="29"/>
      <c r="EI1150" s="29"/>
      <c r="EJ1150" s="29"/>
      <c r="EK1150" s="29"/>
      <c r="EL1150" s="29"/>
      <c r="EM1150" s="29"/>
      <c r="EN1150" s="29"/>
      <c r="EO1150" s="29"/>
      <c r="EP1150" s="29"/>
      <c r="EQ1150" s="29"/>
      <c r="ER1150" s="29"/>
      <c r="ES1150" s="29"/>
      <c r="ET1150" s="29"/>
      <c r="EU1150" s="29"/>
      <c r="EV1150" s="29"/>
      <c r="EW1150" s="29"/>
      <c r="EX1150" s="29"/>
      <c r="EY1150" s="29"/>
      <c r="EZ1150" s="29"/>
      <c r="FA1150" s="29"/>
      <c r="FB1150" s="29"/>
      <c r="FC1150" s="29"/>
      <c r="FD1150" s="29"/>
      <c r="FE1150" s="29"/>
      <c r="FF1150" s="29"/>
      <c r="FG1150" s="29"/>
      <c r="FH1150" s="29"/>
      <c r="FI1150" s="29"/>
      <c r="FJ1150" s="29"/>
      <c r="FK1150" s="29"/>
      <c r="FV1150" s="29"/>
      <c r="FZ1150" s="29"/>
      <c r="GA1150" s="29"/>
    </row>
    <row r="1151" spans="7:183" x14ac:dyDescent="0.25">
      <c r="G1151" s="112"/>
      <c r="Z1151" s="113"/>
      <c r="AQ1151" s="29"/>
      <c r="AR1151" s="29"/>
      <c r="AS1151" s="29"/>
      <c r="AT1151" s="29"/>
      <c r="AU1151" s="29"/>
      <c r="AV1151" s="29"/>
      <c r="AW1151" s="29"/>
      <c r="AX1151" s="29"/>
      <c r="AY1151" s="29"/>
      <c r="AZ1151" s="29"/>
      <c r="BA1151" s="29"/>
      <c r="BB1151" s="29"/>
      <c r="BC1151" s="29"/>
      <c r="BD1151" s="29"/>
      <c r="BE1151" s="29"/>
      <c r="BF1151" s="29"/>
      <c r="BG1151" s="29"/>
      <c r="BH1151" s="29"/>
      <c r="BI1151" s="29"/>
      <c r="BJ1151" s="29"/>
      <c r="BK1151" s="29"/>
      <c r="BL1151" s="29"/>
      <c r="BM1151" s="29"/>
      <c r="CH1151" s="29"/>
      <c r="CX1151" s="29"/>
      <c r="CY1151" s="29"/>
      <c r="CZ1151" s="31"/>
      <c r="DA1151" s="31"/>
      <c r="DB1151" s="31"/>
      <c r="DC1151" s="31"/>
      <c r="DD1151" s="31"/>
      <c r="DE1151" s="31"/>
      <c r="DF1151" s="31"/>
      <c r="DL1151" s="29"/>
      <c r="DM1151" s="29"/>
      <c r="DN1151" s="29"/>
      <c r="DO1151" s="29"/>
      <c r="DP1151" s="29"/>
      <c r="DQ1151" s="29"/>
      <c r="DR1151" s="29"/>
      <c r="DS1151" s="29"/>
      <c r="DT1151" s="29"/>
      <c r="DU1151" s="29"/>
      <c r="DV1151" s="29"/>
      <c r="DW1151" s="29"/>
      <c r="DX1151" s="29"/>
      <c r="DY1151" s="29"/>
      <c r="DZ1151" s="29"/>
      <c r="EA1151" s="29"/>
      <c r="EB1151" s="29"/>
      <c r="EC1151" s="29"/>
      <c r="ED1151" s="29"/>
      <c r="EE1151" s="29"/>
      <c r="EF1151" s="29"/>
      <c r="EG1151" s="29"/>
      <c r="EH1151" s="29"/>
      <c r="EI1151" s="29"/>
      <c r="EJ1151" s="29"/>
      <c r="EK1151" s="29"/>
      <c r="EL1151" s="29"/>
      <c r="EM1151" s="29"/>
      <c r="EN1151" s="29"/>
      <c r="EO1151" s="29"/>
      <c r="EP1151" s="29"/>
      <c r="EQ1151" s="29"/>
      <c r="ER1151" s="29"/>
      <c r="ES1151" s="29"/>
      <c r="ET1151" s="29"/>
      <c r="EU1151" s="29"/>
      <c r="EV1151" s="29"/>
      <c r="EW1151" s="29"/>
      <c r="EX1151" s="29"/>
      <c r="EY1151" s="29"/>
      <c r="EZ1151" s="29"/>
      <c r="FA1151" s="29"/>
      <c r="FB1151" s="29"/>
      <c r="FC1151" s="29"/>
      <c r="FD1151" s="29"/>
      <c r="FE1151" s="29"/>
      <c r="FF1151" s="29"/>
      <c r="FG1151" s="29"/>
      <c r="FH1151" s="29"/>
      <c r="FI1151" s="29"/>
      <c r="FJ1151" s="29"/>
      <c r="FK1151" s="29"/>
      <c r="FV1151" s="29"/>
      <c r="FZ1151" s="29"/>
      <c r="GA1151" s="29"/>
    </row>
    <row r="1152" spans="7:183" x14ac:dyDescent="0.25">
      <c r="G1152" s="112"/>
      <c r="Z1152" s="113"/>
      <c r="AQ1152" s="29"/>
      <c r="AR1152" s="29"/>
      <c r="AS1152" s="29"/>
      <c r="AT1152" s="29"/>
      <c r="AU1152" s="29"/>
      <c r="AV1152" s="29"/>
      <c r="AW1152" s="29"/>
      <c r="AX1152" s="29"/>
      <c r="AY1152" s="29"/>
      <c r="AZ1152" s="29"/>
      <c r="BA1152" s="29"/>
      <c r="BB1152" s="29"/>
      <c r="BC1152" s="29"/>
      <c r="BD1152" s="29"/>
      <c r="BE1152" s="29"/>
      <c r="BF1152" s="29"/>
      <c r="BG1152" s="29"/>
      <c r="BH1152" s="29"/>
      <c r="BI1152" s="29"/>
      <c r="BJ1152" s="29"/>
      <c r="BK1152" s="29"/>
      <c r="BL1152" s="29"/>
      <c r="BM1152" s="29"/>
      <c r="CH1152" s="29"/>
      <c r="CX1152" s="29"/>
      <c r="CY1152" s="29"/>
      <c r="CZ1152" s="31"/>
      <c r="DA1152" s="31"/>
      <c r="DB1152" s="31"/>
      <c r="DC1152" s="31"/>
      <c r="DD1152" s="31"/>
      <c r="DE1152" s="31"/>
      <c r="DF1152" s="31"/>
      <c r="DL1152" s="29"/>
      <c r="DM1152" s="29"/>
      <c r="DN1152" s="29"/>
      <c r="DO1152" s="29"/>
      <c r="DP1152" s="29"/>
      <c r="DQ1152" s="29"/>
      <c r="DR1152" s="29"/>
      <c r="DS1152" s="29"/>
      <c r="DT1152" s="29"/>
      <c r="DU1152" s="29"/>
      <c r="DV1152" s="29"/>
      <c r="DW1152" s="29"/>
      <c r="DX1152" s="29"/>
      <c r="DY1152" s="29"/>
      <c r="DZ1152" s="29"/>
      <c r="EA1152" s="29"/>
      <c r="EB1152" s="29"/>
      <c r="EC1152" s="29"/>
      <c r="ED1152" s="29"/>
      <c r="EE1152" s="29"/>
      <c r="EF1152" s="29"/>
      <c r="EG1152" s="29"/>
      <c r="EH1152" s="29"/>
      <c r="EI1152" s="29"/>
      <c r="EJ1152" s="29"/>
      <c r="EK1152" s="29"/>
      <c r="EL1152" s="29"/>
      <c r="EM1152" s="29"/>
      <c r="EN1152" s="29"/>
      <c r="EO1152" s="29"/>
      <c r="EP1152" s="29"/>
      <c r="EQ1152" s="29"/>
      <c r="ER1152" s="29"/>
      <c r="ES1152" s="29"/>
      <c r="ET1152" s="29"/>
      <c r="EU1152" s="29"/>
      <c r="EV1152" s="29"/>
      <c r="EW1152" s="29"/>
      <c r="EX1152" s="29"/>
      <c r="EY1152" s="29"/>
      <c r="EZ1152" s="29"/>
      <c r="FA1152" s="29"/>
      <c r="FB1152" s="29"/>
      <c r="FC1152" s="29"/>
      <c r="FD1152" s="29"/>
      <c r="FE1152" s="29"/>
      <c r="FF1152" s="29"/>
      <c r="FG1152" s="29"/>
      <c r="FH1152" s="29"/>
      <c r="FI1152" s="29"/>
      <c r="FJ1152" s="29"/>
      <c r="FK1152" s="29"/>
      <c r="FV1152" s="29"/>
      <c r="FZ1152" s="29"/>
      <c r="GA1152" s="29"/>
    </row>
    <row r="1153" spans="7:183" x14ac:dyDescent="0.25">
      <c r="G1153" s="112"/>
      <c r="Z1153" s="113"/>
      <c r="AQ1153" s="29"/>
      <c r="AR1153" s="29"/>
      <c r="AS1153" s="29"/>
      <c r="AT1153" s="29"/>
      <c r="AU1153" s="29"/>
      <c r="AV1153" s="29"/>
      <c r="AW1153" s="29"/>
      <c r="AX1153" s="29"/>
      <c r="AY1153" s="29"/>
      <c r="AZ1153" s="29"/>
      <c r="BA1153" s="29"/>
      <c r="BB1153" s="29"/>
      <c r="BC1153" s="29"/>
      <c r="BD1153" s="29"/>
      <c r="BE1153" s="29"/>
      <c r="BF1153" s="29"/>
      <c r="BG1153" s="29"/>
      <c r="BH1153" s="29"/>
      <c r="BI1153" s="29"/>
      <c r="BJ1153" s="29"/>
      <c r="BK1153" s="29"/>
      <c r="BL1153" s="29"/>
      <c r="BM1153" s="29"/>
      <c r="CH1153" s="29"/>
      <c r="CX1153" s="29"/>
      <c r="CY1153" s="29"/>
      <c r="CZ1153" s="31"/>
      <c r="DA1153" s="31"/>
      <c r="DB1153" s="31"/>
      <c r="DC1153" s="31"/>
      <c r="DD1153" s="31"/>
      <c r="DE1153" s="31"/>
      <c r="DF1153" s="31"/>
      <c r="DL1153" s="29"/>
      <c r="DM1153" s="29"/>
      <c r="DN1153" s="29"/>
      <c r="DO1153" s="29"/>
      <c r="DP1153" s="29"/>
      <c r="DQ1153" s="29"/>
      <c r="DR1153" s="29"/>
      <c r="DS1153" s="29"/>
      <c r="DT1153" s="29"/>
      <c r="DU1153" s="29"/>
      <c r="DV1153" s="29"/>
      <c r="DW1153" s="29"/>
      <c r="DX1153" s="29"/>
      <c r="DY1153" s="29"/>
      <c r="DZ1153" s="29"/>
      <c r="EA1153" s="29"/>
      <c r="EB1153" s="29"/>
      <c r="EC1153" s="29"/>
      <c r="ED1153" s="29"/>
      <c r="EE1153" s="29"/>
      <c r="EF1153" s="29"/>
      <c r="EG1153" s="29"/>
      <c r="EH1153" s="29"/>
      <c r="EI1153" s="29"/>
      <c r="EJ1153" s="29"/>
      <c r="EK1153" s="29"/>
      <c r="EL1153" s="29"/>
      <c r="EM1153" s="29"/>
      <c r="EN1153" s="29"/>
      <c r="EO1153" s="29"/>
      <c r="EP1153" s="29"/>
      <c r="EQ1153" s="29"/>
      <c r="ER1153" s="29"/>
      <c r="ES1153" s="29"/>
      <c r="ET1153" s="29"/>
      <c r="EU1153" s="29"/>
      <c r="EV1153" s="29"/>
      <c r="EW1153" s="29"/>
      <c r="EX1153" s="29"/>
      <c r="EY1153" s="29"/>
      <c r="EZ1153" s="29"/>
      <c r="FA1153" s="29"/>
      <c r="FB1153" s="29"/>
      <c r="FC1153" s="29"/>
      <c r="FD1153" s="29"/>
      <c r="FE1153" s="29"/>
      <c r="FF1153" s="29"/>
      <c r="FG1153" s="29"/>
      <c r="FH1153" s="29"/>
      <c r="FI1153" s="29"/>
      <c r="FJ1153" s="29"/>
      <c r="FK1153" s="29"/>
      <c r="FV1153" s="29"/>
      <c r="FZ1153" s="29"/>
      <c r="GA1153" s="29"/>
    </row>
    <row r="1154" spans="7:183" x14ac:dyDescent="0.25">
      <c r="G1154" s="112"/>
      <c r="Z1154" s="113"/>
      <c r="AQ1154" s="29"/>
      <c r="AR1154" s="29"/>
      <c r="AS1154" s="29"/>
      <c r="AT1154" s="29"/>
      <c r="AU1154" s="29"/>
      <c r="AV1154" s="29"/>
      <c r="AW1154" s="29"/>
      <c r="AX1154" s="29"/>
      <c r="AY1154" s="29"/>
      <c r="AZ1154" s="29"/>
      <c r="BA1154" s="29"/>
      <c r="BB1154" s="29"/>
      <c r="BC1154" s="29"/>
      <c r="BD1154" s="29"/>
      <c r="BE1154" s="29"/>
      <c r="BF1154" s="29"/>
      <c r="BG1154" s="29"/>
      <c r="BH1154" s="29"/>
      <c r="BI1154" s="29"/>
      <c r="BJ1154" s="29"/>
      <c r="BK1154" s="29"/>
      <c r="BL1154" s="29"/>
      <c r="BM1154" s="29"/>
      <c r="CH1154" s="29"/>
      <c r="CX1154" s="29"/>
      <c r="CY1154" s="29"/>
      <c r="CZ1154" s="31"/>
      <c r="DA1154" s="31"/>
      <c r="DB1154" s="31"/>
      <c r="DC1154" s="31"/>
      <c r="DD1154" s="31"/>
      <c r="DE1154" s="31"/>
      <c r="DF1154" s="31"/>
      <c r="DL1154" s="29"/>
      <c r="DM1154" s="29"/>
      <c r="DN1154" s="29"/>
      <c r="DO1154" s="29"/>
      <c r="DP1154" s="29"/>
      <c r="DQ1154" s="29"/>
      <c r="DR1154" s="29"/>
      <c r="DS1154" s="29"/>
      <c r="DT1154" s="29"/>
      <c r="DU1154" s="29"/>
      <c r="DV1154" s="29"/>
      <c r="DW1154" s="29"/>
      <c r="DX1154" s="29"/>
      <c r="DY1154" s="29"/>
      <c r="DZ1154" s="29"/>
      <c r="EA1154" s="29"/>
      <c r="EB1154" s="29"/>
      <c r="EC1154" s="29"/>
      <c r="ED1154" s="29"/>
      <c r="EE1154" s="29"/>
      <c r="EF1154" s="29"/>
      <c r="EG1154" s="29"/>
      <c r="EH1154" s="29"/>
      <c r="EI1154" s="29"/>
      <c r="EJ1154" s="29"/>
      <c r="EK1154" s="29"/>
      <c r="EL1154" s="29"/>
      <c r="EM1154" s="29"/>
      <c r="EN1154" s="29"/>
      <c r="EO1154" s="29"/>
      <c r="EP1154" s="29"/>
      <c r="EQ1154" s="29"/>
      <c r="ER1154" s="29"/>
      <c r="ES1154" s="29"/>
      <c r="ET1154" s="29"/>
      <c r="EU1154" s="29"/>
      <c r="EV1154" s="29"/>
      <c r="EW1154" s="29"/>
      <c r="EX1154" s="29"/>
      <c r="EY1154" s="29"/>
      <c r="EZ1154" s="29"/>
      <c r="FA1154" s="29"/>
      <c r="FB1154" s="29"/>
      <c r="FC1154" s="29"/>
      <c r="FD1154" s="29"/>
      <c r="FE1154" s="29"/>
      <c r="FF1154" s="29"/>
      <c r="FG1154" s="29"/>
      <c r="FH1154" s="29"/>
      <c r="FI1154" s="29"/>
      <c r="FJ1154" s="29"/>
      <c r="FK1154" s="29"/>
      <c r="FV1154" s="29"/>
      <c r="FZ1154" s="29"/>
      <c r="GA1154" s="29"/>
    </row>
    <row r="1155" spans="7:183" x14ac:dyDescent="0.25">
      <c r="G1155" s="112"/>
      <c r="Z1155" s="113"/>
      <c r="AQ1155" s="29"/>
      <c r="AR1155" s="29"/>
      <c r="AS1155" s="29"/>
      <c r="AT1155" s="29"/>
      <c r="AU1155" s="29"/>
      <c r="AV1155" s="29"/>
      <c r="AW1155" s="29"/>
      <c r="AX1155" s="29"/>
      <c r="AY1155" s="29"/>
      <c r="AZ1155" s="29"/>
      <c r="BA1155" s="29"/>
      <c r="BB1155" s="29"/>
      <c r="BC1155" s="29"/>
      <c r="BD1155" s="29"/>
      <c r="BE1155" s="29"/>
      <c r="BF1155" s="29"/>
      <c r="BG1155" s="29"/>
      <c r="BH1155" s="29"/>
      <c r="BI1155" s="29"/>
      <c r="BJ1155" s="29"/>
      <c r="BK1155" s="29"/>
      <c r="BL1155" s="29"/>
      <c r="BM1155" s="29"/>
      <c r="CH1155" s="29"/>
      <c r="CX1155" s="29"/>
      <c r="CY1155" s="29"/>
      <c r="CZ1155" s="31"/>
      <c r="DA1155" s="31"/>
      <c r="DB1155" s="31"/>
      <c r="DC1155" s="31"/>
      <c r="DD1155" s="31"/>
      <c r="DE1155" s="31"/>
      <c r="DF1155" s="31"/>
      <c r="DL1155" s="29"/>
      <c r="DM1155" s="29"/>
      <c r="DN1155" s="29"/>
      <c r="DO1155" s="29"/>
      <c r="DP1155" s="29"/>
      <c r="DQ1155" s="29"/>
      <c r="DR1155" s="29"/>
      <c r="DS1155" s="29"/>
      <c r="DT1155" s="29"/>
      <c r="DU1155" s="29"/>
      <c r="DV1155" s="29"/>
      <c r="DW1155" s="29"/>
      <c r="DX1155" s="29"/>
      <c r="DY1155" s="29"/>
      <c r="DZ1155" s="29"/>
      <c r="EA1155" s="29"/>
      <c r="EB1155" s="29"/>
      <c r="EC1155" s="29"/>
      <c r="ED1155" s="29"/>
      <c r="EE1155" s="29"/>
      <c r="EF1155" s="29"/>
      <c r="EG1155" s="29"/>
      <c r="EH1155" s="29"/>
      <c r="EI1155" s="29"/>
      <c r="EJ1155" s="29"/>
      <c r="EK1155" s="29"/>
      <c r="EL1155" s="29"/>
      <c r="EM1155" s="29"/>
      <c r="EN1155" s="29"/>
      <c r="EO1155" s="29"/>
      <c r="EP1155" s="29"/>
      <c r="EQ1155" s="29"/>
      <c r="ER1155" s="29"/>
      <c r="ES1155" s="29"/>
      <c r="ET1155" s="29"/>
      <c r="EU1155" s="29"/>
      <c r="EV1155" s="29"/>
      <c r="EW1155" s="29"/>
      <c r="EX1155" s="29"/>
      <c r="EY1155" s="29"/>
      <c r="EZ1155" s="29"/>
      <c r="FA1155" s="29"/>
      <c r="FB1155" s="29"/>
      <c r="FC1155" s="29"/>
      <c r="FD1155" s="29"/>
      <c r="FE1155" s="29"/>
      <c r="FF1155" s="29"/>
      <c r="FG1155" s="29"/>
      <c r="FH1155" s="29"/>
      <c r="FI1155" s="29"/>
      <c r="FJ1155" s="29"/>
      <c r="FK1155" s="29"/>
      <c r="FV1155" s="29"/>
      <c r="FZ1155" s="29"/>
      <c r="GA1155" s="29"/>
    </row>
    <row r="1156" spans="7:183" x14ac:dyDescent="0.25">
      <c r="G1156" s="112"/>
      <c r="Z1156" s="113"/>
      <c r="AQ1156" s="29"/>
      <c r="AR1156" s="29"/>
      <c r="AS1156" s="29"/>
      <c r="AT1156" s="29"/>
      <c r="AU1156" s="29"/>
      <c r="AV1156" s="29"/>
      <c r="AW1156" s="29"/>
      <c r="AX1156" s="29"/>
      <c r="AY1156" s="29"/>
      <c r="AZ1156" s="29"/>
      <c r="BA1156" s="29"/>
      <c r="BB1156" s="29"/>
      <c r="BC1156" s="29"/>
      <c r="BD1156" s="29"/>
      <c r="BE1156" s="29"/>
      <c r="BF1156" s="29"/>
      <c r="BG1156" s="29"/>
      <c r="BH1156" s="29"/>
      <c r="BI1156" s="29"/>
      <c r="BJ1156" s="29"/>
      <c r="BK1156" s="29"/>
      <c r="BL1156" s="29"/>
      <c r="BM1156" s="29"/>
      <c r="CH1156" s="29"/>
      <c r="CX1156" s="29"/>
      <c r="CY1156" s="29"/>
      <c r="CZ1156" s="31"/>
      <c r="DA1156" s="31"/>
      <c r="DB1156" s="31"/>
      <c r="DC1156" s="31"/>
      <c r="DD1156" s="31"/>
      <c r="DE1156" s="31"/>
      <c r="DF1156" s="31"/>
      <c r="DL1156" s="29"/>
      <c r="DM1156" s="29"/>
      <c r="DN1156" s="29"/>
      <c r="DO1156" s="29"/>
      <c r="DP1156" s="29"/>
      <c r="DQ1156" s="29"/>
      <c r="DR1156" s="29"/>
      <c r="DS1156" s="29"/>
      <c r="DT1156" s="29"/>
      <c r="DU1156" s="29"/>
      <c r="DV1156" s="29"/>
      <c r="DW1156" s="29"/>
      <c r="DX1156" s="29"/>
      <c r="DY1156" s="29"/>
      <c r="DZ1156" s="29"/>
      <c r="EA1156" s="29"/>
      <c r="EB1156" s="29"/>
      <c r="EC1156" s="29"/>
      <c r="ED1156" s="29"/>
      <c r="EE1156" s="29"/>
      <c r="EF1156" s="29"/>
      <c r="EG1156" s="29"/>
      <c r="EH1156" s="29"/>
      <c r="EI1156" s="29"/>
      <c r="EJ1156" s="29"/>
      <c r="EK1156" s="29"/>
      <c r="EL1156" s="29"/>
      <c r="EM1156" s="29"/>
      <c r="EN1156" s="29"/>
      <c r="EO1156" s="29"/>
      <c r="EP1156" s="29"/>
      <c r="EQ1156" s="29"/>
      <c r="ER1156" s="29"/>
      <c r="ES1156" s="29"/>
      <c r="ET1156" s="29"/>
      <c r="EU1156" s="29"/>
      <c r="EV1156" s="29"/>
      <c r="EW1156" s="29"/>
      <c r="EX1156" s="29"/>
      <c r="EY1156" s="29"/>
      <c r="EZ1156" s="29"/>
      <c r="FA1156" s="29"/>
      <c r="FB1156" s="29"/>
      <c r="FC1156" s="29"/>
      <c r="FD1156" s="29"/>
      <c r="FE1156" s="29"/>
      <c r="FF1156" s="29"/>
      <c r="FG1156" s="29"/>
      <c r="FH1156" s="29"/>
      <c r="FI1156" s="29"/>
      <c r="FJ1156" s="29"/>
      <c r="FK1156" s="29"/>
      <c r="FV1156" s="29"/>
      <c r="FZ1156" s="29"/>
      <c r="GA1156" s="29"/>
    </row>
    <row r="1157" spans="7:183" x14ac:dyDescent="0.25">
      <c r="G1157" s="112"/>
      <c r="Z1157" s="113"/>
      <c r="AQ1157" s="29"/>
      <c r="AR1157" s="29"/>
      <c r="AS1157" s="29"/>
      <c r="AT1157" s="29"/>
      <c r="AU1157" s="29"/>
      <c r="AV1157" s="29"/>
      <c r="AW1157" s="29"/>
      <c r="AX1157" s="29"/>
      <c r="AY1157" s="29"/>
      <c r="AZ1157" s="29"/>
      <c r="BA1157" s="29"/>
      <c r="BB1157" s="29"/>
      <c r="BC1157" s="29"/>
      <c r="BD1157" s="29"/>
      <c r="BE1157" s="29"/>
      <c r="BF1157" s="29"/>
      <c r="BG1157" s="29"/>
      <c r="BH1157" s="29"/>
      <c r="BI1157" s="29"/>
      <c r="BJ1157" s="29"/>
      <c r="BK1157" s="29"/>
      <c r="BL1157" s="29"/>
      <c r="BM1157" s="29"/>
      <c r="CH1157" s="29"/>
      <c r="CX1157" s="29"/>
      <c r="CY1157" s="29"/>
      <c r="CZ1157" s="31"/>
      <c r="DA1157" s="31"/>
      <c r="DB1157" s="31"/>
      <c r="DC1157" s="31"/>
      <c r="DD1157" s="31"/>
      <c r="DE1157" s="31"/>
      <c r="DF1157" s="31"/>
      <c r="DL1157" s="29"/>
      <c r="DM1157" s="29"/>
      <c r="DN1157" s="29"/>
      <c r="DO1157" s="29"/>
      <c r="DP1157" s="29"/>
      <c r="DQ1157" s="29"/>
      <c r="DR1157" s="29"/>
      <c r="DS1157" s="29"/>
      <c r="DT1157" s="29"/>
      <c r="DU1157" s="29"/>
      <c r="DV1157" s="29"/>
      <c r="DW1157" s="29"/>
      <c r="DX1157" s="29"/>
      <c r="DY1157" s="29"/>
      <c r="DZ1157" s="29"/>
      <c r="EA1157" s="29"/>
      <c r="EB1157" s="29"/>
      <c r="EC1157" s="29"/>
      <c r="ED1157" s="29"/>
      <c r="EE1157" s="29"/>
      <c r="EF1157" s="29"/>
      <c r="EG1157" s="29"/>
      <c r="EH1157" s="29"/>
      <c r="EI1157" s="29"/>
      <c r="EJ1157" s="29"/>
      <c r="EK1157" s="29"/>
      <c r="EL1157" s="29"/>
      <c r="EM1157" s="29"/>
      <c r="EN1157" s="29"/>
      <c r="EO1157" s="29"/>
      <c r="EP1157" s="29"/>
      <c r="EQ1157" s="29"/>
      <c r="ER1157" s="29"/>
      <c r="ES1157" s="29"/>
      <c r="ET1157" s="29"/>
      <c r="EU1157" s="29"/>
      <c r="EV1157" s="29"/>
      <c r="EW1157" s="29"/>
      <c r="EX1157" s="29"/>
      <c r="EY1157" s="29"/>
      <c r="EZ1157" s="29"/>
      <c r="FA1157" s="29"/>
      <c r="FB1157" s="29"/>
      <c r="FC1157" s="29"/>
      <c r="FD1157" s="29"/>
      <c r="FE1157" s="29"/>
      <c r="FF1157" s="29"/>
      <c r="FG1157" s="29"/>
      <c r="FH1157" s="29"/>
      <c r="FI1157" s="29"/>
      <c r="FJ1157" s="29"/>
      <c r="FK1157" s="29"/>
      <c r="FV1157" s="29"/>
      <c r="FZ1157" s="29"/>
      <c r="GA1157" s="29"/>
    </row>
    <row r="1158" spans="7:183" x14ac:dyDescent="0.25">
      <c r="G1158" s="112"/>
      <c r="Z1158" s="113"/>
      <c r="AQ1158" s="29"/>
      <c r="AR1158" s="29"/>
      <c r="AS1158" s="29"/>
      <c r="AT1158" s="29"/>
      <c r="AU1158" s="29"/>
      <c r="AV1158" s="29"/>
      <c r="AW1158" s="29"/>
      <c r="AX1158" s="29"/>
      <c r="AY1158" s="29"/>
      <c r="AZ1158" s="29"/>
      <c r="BA1158" s="29"/>
      <c r="BB1158" s="29"/>
      <c r="BC1158" s="29"/>
      <c r="BD1158" s="29"/>
      <c r="BE1158" s="29"/>
      <c r="BF1158" s="29"/>
      <c r="BG1158" s="29"/>
      <c r="BH1158" s="29"/>
      <c r="BI1158" s="29"/>
      <c r="BJ1158" s="29"/>
      <c r="BK1158" s="29"/>
      <c r="BL1158" s="29"/>
      <c r="BM1158" s="29"/>
      <c r="CH1158" s="29"/>
      <c r="CX1158" s="29"/>
      <c r="CY1158" s="29"/>
      <c r="CZ1158" s="31"/>
      <c r="DA1158" s="31"/>
      <c r="DB1158" s="31"/>
      <c r="DC1158" s="31"/>
      <c r="DD1158" s="31"/>
      <c r="DE1158" s="31"/>
      <c r="DF1158" s="31"/>
      <c r="DL1158" s="29"/>
      <c r="DM1158" s="29"/>
      <c r="DN1158" s="29"/>
      <c r="DO1158" s="29"/>
      <c r="DP1158" s="29"/>
      <c r="DQ1158" s="29"/>
      <c r="DR1158" s="29"/>
      <c r="DS1158" s="29"/>
      <c r="DT1158" s="29"/>
      <c r="DU1158" s="29"/>
      <c r="DV1158" s="29"/>
      <c r="DW1158" s="29"/>
      <c r="DX1158" s="29"/>
      <c r="DY1158" s="29"/>
      <c r="DZ1158" s="29"/>
      <c r="EA1158" s="29"/>
      <c r="EB1158" s="29"/>
      <c r="EC1158" s="29"/>
      <c r="ED1158" s="29"/>
      <c r="EE1158" s="29"/>
      <c r="EF1158" s="29"/>
      <c r="EG1158" s="29"/>
      <c r="EH1158" s="29"/>
      <c r="EI1158" s="29"/>
      <c r="EJ1158" s="29"/>
      <c r="EK1158" s="29"/>
      <c r="EL1158" s="29"/>
      <c r="EM1158" s="29"/>
      <c r="EN1158" s="29"/>
      <c r="EO1158" s="29"/>
      <c r="EP1158" s="29"/>
      <c r="EQ1158" s="29"/>
      <c r="ER1158" s="29"/>
      <c r="ES1158" s="29"/>
      <c r="ET1158" s="29"/>
      <c r="EU1158" s="29"/>
      <c r="EV1158" s="29"/>
      <c r="EW1158" s="29"/>
      <c r="EX1158" s="29"/>
      <c r="EY1158" s="29"/>
      <c r="EZ1158" s="29"/>
      <c r="FA1158" s="29"/>
      <c r="FB1158" s="29"/>
      <c r="FC1158" s="29"/>
      <c r="FD1158" s="29"/>
      <c r="FE1158" s="29"/>
      <c r="FF1158" s="29"/>
      <c r="FG1158" s="29"/>
      <c r="FH1158" s="29"/>
      <c r="FI1158" s="29"/>
      <c r="FJ1158" s="29"/>
      <c r="FK1158" s="29"/>
      <c r="FV1158" s="29"/>
      <c r="FZ1158" s="29"/>
      <c r="GA1158" s="29"/>
    </row>
    <row r="1159" spans="7:183" x14ac:dyDescent="0.25">
      <c r="G1159" s="112"/>
      <c r="Z1159" s="113"/>
      <c r="AQ1159" s="29"/>
      <c r="AR1159" s="29"/>
      <c r="AS1159" s="29"/>
      <c r="AT1159" s="29"/>
      <c r="AU1159" s="29"/>
      <c r="AV1159" s="29"/>
      <c r="AW1159" s="29"/>
      <c r="AX1159" s="29"/>
      <c r="AY1159" s="29"/>
      <c r="AZ1159" s="29"/>
      <c r="BA1159" s="29"/>
      <c r="BB1159" s="29"/>
      <c r="BC1159" s="29"/>
      <c r="BD1159" s="29"/>
      <c r="BE1159" s="29"/>
      <c r="BF1159" s="29"/>
      <c r="BG1159" s="29"/>
      <c r="BH1159" s="29"/>
      <c r="BI1159" s="29"/>
      <c r="BJ1159" s="29"/>
      <c r="BK1159" s="29"/>
      <c r="BL1159" s="29"/>
      <c r="BM1159" s="29"/>
      <c r="CH1159" s="29"/>
      <c r="CX1159" s="29"/>
      <c r="CY1159" s="29"/>
      <c r="CZ1159" s="31"/>
      <c r="DA1159" s="31"/>
      <c r="DB1159" s="31"/>
      <c r="DC1159" s="31"/>
      <c r="DD1159" s="31"/>
      <c r="DE1159" s="31"/>
      <c r="DF1159" s="31"/>
      <c r="DL1159" s="29"/>
      <c r="DM1159" s="29"/>
      <c r="DN1159" s="29"/>
      <c r="DO1159" s="29"/>
      <c r="DP1159" s="29"/>
      <c r="DQ1159" s="29"/>
      <c r="DR1159" s="29"/>
      <c r="DS1159" s="29"/>
      <c r="DT1159" s="29"/>
      <c r="DU1159" s="29"/>
      <c r="DV1159" s="29"/>
      <c r="DW1159" s="29"/>
      <c r="DX1159" s="29"/>
      <c r="DY1159" s="29"/>
      <c r="DZ1159" s="29"/>
      <c r="EA1159" s="29"/>
      <c r="EB1159" s="29"/>
      <c r="EC1159" s="29"/>
      <c r="ED1159" s="29"/>
      <c r="EE1159" s="29"/>
      <c r="EF1159" s="29"/>
      <c r="EG1159" s="29"/>
      <c r="EH1159" s="29"/>
      <c r="EI1159" s="29"/>
      <c r="EJ1159" s="29"/>
      <c r="EK1159" s="29"/>
      <c r="EL1159" s="29"/>
      <c r="EM1159" s="29"/>
      <c r="EN1159" s="29"/>
      <c r="EO1159" s="29"/>
      <c r="EP1159" s="29"/>
      <c r="EQ1159" s="29"/>
      <c r="ER1159" s="29"/>
      <c r="ES1159" s="29"/>
      <c r="ET1159" s="29"/>
      <c r="EU1159" s="29"/>
      <c r="EV1159" s="29"/>
      <c r="EW1159" s="29"/>
      <c r="EX1159" s="29"/>
      <c r="EY1159" s="29"/>
      <c r="EZ1159" s="29"/>
      <c r="FA1159" s="29"/>
      <c r="FB1159" s="29"/>
      <c r="FC1159" s="29"/>
      <c r="FD1159" s="29"/>
      <c r="FE1159" s="29"/>
      <c r="FF1159" s="29"/>
      <c r="FG1159" s="29"/>
      <c r="FH1159" s="29"/>
      <c r="FI1159" s="29"/>
      <c r="FJ1159" s="29"/>
      <c r="FK1159" s="29"/>
      <c r="FV1159" s="29"/>
      <c r="FZ1159" s="29"/>
      <c r="GA1159" s="29"/>
    </row>
    <row r="1160" spans="7:183" x14ac:dyDescent="0.25">
      <c r="G1160" s="112"/>
      <c r="Z1160" s="113"/>
      <c r="AQ1160" s="29"/>
      <c r="AR1160" s="29"/>
      <c r="AS1160" s="29"/>
      <c r="AT1160" s="29"/>
      <c r="AU1160" s="29"/>
      <c r="AV1160" s="29"/>
      <c r="AW1160" s="29"/>
      <c r="AX1160" s="29"/>
      <c r="AY1160" s="29"/>
      <c r="AZ1160" s="29"/>
      <c r="BA1160" s="29"/>
      <c r="BB1160" s="29"/>
      <c r="BC1160" s="29"/>
      <c r="BD1160" s="29"/>
      <c r="BE1160" s="29"/>
      <c r="BF1160" s="29"/>
      <c r="BG1160" s="29"/>
      <c r="BH1160" s="29"/>
      <c r="BI1160" s="29"/>
      <c r="BJ1160" s="29"/>
      <c r="BK1160" s="29"/>
      <c r="BL1160" s="29"/>
      <c r="BM1160" s="29"/>
      <c r="CH1160" s="29"/>
      <c r="CX1160" s="29"/>
      <c r="CY1160" s="29"/>
      <c r="CZ1160" s="31"/>
      <c r="DA1160" s="31"/>
      <c r="DB1160" s="31"/>
      <c r="DC1160" s="31"/>
      <c r="DD1160" s="31"/>
      <c r="DE1160" s="31"/>
      <c r="DF1160" s="31"/>
      <c r="DL1160" s="29"/>
      <c r="DM1160" s="29"/>
      <c r="DN1160" s="29"/>
      <c r="DO1160" s="29"/>
      <c r="DP1160" s="29"/>
      <c r="DQ1160" s="29"/>
      <c r="DR1160" s="29"/>
      <c r="DS1160" s="29"/>
      <c r="DT1160" s="29"/>
      <c r="DU1160" s="29"/>
      <c r="DV1160" s="29"/>
      <c r="DW1160" s="29"/>
      <c r="DX1160" s="29"/>
      <c r="DY1160" s="29"/>
      <c r="DZ1160" s="29"/>
      <c r="EA1160" s="29"/>
      <c r="EB1160" s="29"/>
      <c r="EC1160" s="29"/>
      <c r="ED1160" s="29"/>
      <c r="EE1160" s="29"/>
      <c r="EF1160" s="29"/>
      <c r="EG1160" s="29"/>
      <c r="EH1160" s="29"/>
      <c r="EI1160" s="29"/>
      <c r="EJ1160" s="29"/>
      <c r="EK1160" s="29"/>
      <c r="EL1160" s="29"/>
      <c r="EM1160" s="29"/>
      <c r="EN1160" s="29"/>
      <c r="EO1160" s="29"/>
      <c r="EP1160" s="29"/>
      <c r="EQ1160" s="29"/>
      <c r="ER1160" s="29"/>
      <c r="ES1160" s="29"/>
      <c r="ET1160" s="29"/>
      <c r="EU1160" s="29"/>
      <c r="EV1160" s="29"/>
      <c r="EW1160" s="29"/>
      <c r="EX1160" s="29"/>
      <c r="EY1160" s="29"/>
      <c r="EZ1160" s="29"/>
      <c r="FA1160" s="29"/>
      <c r="FB1160" s="29"/>
      <c r="FC1160" s="29"/>
      <c r="FD1160" s="29"/>
      <c r="FE1160" s="29"/>
      <c r="FF1160" s="29"/>
      <c r="FG1160" s="29"/>
      <c r="FH1160" s="29"/>
      <c r="FI1160" s="29"/>
      <c r="FJ1160" s="29"/>
      <c r="FK1160" s="29"/>
      <c r="FV1160" s="29"/>
      <c r="FZ1160" s="29"/>
      <c r="GA1160" s="29"/>
    </row>
    <row r="1161" spans="7:183" x14ac:dyDescent="0.25">
      <c r="G1161" s="112"/>
      <c r="Z1161" s="113"/>
      <c r="AQ1161" s="29"/>
      <c r="AR1161" s="29"/>
      <c r="AS1161" s="29"/>
      <c r="AT1161" s="29"/>
      <c r="AU1161" s="29"/>
      <c r="AV1161" s="29"/>
      <c r="AW1161" s="29"/>
      <c r="AX1161" s="29"/>
      <c r="AY1161" s="29"/>
      <c r="AZ1161" s="29"/>
      <c r="BA1161" s="29"/>
      <c r="BB1161" s="29"/>
      <c r="BC1161" s="29"/>
      <c r="BD1161" s="29"/>
      <c r="BE1161" s="29"/>
      <c r="BF1161" s="29"/>
      <c r="BG1161" s="29"/>
      <c r="BH1161" s="29"/>
      <c r="BI1161" s="29"/>
      <c r="BJ1161" s="29"/>
      <c r="BK1161" s="29"/>
      <c r="BL1161" s="29"/>
      <c r="BM1161" s="29"/>
      <c r="CH1161" s="29"/>
      <c r="CX1161" s="29"/>
      <c r="CY1161" s="29"/>
      <c r="CZ1161" s="31"/>
      <c r="DA1161" s="31"/>
      <c r="DB1161" s="31"/>
      <c r="DC1161" s="31"/>
      <c r="DD1161" s="31"/>
      <c r="DE1161" s="31"/>
      <c r="DF1161" s="31"/>
      <c r="DL1161" s="29"/>
      <c r="DM1161" s="29"/>
      <c r="DN1161" s="29"/>
      <c r="DO1161" s="29"/>
      <c r="DP1161" s="29"/>
      <c r="DQ1161" s="29"/>
      <c r="DR1161" s="29"/>
      <c r="DS1161" s="29"/>
      <c r="DT1161" s="29"/>
      <c r="DU1161" s="29"/>
      <c r="DV1161" s="29"/>
      <c r="DW1161" s="29"/>
      <c r="DX1161" s="29"/>
      <c r="DY1161" s="29"/>
      <c r="DZ1161" s="29"/>
      <c r="EA1161" s="29"/>
      <c r="EB1161" s="29"/>
      <c r="EC1161" s="29"/>
      <c r="ED1161" s="29"/>
      <c r="EE1161" s="29"/>
      <c r="EF1161" s="29"/>
      <c r="EG1161" s="29"/>
      <c r="EH1161" s="29"/>
      <c r="EI1161" s="29"/>
      <c r="EJ1161" s="29"/>
      <c r="EK1161" s="29"/>
      <c r="EL1161" s="29"/>
      <c r="EM1161" s="29"/>
      <c r="EN1161" s="29"/>
      <c r="EO1161" s="29"/>
      <c r="EP1161" s="29"/>
      <c r="EQ1161" s="29"/>
      <c r="ER1161" s="29"/>
      <c r="ES1161" s="29"/>
      <c r="ET1161" s="29"/>
      <c r="EU1161" s="29"/>
      <c r="EV1161" s="29"/>
      <c r="EW1161" s="29"/>
      <c r="EX1161" s="29"/>
      <c r="EY1161" s="29"/>
      <c r="EZ1161" s="29"/>
      <c r="FA1161" s="29"/>
      <c r="FB1161" s="29"/>
      <c r="FC1161" s="29"/>
      <c r="FD1161" s="29"/>
      <c r="FE1161" s="29"/>
      <c r="FF1161" s="29"/>
      <c r="FG1161" s="29"/>
      <c r="FH1161" s="29"/>
      <c r="FI1161" s="29"/>
      <c r="FJ1161" s="29"/>
      <c r="FK1161" s="29"/>
      <c r="FV1161" s="29"/>
      <c r="FZ1161" s="29"/>
      <c r="GA1161" s="29"/>
    </row>
    <row r="1162" spans="7:183" x14ac:dyDescent="0.25">
      <c r="G1162" s="112"/>
      <c r="Z1162" s="113"/>
      <c r="AQ1162" s="29"/>
      <c r="AR1162" s="29"/>
      <c r="AS1162" s="29"/>
      <c r="AT1162" s="29"/>
      <c r="AU1162" s="29"/>
      <c r="AV1162" s="29"/>
      <c r="AW1162" s="29"/>
      <c r="AX1162" s="29"/>
      <c r="AY1162" s="29"/>
      <c r="AZ1162" s="29"/>
      <c r="BA1162" s="29"/>
      <c r="BB1162" s="29"/>
      <c r="BC1162" s="29"/>
      <c r="BD1162" s="29"/>
      <c r="BE1162" s="29"/>
      <c r="BF1162" s="29"/>
      <c r="BG1162" s="29"/>
      <c r="BH1162" s="29"/>
      <c r="BI1162" s="29"/>
      <c r="BJ1162" s="29"/>
      <c r="BK1162" s="29"/>
      <c r="BL1162" s="29"/>
      <c r="BM1162" s="29"/>
      <c r="CH1162" s="29"/>
      <c r="CX1162" s="29"/>
      <c r="CY1162" s="29"/>
      <c r="CZ1162" s="31"/>
      <c r="DA1162" s="31"/>
      <c r="DB1162" s="31"/>
      <c r="DC1162" s="31"/>
      <c r="DD1162" s="31"/>
      <c r="DE1162" s="31"/>
      <c r="DF1162" s="31"/>
      <c r="DL1162" s="29"/>
      <c r="DM1162" s="29"/>
      <c r="DN1162" s="29"/>
      <c r="DO1162" s="29"/>
      <c r="DP1162" s="29"/>
      <c r="DQ1162" s="29"/>
      <c r="DR1162" s="29"/>
      <c r="DS1162" s="29"/>
      <c r="DT1162" s="29"/>
      <c r="DU1162" s="29"/>
      <c r="DV1162" s="29"/>
      <c r="DW1162" s="29"/>
      <c r="DX1162" s="29"/>
      <c r="DY1162" s="29"/>
      <c r="DZ1162" s="29"/>
      <c r="EA1162" s="29"/>
      <c r="EB1162" s="29"/>
      <c r="EC1162" s="29"/>
      <c r="ED1162" s="29"/>
      <c r="EE1162" s="29"/>
      <c r="EF1162" s="29"/>
      <c r="EG1162" s="29"/>
      <c r="EH1162" s="29"/>
      <c r="EI1162" s="29"/>
      <c r="EJ1162" s="29"/>
      <c r="EK1162" s="29"/>
      <c r="EL1162" s="29"/>
      <c r="EM1162" s="29"/>
      <c r="EN1162" s="29"/>
      <c r="EO1162" s="29"/>
      <c r="EP1162" s="29"/>
      <c r="EQ1162" s="29"/>
      <c r="ER1162" s="29"/>
      <c r="ES1162" s="29"/>
      <c r="ET1162" s="29"/>
      <c r="EU1162" s="29"/>
      <c r="EV1162" s="29"/>
      <c r="EW1162" s="29"/>
      <c r="EX1162" s="29"/>
      <c r="EY1162" s="29"/>
      <c r="EZ1162" s="29"/>
      <c r="FA1162" s="29"/>
      <c r="FB1162" s="29"/>
      <c r="FC1162" s="29"/>
      <c r="FD1162" s="29"/>
      <c r="FE1162" s="29"/>
      <c r="FF1162" s="29"/>
      <c r="FG1162" s="29"/>
      <c r="FH1162" s="29"/>
      <c r="FI1162" s="29"/>
      <c r="FJ1162" s="29"/>
      <c r="FK1162" s="29"/>
      <c r="FV1162" s="29"/>
      <c r="FZ1162" s="29"/>
      <c r="GA1162" s="29"/>
    </row>
    <row r="1163" spans="7:183" x14ac:dyDescent="0.25">
      <c r="G1163" s="112"/>
      <c r="Z1163" s="113"/>
      <c r="AQ1163" s="29"/>
      <c r="AR1163" s="29"/>
      <c r="AS1163" s="29"/>
      <c r="AT1163" s="29"/>
      <c r="AU1163" s="29"/>
      <c r="AV1163" s="29"/>
      <c r="AW1163" s="29"/>
      <c r="AX1163" s="29"/>
      <c r="AY1163" s="29"/>
      <c r="AZ1163" s="29"/>
      <c r="BA1163" s="29"/>
      <c r="BB1163" s="29"/>
      <c r="BC1163" s="29"/>
      <c r="BD1163" s="29"/>
      <c r="BE1163" s="29"/>
      <c r="BF1163" s="29"/>
      <c r="BG1163" s="29"/>
      <c r="BH1163" s="29"/>
      <c r="BI1163" s="29"/>
      <c r="BJ1163" s="29"/>
      <c r="BK1163" s="29"/>
      <c r="BL1163" s="29"/>
      <c r="BM1163" s="29"/>
      <c r="CH1163" s="29"/>
      <c r="CX1163" s="29"/>
      <c r="CY1163" s="29"/>
      <c r="CZ1163" s="31"/>
      <c r="DA1163" s="31"/>
      <c r="DB1163" s="31"/>
      <c r="DC1163" s="31"/>
      <c r="DD1163" s="31"/>
      <c r="DE1163" s="31"/>
      <c r="DF1163" s="31"/>
      <c r="DL1163" s="29"/>
      <c r="DM1163" s="29"/>
      <c r="DN1163" s="29"/>
      <c r="DO1163" s="29"/>
      <c r="DP1163" s="29"/>
      <c r="DQ1163" s="29"/>
      <c r="DR1163" s="29"/>
      <c r="DS1163" s="29"/>
      <c r="DT1163" s="29"/>
      <c r="DU1163" s="29"/>
      <c r="DV1163" s="29"/>
      <c r="DW1163" s="29"/>
      <c r="DX1163" s="29"/>
      <c r="DY1163" s="29"/>
      <c r="DZ1163" s="29"/>
      <c r="EA1163" s="29"/>
      <c r="EB1163" s="29"/>
      <c r="EC1163" s="29"/>
      <c r="ED1163" s="29"/>
      <c r="EE1163" s="29"/>
      <c r="EF1163" s="29"/>
      <c r="EG1163" s="29"/>
      <c r="EH1163" s="29"/>
      <c r="EI1163" s="29"/>
      <c r="EJ1163" s="29"/>
      <c r="EK1163" s="29"/>
      <c r="EL1163" s="29"/>
      <c r="EM1163" s="29"/>
      <c r="EN1163" s="29"/>
      <c r="EO1163" s="29"/>
      <c r="EP1163" s="29"/>
      <c r="EQ1163" s="29"/>
      <c r="ER1163" s="29"/>
      <c r="ES1163" s="29"/>
      <c r="ET1163" s="29"/>
      <c r="EU1163" s="29"/>
      <c r="EV1163" s="29"/>
      <c r="EW1163" s="29"/>
      <c r="EX1163" s="29"/>
      <c r="EY1163" s="29"/>
      <c r="EZ1163" s="29"/>
      <c r="FA1163" s="29"/>
      <c r="FB1163" s="29"/>
      <c r="FC1163" s="29"/>
      <c r="FD1163" s="29"/>
      <c r="FE1163" s="29"/>
      <c r="FF1163" s="29"/>
      <c r="FG1163" s="29"/>
      <c r="FH1163" s="29"/>
      <c r="FI1163" s="29"/>
      <c r="FJ1163" s="29"/>
      <c r="FK1163" s="29"/>
      <c r="FV1163" s="29"/>
      <c r="FZ1163" s="29"/>
      <c r="GA1163" s="29"/>
    </row>
    <row r="1164" spans="7:183" x14ac:dyDescent="0.25">
      <c r="G1164" s="112"/>
      <c r="Z1164" s="113"/>
      <c r="AQ1164" s="29"/>
      <c r="AR1164" s="29"/>
      <c r="AS1164" s="29"/>
      <c r="AT1164" s="29"/>
      <c r="AU1164" s="29"/>
      <c r="AV1164" s="29"/>
      <c r="AW1164" s="29"/>
      <c r="AX1164" s="29"/>
      <c r="AY1164" s="29"/>
      <c r="AZ1164" s="29"/>
      <c r="BA1164" s="29"/>
      <c r="BB1164" s="29"/>
      <c r="BC1164" s="29"/>
      <c r="BD1164" s="29"/>
      <c r="BE1164" s="29"/>
      <c r="BF1164" s="29"/>
      <c r="BG1164" s="29"/>
      <c r="BH1164" s="29"/>
      <c r="BI1164" s="29"/>
      <c r="BJ1164" s="29"/>
      <c r="BK1164" s="29"/>
      <c r="BL1164" s="29"/>
      <c r="BM1164" s="29"/>
      <c r="CH1164" s="29"/>
      <c r="CX1164" s="29"/>
      <c r="CY1164" s="29"/>
      <c r="CZ1164" s="31"/>
      <c r="DA1164" s="31"/>
      <c r="DB1164" s="31"/>
      <c r="DC1164" s="31"/>
      <c r="DD1164" s="31"/>
      <c r="DE1164" s="31"/>
      <c r="DF1164" s="31"/>
      <c r="DL1164" s="29"/>
      <c r="DM1164" s="29"/>
      <c r="DN1164" s="29"/>
      <c r="DO1164" s="29"/>
      <c r="DP1164" s="29"/>
      <c r="DQ1164" s="29"/>
      <c r="DR1164" s="29"/>
      <c r="DS1164" s="29"/>
      <c r="DT1164" s="29"/>
      <c r="DU1164" s="29"/>
      <c r="DV1164" s="29"/>
      <c r="DW1164" s="29"/>
      <c r="DX1164" s="29"/>
      <c r="DY1164" s="29"/>
      <c r="DZ1164" s="29"/>
      <c r="EA1164" s="29"/>
      <c r="EB1164" s="29"/>
      <c r="EC1164" s="29"/>
      <c r="ED1164" s="29"/>
      <c r="EE1164" s="29"/>
      <c r="EF1164" s="29"/>
      <c r="EG1164" s="29"/>
      <c r="EH1164" s="29"/>
      <c r="EI1164" s="29"/>
      <c r="EJ1164" s="29"/>
      <c r="EK1164" s="29"/>
      <c r="EL1164" s="29"/>
      <c r="EM1164" s="29"/>
      <c r="EN1164" s="29"/>
      <c r="EO1164" s="29"/>
      <c r="EP1164" s="29"/>
      <c r="EQ1164" s="29"/>
      <c r="ER1164" s="29"/>
      <c r="ES1164" s="29"/>
      <c r="ET1164" s="29"/>
      <c r="EU1164" s="29"/>
      <c r="EV1164" s="29"/>
      <c r="EW1164" s="29"/>
      <c r="EX1164" s="29"/>
      <c r="EY1164" s="29"/>
      <c r="EZ1164" s="29"/>
      <c r="FA1164" s="29"/>
      <c r="FB1164" s="29"/>
      <c r="FC1164" s="29"/>
      <c r="FD1164" s="29"/>
      <c r="FE1164" s="29"/>
      <c r="FF1164" s="29"/>
      <c r="FG1164" s="29"/>
      <c r="FH1164" s="29"/>
      <c r="FI1164" s="29"/>
      <c r="FJ1164" s="29"/>
      <c r="FK1164" s="29"/>
      <c r="FV1164" s="29"/>
      <c r="FZ1164" s="29"/>
      <c r="GA1164" s="29"/>
    </row>
    <row r="1165" spans="7:183" x14ac:dyDescent="0.25">
      <c r="G1165" s="112"/>
      <c r="Z1165" s="113"/>
      <c r="AQ1165" s="29"/>
      <c r="AR1165" s="29"/>
      <c r="AS1165" s="29"/>
      <c r="AT1165" s="29"/>
      <c r="AU1165" s="29"/>
      <c r="AV1165" s="29"/>
      <c r="AW1165" s="29"/>
      <c r="AX1165" s="29"/>
      <c r="AY1165" s="29"/>
      <c r="AZ1165" s="29"/>
      <c r="BA1165" s="29"/>
      <c r="BB1165" s="29"/>
      <c r="BC1165" s="29"/>
      <c r="BD1165" s="29"/>
      <c r="BE1165" s="29"/>
      <c r="BF1165" s="29"/>
      <c r="BG1165" s="29"/>
      <c r="BH1165" s="29"/>
      <c r="BI1165" s="29"/>
      <c r="BJ1165" s="29"/>
      <c r="BK1165" s="29"/>
      <c r="BL1165" s="29"/>
      <c r="BM1165" s="29"/>
      <c r="CH1165" s="29"/>
      <c r="CX1165" s="29"/>
      <c r="CY1165" s="29"/>
      <c r="CZ1165" s="31"/>
      <c r="DA1165" s="31"/>
      <c r="DB1165" s="31"/>
      <c r="DC1165" s="31"/>
      <c r="DD1165" s="31"/>
      <c r="DE1165" s="31"/>
      <c r="DF1165" s="31"/>
      <c r="DL1165" s="29"/>
      <c r="DM1165" s="29"/>
      <c r="DN1165" s="29"/>
      <c r="DO1165" s="29"/>
      <c r="DP1165" s="29"/>
      <c r="DQ1165" s="29"/>
      <c r="DR1165" s="29"/>
      <c r="DS1165" s="29"/>
      <c r="DT1165" s="29"/>
      <c r="DU1165" s="29"/>
      <c r="DV1165" s="29"/>
      <c r="DW1165" s="29"/>
      <c r="DX1165" s="29"/>
      <c r="DY1165" s="29"/>
      <c r="DZ1165" s="29"/>
      <c r="EA1165" s="29"/>
      <c r="EB1165" s="29"/>
      <c r="EC1165" s="29"/>
      <c r="ED1165" s="29"/>
      <c r="EE1165" s="29"/>
      <c r="EF1165" s="29"/>
      <c r="EG1165" s="29"/>
      <c r="EH1165" s="29"/>
      <c r="EI1165" s="29"/>
      <c r="EJ1165" s="29"/>
      <c r="EK1165" s="29"/>
      <c r="EL1165" s="29"/>
      <c r="EM1165" s="29"/>
      <c r="EN1165" s="29"/>
      <c r="EO1165" s="29"/>
      <c r="EP1165" s="29"/>
      <c r="EQ1165" s="29"/>
      <c r="ER1165" s="29"/>
      <c r="ES1165" s="29"/>
      <c r="ET1165" s="29"/>
      <c r="EU1165" s="29"/>
      <c r="EV1165" s="29"/>
      <c r="EW1165" s="29"/>
      <c r="EX1165" s="29"/>
      <c r="EY1165" s="29"/>
      <c r="EZ1165" s="29"/>
      <c r="FA1165" s="29"/>
      <c r="FB1165" s="29"/>
      <c r="FC1165" s="29"/>
      <c r="FD1165" s="29"/>
      <c r="FE1165" s="29"/>
      <c r="FF1165" s="29"/>
      <c r="FG1165" s="29"/>
      <c r="FH1165" s="29"/>
      <c r="FI1165" s="29"/>
      <c r="FJ1165" s="29"/>
      <c r="FK1165" s="29"/>
      <c r="FV1165" s="29"/>
      <c r="FZ1165" s="29"/>
      <c r="GA1165" s="29"/>
    </row>
    <row r="1166" spans="7:183" x14ac:dyDescent="0.25">
      <c r="G1166" s="112"/>
      <c r="Z1166" s="113"/>
      <c r="AQ1166" s="29"/>
      <c r="AR1166" s="29"/>
      <c r="AS1166" s="29"/>
      <c r="AT1166" s="29"/>
      <c r="AU1166" s="29"/>
      <c r="AV1166" s="29"/>
      <c r="AW1166" s="29"/>
      <c r="AX1166" s="29"/>
      <c r="AY1166" s="29"/>
      <c r="AZ1166" s="29"/>
      <c r="BA1166" s="29"/>
      <c r="BB1166" s="29"/>
      <c r="BC1166" s="29"/>
      <c r="BD1166" s="29"/>
      <c r="BE1166" s="29"/>
      <c r="BF1166" s="29"/>
      <c r="BG1166" s="29"/>
      <c r="BH1166" s="29"/>
      <c r="BI1166" s="29"/>
      <c r="BJ1166" s="29"/>
      <c r="BK1166" s="29"/>
      <c r="BL1166" s="29"/>
      <c r="BM1166" s="29"/>
      <c r="CH1166" s="29"/>
      <c r="CX1166" s="29"/>
      <c r="CY1166" s="29"/>
      <c r="CZ1166" s="31"/>
      <c r="DA1166" s="31"/>
      <c r="DB1166" s="31"/>
      <c r="DC1166" s="31"/>
      <c r="DD1166" s="31"/>
      <c r="DE1166" s="31"/>
      <c r="DF1166" s="31"/>
      <c r="DL1166" s="29"/>
      <c r="DM1166" s="29"/>
      <c r="DN1166" s="29"/>
      <c r="DO1166" s="29"/>
      <c r="DP1166" s="29"/>
      <c r="DQ1166" s="29"/>
      <c r="DR1166" s="29"/>
      <c r="DS1166" s="29"/>
      <c r="DT1166" s="29"/>
      <c r="DU1166" s="29"/>
      <c r="DV1166" s="29"/>
      <c r="DW1166" s="29"/>
      <c r="DX1166" s="29"/>
      <c r="DY1166" s="29"/>
      <c r="DZ1166" s="29"/>
      <c r="EA1166" s="29"/>
      <c r="EB1166" s="29"/>
      <c r="EC1166" s="29"/>
      <c r="ED1166" s="29"/>
      <c r="EE1166" s="29"/>
      <c r="EF1166" s="29"/>
      <c r="EG1166" s="29"/>
      <c r="EH1166" s="29"/>
      <c r="EI1166" s="29"/>
      <c r="EJ1166" s="29"/>
      <c r="EK1166" s="29"/>
      <c r="EL1166" s="29"/>
      <c r="EM1166" s="29"/>
      <c r="EN1166" s="29"/>
      <c r="EO1166" s="29"/>
      <c r="EP1166" s="29"/>
      <c r="EQ1166" s="29"/>
      <c r="ER1166" s="29"/>
      <c r="ES1166" s="29"/>
      <c r="ET1166" s="29"/>
      <c r="EU1166" s="29"/>
      <c r="EV1166" s="29"/>
      <c r="EW1166" s="29"/>
      <c r="EX1166" s="29"/>
      <c r="EY1166" s="29"/>
      <c r="EZ1166" s="29"/>
      <c r="FA1166" s="29"/>
      <c r="FB1166" s="29"/>
      <c r="FC1166" s="29"/>
      <c r="FD1166" s="29"/>
      <c r="FE1166" s="29"/>
      <c r="FF1166" s="29"/>
      <c r="FG1166" s="29"/>
      <c r="FH1166" s="29"/>
      <c r="FI1166" s="29"/>
      <c r="FJ1166" s="29"/>
      <c r="FK1166" s="29"/>
      <c r="FV1166" s="29"/>
      <c r="FZ1166" s="29"/>
      <c r="GA1166" s="29"/>
    </row>
    <row r="1167" spans="7:183" x14ac:dyDescent="0.25">
      <c r="G1167" s="112"/>
      <c r="Z1167" s="113"/>
      <c r="AQ1167" s="29"/>
      <c r="AR1167" s="29"/>
      <c r="AS1167" s="29"/>
      <c r="AT1167" s="29"/>
      <c r="AU1167" s="29"/>
      <c r="AV1167" s="29"/>
      <c r="AW1167" s="29"/>
      <c r="AX1167" s="29"/>
      <c r="AY1167" s="29"/>
      <c r="AZ1167" s="29"/>
      <c r="BA1167" s="29"/>
      <c r="BB1167" s="29"/>
      <c r="BC1167" s="29"/>
      <c r="BD1167" s="29"/>
      <c r="BE1167" s="29"/>
      <c r="BF1167" s="29"/>
      <c r="BG1167" s="29"/>
      <c r="BH1167" s="29"/>
      <c r="BI1167" s="29"/>
      <c r="BJ1167" s="29"/>
      <c r="BK1167" s="29"/>
      <c r="BL1167" s="29"/>
      <c r="BM1167" s="29"/>
      <c r="CH1167" s="29"/>
      <c r="CX1167" s="29"/>
      <c r="CY1167" s="29"/>
      <c r="CZ1167" s="31"/>
      <c r="DA1167" s="31"/>
      <c r="DB1167" s="31"/>
      <c r="DC1167" s="31"/>
      <c r="DD1167" s="31"/>
      <c r="DE1167" s="31"/>
      <c r="DF1167" s="31"/>
      <c r="DL1167" s="29"/>
      <c r="DM1167" s="29"/>
      <c r="DN1167" s="29"/>
      <c r="DO1167" s="29"/>
      <c r="DP1167" s="29"/>
      <c r="DQ1167" s="29"/>
      <c r="DR1167" s="29"/>
      <c r="DS1167" s="29"/>
      <c r="DT1167" s="29"/>
      <c r="DU1167" s="29"/>
      <c r="DV1167" s="29"/>
      <c r="DW1167" s="29"/>
      <c r="DX1167" s="29"/>
      <c r="DY1167" s="29"/>
      <c r="DZ1167" s="29"/>
      <c r="EA1167" s="29"/>
      <c r="EB1167" s="29"/>
      <c r="EC1167" s="29"/>
      <c r="ED1167" s="29"/>
      <c r="EE1167" s="29"/>
      <c r="EF1167" s="29"/>
      <c r="EG1167" s="29"/>
      <c r="EH1167" s="29"/>
      <c r="EI1167" s="29"/>
      <c r="EJ1167" s="29"/>
      <c r="EK1167" s="29"/>
      <c r="EL1167" s="29"/>
      <c r="EM1167" s="29"/>
      <c r="EN1167" s="29"/>
      <c r="EO1167" s="29"/>
      <c r="EP1167" s="29"/>
      <c r="EQ1167" s="29"/>
      <c r="ER1167" s="29"/>
      <c r="ES1167" s="29"/>
      <c r="ET1167" s="29"/>
      <c r="EU1167" s="29"/>
      <c r="EV1167" s="29"/>
      <c r="EW1167" s="29"/>
      <c r="EX1167" s="29"/>
      <c r="EY1167" s="29"/>
      <c r="EZ1167" s="29"/>
      <c r="FA1167" s="29"/>
      <c r="FB1167" s="29"/>
      <c r="FC1167" s="29"/>
      <c r="FD1167" s="29"/>
      <c r="FE1167" s="29"/>
      <c r="FF1167" s="29"/>
      <c r="FG1167" s="29"/>
      <c r="FH1167" s="29"/>
      <c r="FI1167" s="29"/>
      <c r="FJ1167" s="29"/>
      <c r="FK1167" s="29"/>
      <c r="FV1167" s="29"/>
      <c r="FZ1167" s="29"/>
      <c r="GA1167" s="29"/>
    </row>
    <row r="1168" spans="7:183" x14ac:dyDescent="0.25">
      <c r="G1168" s="112"/>
      <c r="Z1168" s="113"/>
      <c r="AQ1168" s="29"/>
      <c r="AR1168" s="29"/>
      <c r="AS1168" s="29"/>
      <c r="AT1168" s="29"/>
      <c r="AU1168" s="29"/>
      <c r="AV1168" s="29"/>
      <c r="AW1168" s="29"/>
      <c r="AX1168" s="29"/>
      <c r="AY1168" s="29"/>
      <c r="AZ1168" s="29"/>
      <c r="BA1168" s="29"/>
      <c r="BB1168" s="29"/>
      <c r="BC1168" s="29"/>
      <c r="BD1168" s="29"/>
      <c r="BE1168" s="29"/>
      <c r="BF1168" s="29"/>
      <c r="BG1168" s="29"/>
      <c r="BH1168" s="29"/>
      <c r="BI1168" s="29"/>
      <c r="BJ1168" s="29"/>
      <c r="BK1168" s="29"/>
      <c r="BL1168" s="29"/>
      <c r="BM1168" s="29"/>
      <c r="CH1168" s="29"/>
      <c r="CX1168" s="29"/>
      <c r="CY1168" s="29"/>
      <c r="CZ1168" s="31"/>
      <c r="DA1168" s="31"/>
      <c r="DB1168" s="31"/>
      <c r="DC1168" s="31"/>
      <c r="DD1168" s="31"/>
      <c r="DE1168" s="31"/>
      <c r="DF1168" s="31"/>
      <c r="DL1168" s="29"/>
      <c r="DM1168" s="29"/>
      <c r="DN1168" s="29"/>
      <c r="DO1168" s="29"/>
      <c r="DP1168" s="29"/>
      <c r="DQ1168" s="29"/>
      <c r="DR1168" s="29"/>
      <c r="DS1168" s="29"/>
      <c r="DT1168" s="29"/>
      <c r="DU1168" s="29"/>
      <c r="DV1168" s="29"/>
      <c r="DW1168" s="29"/>
      <c r="DX1168" s="29"/>
      <c r="DY1168" s="29"/>
      <c r="DZ1168" s="29"/>
      <c r="EA1168" s="29"/>
      <c r="EB1168" s="29"/>
      <c r="EC1168" s="29"/>
      <c r="ED1168" s="29"/>
      <c r="EE1168" s="29"/>
      <c r="EF1168" s="29"/>
      <c r="EG1168" s="29"/>
      <c r="EH1168" s="29"/>
      <c r="EI1168" s="29"/>
      <c r="EJ1168" s="29"/>
      <c r="EK1168" s="29"/>
      <c r="EL1168" s="29"/>
      <c r="EM1168" s="29"/>
      <c r="EN1168" s="29"/>
      <c r="EO1168" s="29"/>
      <c r="EP1168" s="29"/>
      <c r="EQ1168" s="29"/>
      <c r="ER1168" s="29"/>
      <c r="ES1168" s="29"/>
      <c r="ET1168" s="29"/>
      <c r="EU1168" s="29"/>
      <c r="EV1168" s="29"/>
      <c r="EW1168" s="29"/>
      <c r="EX1168" s="29"/>
      <c r="EY1168" s="29"/>
      <c r="EZ1168" s="29"/>
      <c r="FA1168" s="29"/>
      <c r="FB1168" s="29"/>
      <c r="FC1168" s="29"/>
      <c r="FD1168" s="29"/>
      <c r="FE1168" s="29"/>
      <c r="FF1168" s="29"/>
      <c r="FG1168" s="29"/>
      <c r="FH1168" s="29"/>
      <c r="FI1168" s="29"/>
      <c r="FJ1168" s="29"/>
      <c r="FK1168" s="29"/>
      <c r="FV1168" s="29"/>
      <c r="FZ1168" s="29"/>
      <c r="GA1168" s="29"/>
    </row>
    <row r="1169" spans="7:183" x14ac:dyDescent="0.25">
      <c r="G1169" s="112"/>
      <c r="Z1169" s="113"/>
      <c r="AQ1169" s="29"/>
      <c r="AR1169" s="29"/>
      <c r="AS1169" s="29"/>
      <c r="AT1169" s="29"/>
      <c r="AU1169" s="29"/>
      <c r="AV1169" s="29"/>
      <c r="AW1169" s="29"/>
      <c r="AX1169" s="29"/>
      <c r="AY1169" s="29"/>
      <c r="AZ1169" s="29"/>
      <c r="BA1169" s="29"/>
      <c r="BB1169" s="29"/>
      <c r="BC1169" s="29"/>
      <c r="BD1169" s="29"/>
      <c r="BE1169" s="29"/>
      <c r="BF1169" s="29"/>
      <c r="BG1169" s="29"/>
      <c r="BH1169" s="29"/>
      <c r="BI1169" s="29"/>
      <c r="BJ1169" s="29"/>
      <c r="BK1169" s="29"/>
      <c r="BL1169" s="29"/>
      <c r="BM1169" s="29"/>
      <c r="CH1169" s="29"/>
      <c r="CX1169" s="29"/>
      <c r="CY1169" s="29"/>
      <c r="CZ1169" s="31"/>
      <c r="DA1169" s="31"/>
      <c r="DB1169" s="31"/>
      <c r="DC1169" s="31"/>
      <c r="DD1169" s="31"/>
      <c r="DE1169" s="31"/>
      <c r="DF1169" s="31"/>
      <c r="DL1169" s="29"/>
      <c r="DM1169" s="29"/>
      <c r="DN1169" s="29"/>
      <c r="DO1169" s="29"/>
      <c r="DP1169" s="29"/>
      <c r="DQ1169" s="29"/>
      <c r="DR1169" s="29"/>
      <c r="DS1169" s="29"/>
      <c r="DT1169" s="29"/>
      <c r="DU1169" s="29"/>
      <c r="DV1169" s="29"/>
      <c r="DW1169" s="29"/>
      <c r="DX1169" s="29"/>
      <c r="DY1169" s="29"/>
      <c r="DZ1169" s="29"/>
      <c r="EA1169" s="29"/>
      <c r="EB1169" s="29"/>
      <c r="EC1169" s="29"/>
      <c r="ED1169" s="29"/>
      <c r="EE1169" s="29"/>
      <c r="EF1169" s="29"/>
      <c r="EG1169" s="29"/>
      <c r="EH1169" s="29"/>
      <c r="EI1169" s="29"/>
      <c r="EJ1169" s="29"/>
      <c r="EK1169" s="29"/>
      <c r="EL1169" s="29"/>
      <c r="EM1169" s="29"/>
      <c r="EN1169" s="29"/>
      <c r="EO1169" s="29"/>
      <c r="EP1169" s="29"/>
      <c r="EQ1169" s="29"/>
      <c r="ER1169" s="29"/>
      <c r="ES1169" s="29"/>
      <c r="ET1169" s="29"/>
      <c r="EU1169" s="29"/>
      <c r="EV1169" s="29"/>
      <c r="EW1169" s="29"/>
      <c r="EX1169" s="29"/>
      <c r="EY1169" s="29"/>
      <c r="EZ1169" s="29"/>
      <c r="FA1169" s="29"/>
      <c r="FB1169" s="29"/>
      <c r="FC1169" s="29"/>
      <c r="FD1169" s="29"/>
      <c r="FE1169" s="29"/>
      <c r="FF1169" s="29"/>
      <c r="FG1169" s="29"/>
      <c r="FH1169" s="29"/>
      <c r="FI1169" s="29"/>
      <c r="FJ1169" s="29"/>
      <c r="FK1169" s="29"/>
      <c r="FV1169" s="29"/>
      <c r="FZ1169" s="29"/>
      <c r="GA1169" s="29"/>
    </row>
    <row r="1170" spans="7:183" x14ac:dyDescent="0.25">
      <c r="G1170" s="112"/>
      <c r="Z1170" s="113"/>
      <c r="AQ1170" s="29"/>
      <c r="AR1170" s="29"/>
      <c r="AS1170" s="29"/>
      <c r="AT1170" s="29"/>
      <c r="AU1170" s="29"/>
      <c r="AV1170" s="29"/>
      <c r="AW1170" s="29"/>
      <c r="AX1170" s="29"/>
      <c r="AY1170" s="29"/>
      <c r="AZ1170" s="29"/>
      <c r="BA1170" s="29"/>
      <c r="BB1170" s="29"/>
      <c r="BC1170" s="29"/>
      <c r="BD1170" s="29"/>
      <c r="BE1170" s="29"/>
      <c r="BF1170" s="29"/>
      <c r="BG1170" s="29"/>
      <c r="BH1170" s="29"/>
      <c r="BI1170" s="29"/>
      <c r="BJ1170" s="29"/>
      <c r="BK1170" s="29"/>
      <c r="BL1170" s="29"/>
      <c r="BM1170" s="29"/>
      <c r="CH1170" s="29"/>
      <c r="CX1170" s="29"/>
      <c r="CY1170" s="29"/>
      <c r="CZ1170" s="31"/>
      <c r="DA1170" s="31"/>
      <c r="DB1170" s="31"/>
      <c r="DC1170" s="31"/>
      <c r="DD1170" s="31"/>
      <c r="DE1170" s="31"/>
      <c r="DF1170" s="31"/>
      <c r="DL1170" s="29"/>
      <c r="DM1170" s="29"/>
      <c r="DN1170" s="29"/>
      <c r="DO1170" s="29"/>
      <c r="DP1170" s="29"/>
      <c r="DQ1170" s="29"/>
      <c r="DR1170" s="29"/>
      <c r="DS1170" s="29"/>
      <c r="DT1170" s="29"/>
      <c r="DU1170" s="29"/>
      <c r="DV1170" s="29"/>
      <c r="DW1170" s="29"/>
      <c r="DX1170" s="29"/>
      <c r="DY1170" s="29"/>
      <c r="DZ1170" s="29"/>
      <c r="EA1170" s="29"/>
      <c r="EB1170" s="29"/>
      <c r="EC1170" s="29"/>
      <c r="ED1170" s="29"/>
      <c r="EE1170" s="29"/>
      <c r="EF1170" s="29"/>
      <c r="EG1170" s="29"/>
      <c r="EH1170" s="29"/>
      <c r="EI1170" s="29"/>
      <c r="EJ1170" s="29"/>
      <c r="EK1170" s="29"/>
      <c r="EL1170" s="29"/>
      <c r="EM1170" s="29"/>
      <c r="EN1170" s="29"/>
      <c r="EO1170" s="29"/>
      <c r="EP1170" s="29"/>
      <c r="EQ1170" s="29"/>
      <c r="ER1170" s="29"/>
      <c r="ES1170" s="29"/>
      <c r="ET1170" s="29"/>
      <c r="EU1170" s="29"/>
      <c r="EV1170" s="29"/>
      <c r="EW1170" s="29"/>
      <c r="EX1170" s="29"/>
      <c r="EY1170" s="29"/>
      <c r="EZ1170" s="29"/>
      <c r="FA1170" s="29"/>
      <c r="FB1170" s="29"/>
      <c r="FC1170" s="29"/>
      <c r="FD1170" s="29"/>
      <c r="FE1170" s="29"/>
      <c r="FF1170" s="29"/>
      <c r="FG1170" s="29"/>
      <c r="FH1170" s="29"/>
      <c r="FI1170" s="29"/>
      <c r="FJ1170" s="29"/>
      <c r="FK1170" s="29"/>
      <c r="FV1170" s="29"/>
      <c r="FZ1170" s="29"/>
      <c r="GA1170" s="29"/>
    </row>
    <row r="1171" spans="7:183" x14ac:dyDescent="0.25">
      <c r="G1171" s="112"/>
      <c r="Z1171" s="113"/>
      <c r="AQ1171" s="29"/>
      <c r="AR1171" s="29"/>
      <c r="AS1171" s="29"/>
      <c r="AT1171" s="29"/>
      <c r="AU1171" s="29"/>
      <c r="AV1171" s="29"/>
      <c r="AW1171" s="29"/>
      <c r="AX1171" s="29"/>
      <c r="AY1171" s="29"/>
      <c r="AZ1171" s="29"/>
      <c r="BA1171" s="29"/>
      <c r="BB1171" s="29"/>
      <c r="BC1171" s="29"/>
      <c r="BD1171" s="29"/>
      <c r="BE1171" s="29"/>
      <c r="BF1171" s="29"/>
      <c r="BG1171" s="29"/>
      <c r="BH1171" s="29"/>
      <c r="BI1171" s="29"/>
      <c r="BJ1171" s="29"/>
      <c r="BK1171" s="29"/>
      <c r="BL1171" s="29"/>
      <c r="BM1171" s="29"/>
      <c r="CH1171" s="29"/>
      <c r="CX1171" s="29"/>
      <c r="CY1171" s="29"/>
      <c r="CZ1171" s="31"/>
      <c r="DA1171" s="31"/>
      <c r="DB1171" s="31"/>
      <c r="DC1171" s="31"/>
      <c r="DD1171" s="31"/>
      <c r="DE1171" s="31"/>
      <c r="DF1171" s="31"/>
      <c r="DL1171" s="29"/>
      <c r="DM1171" s="29"/>
      <c r="DN1171" s="29"/>
      <c r="DO1171" s="29"/>
      <c r="DP1171" s="29"/>
      <c r="DQ1171" s="29"/>
      <c r="DR1171" s="29"/>
      <c r="DS1171" s="29"/>
      <c r="DT1171" s="29"/>
      <c r="DU1171" s="29"/>
      <c r="DV1171" s="29"/>
      <c r="DW1171" s="29"/>
      <c r="DX1171" s="29"/>
      <c r="DY1171" s="29"/>
      <c r="DZ1171" s="29"/>
      <c r="EA1171" s="29"/>
      <c r="EB1171" s="29"/>
      <c r="EC1171" s="29"/>
      <c r="ED1171" s="29"/>
      <c r="EE1171" s="29"/>
      <c r="EF1171" s="29"/>
      <c r="EG1171" s="29"/>
      <c r="EH1171" s="29"/>
      <c r="EI1171" s="29"/>
      <c r="EJ1171" s="29"/>
      <c r="EK1171" s="29"/>
      <c r="EL1171" s="29"/>
      <c r="EM1171" s="29"/>
      <c r="EN1171" s="29"/>
      <c r="EO1171" s="29"/>
      <c r="EP1171" s="29"/>
      <c r="EQ1171" s="29"/>
      <c r="ER1171" s="29"/>
      <c r="ES1171" s="29"/>
      <c r="ET1171" s="29"/>
      <c r="EU1171" s="29"/>
      <c r="EV1171" s="29"/>
      <c r="EW1171" s="29"/>
      <c r="EX1171" s="29"/>
      <c r="EY1171" s="29"/>
      <c r="EZ1171" s="29"/>
      <c r="FA1171" s="29"/>
      <c r="FB1171" s="29"/>
      <c r="FC1171" s="29"/>
      <c r="FD1171" s="29"/>
      <c r="FE1171" s="29"/>
      <c r="FF1171" s="29"/>
      <c r="FG1171" s="29"/>
      <c r="FH1171" s="29"/>
      <c r="FI1171" s="29"/>
      <c r="FJ1171" s="29"/>
      <c r="FK1171" s="29"/>
      <c r="FV1171" s="29"/>
      <c r="FZ1171" s="29"/>
      <c r="GA1171" s="29"/>
    </row>
    <row r="1172" spans="7:183" x14ac:dyDescent="0.25">
      <c r="G1172" s="112"/>
      <c r="Z1172" s="113"/>
      <c r="AQ1172" s="29"/>
      <c r="AR1172" s="29"/>
      <c r="AS1172" s="29"/>
      <c r="AT1172" s="29"/>
      <c r="AU1172" s="29"/>
      <c r="AV1172" s="29"/>
      <c r="AW1172" s="29"/>
      <c r="AX1172" s="29"/>
      <c r="AY1172" s="29"/>
      <c r="AZ1172" s="29"/>
      <c r="BA1172" s="29"/>
      <c r="BB1172" s="29"/>
      <c r="BC1172" s="29"/>
      <c r="BD1172" s="29"/>
      <c r="BE1172" s="29"/>
      <c r="BF1172" s="29"/>
      <c r="BG1172" s="29"/>
      <c r="BH1172" s="29"/>
      <c r="BI1172" s="29"/>
      <c r="BJ1172" s="29"/>
      <c r="BK1172" s="29"/>
      <c r="BL1172" s="29"/>
      <c r="BM1172" s="29"/>
      <c r="CH1172" s="29"/>
      <c r="CX1172" s="29"/>
      <c r="CY1172" s="29"/>
      <c r="CZ1172" s="31"/>
      <c r="DA1172" s="31"/>
      <c r="DB1172" s="31"/>
      <c r="DC1172" s="31"/>
      <c r="DD1172" s="31"/>
      <c r="DE1172" s="31"/>
      <c r="DF1172" s="31"/>
      <c r="DL1172" s="29"/>
      <c r="DM1172" s="29"/>
      <c r="DN1172" s="29"/>
      <c r="DO1172" s="29"/>
      <c r="DP1172" s="29"/>
      <c r="DQ1172" s="29"/>
      <c r="DR1172" s="29"/>
      <c r="DS1172" s="29"/>
      <c r="DT1172" s="29"/>
      <c r="DU1172" s="29"/>
      <c r="DV1172" s="29"/>
      <c r="DW1172" s="29"/>
      <c r="DX1172" s="29"/>
      <c r="DY1172" s="29"/>
      <c r="DZ1172" s="29"/>
      <c r="EA1172" s="29"/>
      <c r="EB1172" s="29"/>
      <c r="EC1172" s="29"/>
      <c r="ED1172" s="29"/>
      <c r="EE1172" s="29"/>
      <c r="EF1172" s="29"/>
      <c r="EG1172" s="29"/>
      <c r="EH1172" s="29"/>
      <c r="EI1172" s="29"/>
      <c r="EJ1172" s="29"/>
      <c r="EK1172" s="29"/>
      <c r="EL1172" s="29"/>
      <c r="EM1172" s="29"/>
      <c r="EN1172" s="29"/>
      <c r="EO1172" s="29"/>
      <c r="EP1172" s="29"/>
      <c r="EQ1172" s="29"/>
      <c r="ER1172" s="29"/>
      <c r="ES1172" s="29"/>
      <c r="ET1172" s="29"/>
      <c r="EU1172" s="29"/>
      <c r="EV1172" s="29"/>
      <c r="EW1172" s="29"/>
      <c r="EX1172" s="29"/>
      <c r="EY1172" s="29"/>
      <c r="EZ1172" s="29"/>
      <c r="FA1172" s="29"/>
      <c r="FB1172" s="29"/>
      <c r="FC1172" s="29"/>
      <c r="FD1172" s="29"/>
      <c r="FE1172" s="29"/>
      <c r="FF1172" s="29"/>
      <c r="FG1172" s="29"/>
      <c r="FH1172" s="29"/>
      <c r="FI1172" s="29"/>
      <c r="FJ1172" s="29"/>
      <c r="FK1172" s="29"/>
      <c r="FV1172" s="29"/>
      <c r="FZ1172" s="29"/>
      <c r="GA1172" s="29"/>
    </row>
    <row r="1173" spans="7:183" x14ac:dyDescent="0.25">
      <c r="G1173" s="112"/>
      <c r="Z1173" s="113"/>
      <c r="AQ1173" s="29"/>
      <c r="AR1173" s="29"/>
      <c r="AS1173" s="29"/>
      <c r="AT1173" s="29"/>
      <c r="AU1173" s="29"/>
      <c r="AV1173" s="29"/>
      <c r="AW1173" s="29"/>
      <c r="AX1173" s="29"/>
      <c r="AY1173" s="29"/>
      <c r="AZ1173" s="29"/>
      <c r="BA1173" s="29"/>
      <c r="BB1173" s="29"/>
      <c r="BC1173" s="29"/>
      <c r="BD1173" s="29"/>
      <c r="BE1173" s="29"/>
      <c r="BF1173" s="29"/>
      <c r="BG1173" s="29"/>
      <c r="BH1173" s="29"/>
      <c r="BI1173" s="29"/>
      <c r="BJ1173" s="29"/>
      <c r="BK1173" s="29"/>
      <c r="BL1173" s="29"/>
      <c r="BM1173" s="29"/>
      <c r="CH1173" s="29"/>
      <c r="CX1173" s="29"/>
      <c r="CY1173" s="29"/>
      <c r="CZ1173" s="31"/>
      <c r="DA1173" s="31"/>
      <c r="DB1173" s="31"/>
      <c r="DC1173" s="31"/>
      <c r="DD1173" s="31"/>
      <c r="DE1173" s="31"/>
      <c r="DF1173" s="31"/>
      <c r="DL1173" s="29"/>
      <c r="DM1173" s="29"/>
      <c r="DN1173" s="29"/>
      <c r="DO1173" s="29"/>
      <c r="DP1173" s="29"/>
      <c r="DQ1173" s="29"/>
      <c r="DR1173" s="29"/>
      <c r="DS1173" s="29"/>
      <c r="DT1173" s="29"/>
      <c r="DU1173" s="29"/>
      <c r="DV1173" s="29"/>
      <c r="DW1173" s="29"/>
      <c r="DX1173" s="29"/>
      <c r="DY1173" s="29"/>
      <c r="DZ1173" s="29"/>
      <c r="EA1173" s="29"/>
      <c r="EB1173" s="29"/>
      <c r="EC1173" s="29"/>
      <c r="ED1173" s="29"/>
      <c r="EE1173" s="29"/>
      <c r="EF1173" s="29"/>
      <c r="EG1173" s="29"/>
      <c r="EH1173" s="29"/>
      <c r="EI1173" s="29"/>
      <c r="EJ1173" s="29"/>
      <c r="EK1173" s="29"/>
      <c r="EL1173" s="29"/>
      <c r="EM1173" s="29"/>
      <c r="EN1173" s="29"/>
      <c r="EO1173" s="29"/>
      <c r="EP1173" s="29"/>
      <c r="EQ1173" s="29"/>
      <c r="ER1173" s="29"/>
      <c r="ES1173" s="29"/>
      <c r="ET1173" s="29"/>
      <c r="EU1173" s="29"/>
      <c r="EV1173" s="29"/>
      <c r="EW1173" s="29"/>
      <c r="EX1173" s="29"/>
      <c r="EY1173" s="29"/>
      <c r="EZ1173" s="29"/>
      <c r="FA1173" s="29"/>
      <c r="FB1173" s="29"/>
      <c r="FC1173" s="29"/>
      <c r="FD1173" s="29"/>
      <c r="FE1173" s="29"/>
      <c r="FF1173" s="29"/>
      <c r="FG1173" s="29"/>
      <c r="FH1173" s="29"/>
      <c r="FI1173" s="29"/>
      <c r="FJ1173" s="29"/>
      <c r="FK1173" s="29"/>
      <c r="FV1173" s="29"/>
      <c r="FZ1173" s="29"/>
      <c r="GA1173" s="29"/>
    </row>
    <row r="1174" spans="7:183" x14ac:dyDescent="0.25">
      <c r="G1174" s="112"/>
      <c r="Z1174" s="113"/>
      <c r="AQ1174" s="29"/>
      <c r="AR1174" s="29"/>
      <c r="AS1174" s="29"/>
      <c r="AT1174" s="29"/>
      <c r="AU1174" s="29"/>
      <c r="AV1174" s="29"/>
      <c r="AW1174" s="29"/>
      <c r="AX1174" s="29"/>
      <c r="AY1174" s="29"/>
      <c r="AZ1174" s="29"/>
      <c r="BA1174" s="29"/>
      <c r="BB1174" s="29"/>
      <c r="BC1174" s="29"/>
      <c r="BD1174" s="29"/>
      <c r="BE1174" s="29"/>
      <c r="BF1174" s="29"/>
      <c r="BG1174" s="29"/>
      <c r="BH1174" s="29"/>
      <c r="BI1174" s="29"/>
      <c r="BJ1174" s="29"/>
      <c r="BK1174" s="29"/>
      <c r="BL1174" s="29"/>
      <c r="BM1174" s="29"/>
      <c r="CH1174" s="29"/>
      <c r="CX1174" s="29"/>
      <c r="CY1174" s="29"/>
      <c r="CZ1174" s="31"/>
      <c r="DA1174" s="31"/>
      <c r="DB1174" s="31"/>
      <c r="DC1174" s="31"/>
      <c r="DD1174" s="31"/>
      <c r="DE1174" s="31"/>
      <c r="DF1174" s="31"/>
      <c r="DL1174" s="29"/>
      <c r="DM1174" s="29"/>
      <c r="DN1174" s="29"/>
      <c r="DO1174" s="29"/>
      <c r="DP1174" s="29"/>
      <c r="DQ1174" s="29"/>
      <c r="DR1174" s="29"/>
      <c r="DS1174" s="29"/>
      <c r="DT1174" s="29"/>
      <c r="DU1174" s="29"/>
      <c r="DV1174" s="29"/>
      <c r="DW1174" s="29"/>
      <c r="DX1174" s="29"/>
      <c r="DY1174" s="29"/>
      <c r="DZ1174" s="29"/>
      <c r="EA1174" s="29"/>
      <c r="EB1174" s="29"/>
      <c r="EC1174" s="29"/>
      <c r="ED1174" s="29"/>
      <c r="EE1174" s="29"/>
      <c r="EF1174" s="29"/>
      <c r="EG1174" s="29"/>
      <c r="EH1174" s="29"/>
      <c r="EI1174" s="29"/>
      <c r="EJ1174" s="29"/>
      <c r="EK1174" s="29"/>
      <c r="EL1174" s="29"/>
      <c r="EM1174" s="29"/>
      <c r="EN1174" s="29"/>
      <c r="EO1174" s="29"/>
      <c r="EP1174" s="29"/>
      <c r="EQ1174" s="29"/>
      <c r="ER1174" s="29"/>
      <c r="ES1174" s="29"/>
      <c r="ET1174" s="29"/>
      <c r="EU1174" s="29"/>
      <c r="EV1174" s="29"/>
      <c r="EW1174" s="29"/>
      <c r="EX1174" s="29"/>
      <c r="EY1174" s="29"/>
      <c r="EZ1174" s="29"/>
      <c r="FA1174" s="29"/>
      <c r="FB1174" s="29"/>
      <c r="FC1174" s="29"/>
      <c r="FD1174" s="29"/>
      <c r="FE1174" s="29"/>
      <c r="FF1174" s="29"/>
      <c r="FG1174" s="29"/>
      <c r="FH1174" s="29"/>
      <c r="FI1174" s="29"/>
      <c r="FJ1174" s="29"/>
      <c r="FK1174" s="29"/>
      <c r="FV1174" s="29"/>
      <c r="FZ1174" s="29"/>
      <c r="GA1174" s="29"/>
    </row>
    <row r="1175" spans="7:183" x14ac:dyDescent="0.25">
      <c r="G1175" s="112"/>
      <c r="Z1175" s="113"/>
      <c r="AQ1175" s="29"/>
      <c r="AR1175" s="29"/>
      <c r="AS1175" s="29"/>
      <c r="AT1175" s="29"/>
      <c r="AU1175" s="29"/>
      <c r="AV1175" s="29"/>
      <c r="AW1175" s="29"/>
      <c r="AX1175" s="29"/>
      <c r="AY1175" s="29"/>
      <c r="AZ1175" s="29"/>
      <c r="BA1175" s="29"/>
      <c r="BB1175" s="29"/>
      <c r="BC1175" s="29"/>
      <c r="BD1175" s="29"/>
      <c r="BE1175" s="29"/>
      <c r="BF1175" s="29"/>
      <c r="BG1175" s="29"/>
      <c r="BH1175" s="29"/>
      <c r="BI1175" s="29"/>
      <c r="BJ1175" s="29"/>
      <c r="BK1175" s="29"/>
      <c r="BL1175" s="29"/>
      <c r="BM1175" s="29"/>
      <c r="CH1175" s="29"/>
      <c r="CX1175" s="29"/>
      <c r="CY1175" s="29"/>
      <c r="CZ1175" s="31"/>
      <c r="DA1175" s="31"/>
      <c r="DB1175" s="31"/>
      <c r="DC1175" s="31"/>
      <c r="DD1175" s="31"/>
      <c r="DE1175" s="31"/>
      <c r="DF1175" s="31"/>
      <c r="DL1175" s="29"/>
      <c r="DM1175" s="29"/>
      <c r="DN1175" s="29"/>
      <c r="DO1175" s="29"/>
      <c r="DP1175" s="29"/>
      <c r="DQ1175" s="29"/>
      <c r="DR1175" s="29"/>
      <c r="DS1175" s="29"/>
      <c r="DT1175" s="29"/>
      <c r="DU1175" s="29"/>
      <c r="DV1175" s="29"/>
      <c r="DW1175" s="29"/>
      <c r="DX1175" s="29"/>
      <c r="DY1175" s="29"/>
      <c r="DZ1175" s="29"/>
      <c r="EA1175" s="29"/>
      <c r="EB1175" s="29"/>
      <c r="EC1175" s="29"/>
      <c r="ED1175" s="29"/>
      <c r="EE1175" s="29"/>
      <c r="EF1175" s="29"/>
      <c r="EG1175" s="29"/>
      <c r="EH1175" s="29"/>
      <c r="EI1175" s="29"/>
      <c r="EJ1175" s="29"/>
      <c r="EK1175" s="29"/>
      <c r="EL1175" s="29"/>
      <c r="EM1175" s="29"/>
      <c r="EN1175" s="29"/>
      <c r="EO1175" s="29"/>
      <c r="EP1175" s="29"/>
      <c r="EQ1175" s="29"/>
      <c r="ER1175" s="29"/>
      <c r="ES1175" s="29"/>
      <c r="ET1175" s="29"/>
      <c r="EU1175" s="29"/>
      <c r="EV1175" s="29"/>
      <c r="EW1175" s="29"/>
      <c r="EX1175" s="29"/>
      <c r="EY1175" s="29"/>
      <c r="EZ1175" s="29"/>
      <c r="FA1175" s="29"/>
      <c r="FB1175" s="29"/>
      <c r="FC1175" s="29"/>
      <c r="FD1175" s="29"/>
      <c r="FE1175" s="29"/>
      <c r="FF1175" s="29"/>
      <c r="FG1175" s="29"/>
      <c r="FH1175" s="29"/>
      <c r="FI1175" s="29"/>
      <c r="FJ1175" s="29"/>
      <c r="FK1175" s="29"/>
      <c r="FV1175" s="29"/>
      <c r="FZ1175" s="29"/>
      <c r="GA1175" s="29"/>
    </row>
    <row r="1176" spans="7:183" x14ac:dyDescent="0.25">
      <c r="G1176" s="112"/>
      <c r="Z1176" s="113"/>
      <c r="AQ1176" s="29"/>
      <c r="AR1176" s="29"/>
      <c r="AS1176" s="29"/>
      <c r="AT1176" s="29"/>
      <c r="AU1176" s="29"/>
      <c r="AV1176" s="29"/>
      <c r="AW1176" s="29"/>
      <c r="AX1176" s="29"/>
      <c r="AY1176" s="29"/>
      <c r="AZ1176" s="29"/>
      <c r="BA1176" s="29"/>
      <c r="BB1176" s="29"/>
      <c r="BC1176" s="29"/>
      <c r="BD1176" s="29"/>
      <c r="BE1176" s="29"/>
      <c r="BF1176" s="29"/>
      <c r="BG1176" s="29"/>
      <c r="BH1176" s="29"/>
      <c r="BI1176" s="29"/>
      <c r="BJ1176" s="29"/>
      <c r="BK1176" s="29"/>
      <c r="BL1176" s="29"/>
      <c r="BM1176" s="29"/>
      <c r="CH1176" s="29"/>
      <c r="CX1176" s="29"/>
      <c r="CY1176" s="29"/>
      <c r="CZ1176" s="31"/>
      <c r="DA1176" s="31"/>
      <c r="DB1176" s="31"/>
      <c r="DC1176" s="31"/>
      <c r="DD1176" s="31"/>
      <c r="DE1176" s="31"/>
      <c r="DF1176" s="31"/>
      <c r="DL1176" s="29"/>
      <c r="DM1176" s="29"/>
      <c r="DN1176" s="29"/>
      <c r="DO1176" s="29"/>
      <c r="DP1176" s="29"/>
      <c r="DQ1176" s="29"/>
      <c r="DR1176" s="29"/>
      <c r="DS1176" s="29"/>
      <c r="DT1176" s="29"/>
      <c r="DU1176" s="29"/>
      <c r="DV1176" s="29"/>
      <c r="DW1176" s="29"/>
      <c r="DX1176" s="29"/>
      <c r="DY1176" s="29"/>
      <c r="DZ1176" s="29"/>
      <c r="EA1176" s="29"/>
      <c r="EB1176" s="29"/>
      <c r="EC1176" s="29"/>
      <c r="ED1176" s="29"/>
      <c r="EE1176" s="29"/>
      <c r="EF1176" s="29"/>
      <c r="EG1176" s="29"/>
      <c r="EH1176" s="29"/>
      <c r="EI1176" s="29"/>
      <c r="EJ1176" s="29"/>
      <c r="EK1176" s="29"/>
      <c r="EL1176" s="29"/>
      <c r="EM1176" s="29"/>
      <c r="EN1176" s="29"/>
      <c r="EO1176" s="29"/>
      <c r="EP1176" s="29"/>
      <c r="EQ1176" s="29"/>
      <c r="ER1176" s="29"/>
      <c r="ES1176" s="29"/>
      <c r="ET1176" s="29"/>
      <c r="EU1176" s="29"/>
      <c r="EV1176" s="29"/>
      <c r="EW1176" s="29"/>
      <c r="EX1176" s="29"/>
      <c r="EY1176" s="29"/>
      <c r="EZ1176" s="29"/>
      <c r="FA1176" s="29"/>
      <c r="FB1176" s="29"/>
      <c r="FC1176" s="29"/>
      <c r="FD1176" s="29"/>
      <c r="FE1176" s="29"/>
      <c r="FF1176" s="29"/>
      <c r="FG1176" s="29"/>
      <c r="FH1176" s="29"/>
      <c r="FI1176" s="29"/>
      <c r="FJ1176" s="29"/>
      <c r="FK1176" s="29"/>
      <c r="FV1176" s="29"/>
      <c r="FZ1176" s="29"/>
      <c r="GA1176" s="29"/>
    </row>
    <row r="1177" spans="7:183" x14ac:dyDescent="0.25">
      <c r="G1177" s="112"/>
      <c r="Z1177" s="113"/>
      <c r="AQ1177" s="29"/>
      <c r="AR1177" s="29"/>
      <c r="AS1177" s="29"/>
      <c r="AT1177" s="29"/>
      <c r="AU1177" s="29"/>
      <c r="AV1177" s="29"/>
      <c r="AW1177" s="29"/>
      <c r="AX1177" s="29"/>
      <c r="AY1177" s="29"/>
      <c r="AZ1177" s="29"/>
      <c r="BA1177" s="29"/>
      <c r="BB1177" s="29"/>
      <c r="BC1177" s="29"/>
      <c r="BD1177" s="29"/>
      <c r="BE1177" s="29"/>
      <c r="BF1177" s="29"/>
      <c r="BG1177" s="29"/>
      <c r="BH1177" s="29"/>
      <c r="BI1177" s="29"/>
      <c r="BJ1177" s="29"/>
      <c r="BK1177" s="29"/>
      <c r="BL1177" s="29"/>
      <c r="BM1177" s="29"/>
      <c r="CH1177" s="29"/>
      <c r="CX1177" s="29"/>
      <c r="CY1177" s="29"/>
      <c r="CZ1177" s="31"/>
      <c r="DA1177" s="31"/>
      <c r="DB1177" s="31"/>
      <c r="DC1177" s="31"/>
      <c r="DD1177" s="31"/>
      <c r="DE1177" s="31"/>
      <c r="DF1177" s="31"/>
      <c r="DL1177" s="29"/>
      <c r="DM1177" s="29"/>
      <c r="DN1177" s="29"/>
      <c r="DO1177" s="29"/>
      <c r="DP1177" s="29"/>
      <c r="DQ1177" s="29"/>
      <c r="DR1177" s="29"/>
      <c r="DS1177" s="29"/>
      <c r="DT1177" s="29"/>
      <c r="DU1177" s="29"/>
      <c r="DV1177" s="29"/>
      <c r="DW1177" s="29"/>
      <c r="DX1177" s="29"/>
      <c r="DY1177" s="29"/>
      <c r="DZ1177" s="29"/>
      <c r="EA1177" s="29"/>
      <c r="EB1177" s="29"/>
      <c r="EC1177" s="29"/>
      <c r="ED1177" s="29"/>
      <c r="EE1177" s="29"/>
      <c r="EF1177" s="29"/>
      <c r="EG1177" s="29"/>
      <c r="EH1177" s="29"/>
      <c r="EI1177" s="29"/>
      <c r="EJ1177" s="29"/>
      <c r="EK1177" s="29"/>
      <c r="EL1177" s="29"/>
      <c r="EM1177" s="29"/>
      <c r="EN1177" s="29"/>
      <c r="EO1177" s="29"/>
      <c r="EP1177" s="29"/>
      <c r="EQ1177" s="29"/>
      <c r="ER1177" s="29"/>
      <c r="ES1177" s="29"/>
      <c r="ET1177" s="29"/>
      <c r="EU1177" s="29"/>
      <c r="EV1177" s="29"/>
      <c r="EW1177" s="29"/>
      <c r="EX1177" s="29"/>
      <c r="EY1177" s="29"/>
      <c r="EZ1177" s="29"/>
      <c r="FA1177" s="29"/>
      <c r="FB1177" s="29"/>
      <c r="FC1177" s="29"/>
      <c r="FD1177" s="29"/>
      <c r="FE1177" s="29"/>
      <c r="FF1177" s="29"/>
      <c r="FG1177" s="29"/>
      <c r="FH1177" s="29"/>
      <c r="FI1177" s="29"/>
      <c r="FJ1177" s="29"/>
      <c r="FK1177" s="29"/>
      <c r="FV1177" s="29"/>
      <c r="FZ1177" s="29"/>
      <c r="GA1177" s="29"/>
    </row>
    <row r="1178" spans="7:183" x14ac:dyDescent="0.25">
      <c r="G1178" s="112"/>
      <c r="Z1178" s="113"/>
      <c r="AQ1178" s="29"/>
      <c r="AR1178" s="29"/>
      <c r="AS1178" s="29"/>
      <c r="AT1178" s="29"/>
      <c r="AU1178" s="29"/>
      <c r="AV1178" s="29"/>
      <c r="AW1178" s="29"/>
      <c r="AX1178" s="29"/>
      <c r="AY1178" s="29"/>
      <c r="AZ1178" s="29"/>
      <c r="BA1178" s="29"/>
      <c r="BB1178" s="29"/>
      <c r="BC1178" s="29"/>
      <c r="BD1178" s="29"/>
      <c r="BE1178" s="29"/>
      <c r="BF1178" s="29"/>
      <c r="BG1178" s="29"/>
      <c r="BH1178" s="29"/>
      <c r="BI1178" s="29"/>
      <c r="BJ1178" s="29"/>
      <c r="BK1178" s="29"/>
      <c r="BL1178" s="29"/>
      <c r="BM1178" s="29"/>
      <c r="CH1178" s="29"/>
      <c r="CX1178" s="29"/>
      <c r="CY1178" s="29"/>
      <c r="CZ1178" s="31"/>
      <c r="DA1178" s="31"/>
      <c r="DB1178" s="31"/>
      <c r="DC1178" s="31"/>
      <c r="DD1178" s="31"/>
      <c r="DE1178" s="31"/>
      <c r="DF1178" s="31"/>
      <c r="DL1178" s="29"/>
      <c r="DM1178" s="29"/>
      <c r="DN1178" s="29"/>
      <c r="DO1178" s="29"/>
      <c r="DP1178" s="29"/>
      <c r="DQ1178" s="29"/>
      <c r="DR1178" s="29"/>
      <c r="DS1178" s="29"/>
      <c r="DT1178" s="29"/>
      <c r="DU1178" s="29"/>
      <c r="DV1178" s="29"/>
      <c r="DW1178" s="29"/>
      <c r="DX1178" s="29"/>
      <c r="DY1178" s="29"/>
      <c r="DZ1178" s="29"/>
      <c r="EA1178" s="29"/>
      <c r="EB1178" s="29"/>
      <c r="EC1178" s="29"/>
      <c r="ED1178" s="29"/>
      <c r="EE1178" s="29"/>
      <c r="EF1178" s="29"/>
      <c r="EG1178" s="29"/>
      <c r="EH1178" s="29"/>
      <c r="EI1178" s="29"/>
      <c r="EJ1178" s="29"/>
      <c r="EK1178" s="29"/>
      <c r="EL1178" s="29"/>
      <c r="EM1178" s="29"/>
      <c r="EN1178" s="29"/>
      <c r="EO1178" s="29"/>
      <c r="EP1178" s="29"/>
      <c r="EQ1178" s="29"/>
      <c r="ER1178" s="29"/>
      <c r="ES1178" s="29"/>
      <c r="ET1178" s="29"/>
      <c r="EU1178" s="29"/>
      <c r="EV1178" s="29"/>
      <c r="EW1178" s="29"/>
      <c r="EX1178" s="29"/>
      <c r="EY1178" s="29"/>
      <c r="EZ1178" s="29"/>
      <c r="FA1178" s="29"/>
      <c r="FB1178" s="29"/>
      <c r="FC1178" s="29"/>
      <c r="FD1178" s="29"/>
      <c r="FE1178" s="29"/>
      <c r="FF1178" s="29"/>
      <c r="FG1178" s="29"/>
      <c r="FH1178" s="29"/>
      <c r="FI1178" s="29"/>
      <c r="FJ1178" s="29"/>
      <c r="FK1178" s="29"/>
      <c r="FV1178" s="29"/>
      <c r="FZ1178" s="29"/>
      <c r="GA1178" s="29"/>
    </row>
    <row r="1179" spans="7:183" x14ac:dyDescent="0.25">
      <c r="G1179" s="112"/>
      <c r="Z1179" s="113"/>
      <c r="AQ1179" s="29"/>
      <c r="AR1179" s="29"/>
      <c r="AS1179" s="29"/>
      <c r="AT1179" s="29"/>
      <c r="AU1179" s="29"/>
      <c r="AV1179" s="29"/>
      <c r="AW1179" s="29"/>
      <c r="AX1179" s="29"/>
      <c r="AY1179" s="29"/>
      <c r="AZ1179" s="29"/>
      <c r="BA1179" s="29"/>
      <c r="BB1179" s="29"/>
      <c r="BC1179" s="29"/>
      <c r="BD1179" s="29"/>
      <c r="BE1179" s="29"/>
      <c r="BF1179" s="29"/>
      <c r="BG1179" s="29"/>
      <c r="BH1179" s="29"/>
      <c r="BI1179" s="29"/>
      <c r="BJ1179" s="29"/>
      <c r="BK1179" s="29"/>
      <c r="BL1179" s="29"/>
      <c r="BM1179" s="29"/>
      <c r="CH1179" s="29"/>
      <c r="CX1179" s="29"/>
      <c r="CY1179" s="29"/>
      <c r="CZ1179" s="31"/>
      <c r="DA1179" s="31"/>
      <c r="DB1179" s="31"/>
      <c r="DC1179" s="31"/>
      <c r="DD1179" s="31"/>
      <c r="DE1179" s="31"/>
      <c r="DF1179" s="31"/>
      <c r="DL1179" s="29"/>
      <c r="DM1179" s="29"/>
      <c r="DN1179" s="29"/>
      <c r="DO1179" s="29"/>
      <c r="DP1179" s="29"/>
      <c r="DQ1179" s="29"/>
      <c r="DR1179" s="29"/>
      <c r="DS1179" s="29"/>
      <c r="DT1179" s="29"/>
      <c r="DU1179" s="29"/>
      <c r="DV1179" s="29"/>
      <c r="DW1179" s="29"/>
      <c r="DX1179" s="29"/>
      <c r="DY1179" s="29"/>
      <c r="DZ1179" s="29"/>
      <c r="EA1179" s="29"/>
      <c r="EB1179" s="29"/>
      <c r="EC1179" s="29"/>
      <c r="ED1179" s="29"/>
      <c r="EE1179" s="29"/>
      <c r="EF1179" s="29"/>
      <c r="EG1179" s="29"/>
      <c r="EH1179" s="29"/>
      <c r="EI1179" s="29"/>
      <c r="EJ1179" s="29"/>
      <c r="EK1179" s="29"/>
      <c r="EL1179" s="29"/>
      <c r="EM1179" s="29"/>
      <c r="EN1179" s="29"/>
      <c r="EO1179" s="29"/>
      <c r="EP1179" s="29"/>
      <c r="EQ1179" s="29"/>
      <c r="ER1179" s="29"/>
      <c r="ES1179" s="29"/>
      <c r="ET1179" s="29"/>
      <c r="EU1179" s="29"/>
      <c r="EV1179" s="29"/>
      <c r="EW1179" s="29"/>
      <c r="EX1179" s="29"/>
      <c r="EY1179" s="29"/>
      <c r="EZ1179" s="29"/>
      <c r="FA1179" s="29"/>
      <c r="FB1179" s="29"/>
      <c r="FC1179" s="29"/>
      <c r="FD1179" s="29"/>
      <c r="FE1179" s="29"/>
      <c r="FF1179" s="29"/>
      <c r="FG1179" s="29"/>
      <c r="FH1179" s="29"/>
      <c r="FI1179" s="29"/>
      <c r="FJ1179" s="29"/>
      <c r="FK1179" s="29"/>
      <c r="FV1179" s="29"/>
      <c r="FZ1179" s="29"/>
      <c r="GA1179" s="29"/>
    </row>
    <row r="1180" spans="7:183" x14ac:dyDescent="0.25">
      <c r="G1180" s="112"/>
      <c r="Z1180" s="113"/>
      <c r="AQ1180" s="29"/>
      <c r="AR1180" s="29"/>
      <c r="AS1180" s="29"/>
      <c r="AT1180" s="29"/>
      <c r="AU1180" s="29"/>
      <c r="AV1180" s="29"/>
      <c r="AW1180" s="29"/>
      <c r="AX1180" s="29"/>
      <c r="AY1180" s="29"/>
      <c r="AZ1180" s="29"/>
      <c r="BA1180" s="29"/>
      <c r="BB1180" s="29"/>
      <c r="BC1180" s="29"/>
      <c r="BD1180" s="29"/>
      <c r="BE1180" s="29"/>
      <c r="BF1180" s="29"/>
      <c r="BG1180" s="29"/>
      <c r="BH1180" s="29"/>
      <c r="BI1180" s="29"/>
      <c r="BJ1180" s="29"/>
      <c r="BK1180" s="29"/>
      <c r="BL1180" s="29"/>
      <c r="BM1180" s="29"/>
      <c r="CH1180" s="29"/>
      <c r="CX1180" s="29"/>
      <c r="CY1180" s="29"/>
      <c r="CZ1180" s="31"/>
      <c r="DA1180" s="31"/>
      <c r="DB1180" s="31"/>
      <c r="DC1180" s="31"/>
      <c r="DD1180" s="31"/>
      <c r="DE1180" s="31"/>
      <c r="DF1180" s="31"/>
      <c r="DL1180" s="29"/>
      <c r="DM1180" s="29"/>
      <c r="DN1180" s="29"/>
      <c r="DO1180" s="29"/>
      <c r="DP1180" s="29"/>
      <c r="DQ1180" s="29"/>
      <c r="DR1180" s="29"/>
      <c r="DS1180" s="29"/>
      <c r="DT1180" s="29"/>
      <c r="DU1180" s="29"/>
      <c r="DV1180" s="29"/>
      <c r="DW1180" s="29"/>
      <c r="DX1180" s="29"/>
      <c r="DY1180" s="29"/>
      <c r="DZ1180" s="29"/>
      <c r="EA1180" s="29"/>
      <c r="EB1180" s="29"/>
      <c r="EC1180" s="29"/>
      <c r="ED1180" s="29"/>
      <c r="EE1180" s="29"/>
      <c r="EF1180" s="29"/>
      <c r="EG1180" s="29"/>
      <c r="EH1180" s="29"/>
      <c r="EI1180" s="29"/>
      <c r="EJ1180" s="29"/>
      <c r="EK1180" s="29"/>
      <c r="EL1180" s="29"/>
      <c r="EM1180" s="29"/>
      <c r="EN1180" s="29"/>
      <c r="EO1180" s="29"/>
      <c r="EP1180" s="29"/>
      <c r="EQ1180" s="29"/>
      <c r="ER1180" s="29"/>
      <c r="ES1180" s="29"/>
      <c r="ET1180" s="29"/>
      <c r="EU1180" s="29"/>
      <c r="EV1180" s="29"/>
      <c r="EW1180" s="29"/>
      <c r="EX1180" s="29"/>
      <c r="EY1180" s="29"/>
      <c r="EZ1180" s="29"/>
      <c r="FA1180" s="29"/>
      <c r="FB1180" s="29"/>
      <c r="FC1180" s="29"/>
      <c r="FD1180" s="29"/>
      <c r="FE1180" s="29"/>
      <c r="FF1180" s="29"/>
      <c r="FG1180" s="29"/>
      <c r="FH1180" s="29"/>
      <c r="FI1180" s="29"/>
      <c r="FJ1180" s="29"/>
      <c r="FK1180" s="29"/>
      <c r="FV1180" s="29"/>
      <c r="FZ1180" s="29"/>
      <c r="GA1180" s="29"/>
    </row>
    <row r="1181" spans="7:183" x14ac:dyDescent="0.25">
      <c r="G1181" s="112"/>
      <c r="Z1181" s="113"/>
      <c r="AQ1181" s="29"/>
      <c r="AR1181" s="29"/>
      <c r="AS1181" s="29"/>
      <c r="AT1181" s="29"/>
      <c r="AU1181" s="29"/>
      <c r="AV1181" s="29"/>
      <c r="AW1181" s="29"/>
      <c r="AX1181" s="29"/>
      <c r="AY1181" s="29"/>
      <c r="AZ1181" s="29"/>
      <c r="BA1181" s="29"/>
      <c r="BB1181" s="29"/>
      <c r="BC1181" s="29"/>
      <c r="BD1181" s="29"/>
      <c r="BE1181" s="29"/>
      <c r="BF1181" s="29"/>
      <c r="BG1181" s="29"/>
      <c r="BH1181" s="29"/>
      <c r="BI1181" s="29"/>
      <c r="BJ1181" s="29"/>
      <c r="BK1181" s="29"/>
      <c r="BL1181" s="29"/>
      <c r="BM1181" s="29"/>
      <c r="CH1181" s="29"/>
      <c r="CX1181" s="29"/>
      <c r="CY1181" s="29"/>
      <c r="CZ1181" s="31"/>
      <c r="DA1181" s="31"/>
      <c r="DB1181" s="31"/>
      <c r="DC1181" s="31"/>
      <c r="DD1181" s="31"/>
      <c r="DE1181" s="31"/>
      <c r="DF1181" s="31"/>
      <c r="DL1181" s="29"/>
      <c r="DM1181" s="29"/>
      <c r="DN1181" s="29"/>
      <c r="DO1181" s="29"/>
      <c r="DP1181" s="29"/>
      <c r="DQ1181" s="29"/>
      <c r="DR1181" s="29"/>
      <c r="DS1181" s="29"/>
      <c r="DT1181" s="29"/>
      <c r="DU1181" s="29"/>
      <c r="DV1181" s="29"/>
      <c r="DW1181" s="29"/>
      <c r="DX1181" s="29"/>
      <c r="DY1181" s="29"/>
      <c r="DZ1181" s="29"/>
      <c r="EA1181" s="29"/>
      <c r="EB1181" s="29"/>
      <c r="EC1181" s="29"/>
      <c r="ED1181" s="29"/>
      <c r="EE1181" s="29"/>
      <c r="EF1181" s="29"/>
      <c r="EG1181" s="29"/>
      <c r="EH1181" s="29"/>
      <c r="EI1181" s="29"/>
      <c r="EJ1181" s="29"/>
      <c r="EK1181" s="29"/>
      <c r="EL1181" s="29"/>
      <c r="EM1181" s="29"/>
      <c r="EN1181" s="29"/>
      <c r="EO1181" s="29"/>
      <c r="EP1181" s="29"/>
      <c r="EQ1181" s="29"/>
      <c r="ER1181" s="29"/>
      <c r="ES1181" s="29"/>
      <c r="ET1181" s="29"/>
      <c r="EU1181" s="29"/>
      <c r="EV1181" s="29"/>
      <c r="EW1181" s="29"/>
      <c r="EX1181" s="29"/>
      <c r="EY1181" s="29"/>
      <c r="EZ1181" s="29"/>
      <c r="FA1181" s="29"/>
      <c r="FB1181" s="29"/>
      <c r="FC1181" s="29"/>
      <c r="FD1181" s="29"/>
      <c r="FE1181" s="29"/>
      <c r="FF1181" s="29"/>
      <c r="FG1181" s="29"/>
      <c r="FH1181" s="29"/>
      <c r="FI1181" s="29"/>
      <c r="FJ1181" s="29"/>
      <c r="FK1181" s="29"/>
      <c r="FV1181" s="29"/>
      <c r="FZ1181" s="29"/>
      <c r="GA1181" s="29"/>
    </row>
    <row r="1182" spans="7:183" x14ac:dyDescent="0.25">
      <c r="G1182" s="112"/>
      <c r="Z1182" s="113"/>
      <c r="AQ1182" s="29"/>
      <c r="AR1182" s="29"/>
      <c r="AS1182" s="29"/>
      <c r="AT1182" s="29"/>
      <c r="AU1182" s="29"/>
      <c r="AV1182" s="29"/>
      <c r="AW1182" s="29"/>
      <c r="AX1182" s="29"/>
      <c r="AY1182" s="29"/>
      <c r="AZ1182" s="29"/>
      <c r="BA1182" s="29"/>
      <c r="BB1182" s="29"/>
      <c r="BC1182" s="29"/>
      <c r="BD1182" s="29"/>
      <c r="BE1182" s="29"/>
      <c r="BF1182" s="29"/>
      <c r="BG1182" s="29"/>
      <c r="BH1182" s="29"/>
      <c r="BI1182" s="29"/>
      <c r="BJ1182" s="29"/>
      <c r="BK1182" s="29"/>
      <c r="BL1182" s="29"/>
      <c r="BM1182" s="29"/>
      <c r="CH1182" s="29"/>
      <c r="CX1182" s="29"/>
      <c r="CY1182" s="29"/>
      <c r="CZ1182" s="31"/>
      <c r="DA1182" s="31"/>
      <c r="DB1182" s="31"/>
      <c r="DC1182" s="31"/>
      <c r="DD1182" s="31"/>
      <c r="DE1182" s="31"/>
      <c r="DF1182" s="31"/>
      <c r="DL1182" s="29"/>
      <c r="DM1182" s="29"/>
      <c r="DN1182" s="29"/>
      <c r="DO1182" s="29"/>
      <c r="DP1182" s="29"/>
      <c r="DQ1182" s="29"/>
      <c r="DR1182" s="29"/>
      <c r="DS1182" s="29"/>
      <c r="DT1182" s="29"/>
      <c r="DU1182" s="29"/>
      <c r="DV1182" s="29"/>
      <c r="DW1182" s="29"/>
      <c r="DX1182" s="29"/>
      <c r="DY1182" s="29"/>
      <c r="DZ1182" s="29"/>
      <c r="EA1182" s="29"/>
      <c r="EB1182" s="29"/>
      <c r="EC1182" s="29"/>
      <c r="ED1182" s="29"/>
      <c r="EE1182" s="29"/>
      <c r="EF1182" s="29"/>
      <c r="EG1182" s="29"/>
      <c r="EH1182" s="29"/>
      <c r="EI1182" s="29"/>
      <c r="EJ1182" s="29"/>
      <c r="EK1182" s="29"/>
      <c r="EL1182" s="29"/>
      <c r="EM1182" s="29"/>
      <c r="EN1182" s="29"/>
      <c r="EO1182" s="29"/>
      <c r="EP1182" s="29"/>
      <c r="EQ1182" s="29"/>
      <c r="ER1182" s="29"/>
      <c r="ES1182" s="29"/>
      <c r="ET1182" s="29"/>
      <c r="EU1182" s="29"/>
      <c r="EV1182" s="29"/>
      <c r="EW1182" s="29"/>
      <c r="EX1182" s="29"/>
      <c r="EY1182" s="29"/>
      <c r="EZ1182" s="29"/>
      <c r="FA1182" s="29"/>
      <c r="FB1182" s="29"/>
      <c r="FC1182" s="29"/>
      <c r="FD1182" s="29"/>
      <c r="FE1182" s="29"/>
      <c r="FF1182" s="29"/>
      <c r="FG1182" s="29"/>
      <c r="FH1182" s="29"/>
      <c r="FI1182" s="29"/>
      <c r="FJ1182" s="29"/>
      <c r="FK1182" s="29"/>
      <c r="FV1182" s="29"/>
      <c r="FZ1182" s="29"/>
      <c r="GA1182" s="29"/>
    </row>
    <row r="1183" spans="7:183" x14ac:dyDescent="0.25">
      <c r="G1183" s="112"/>
      <c r="Z1183" s="113"/>
      <c r="AQ1183" s="29"/>
      <c r="AR1183" s="29"/>
      <c r="AS1183" s="29"/>
      <c r="AT1183" s="29"/>
      <c r="AU1183" s="29"/>
      <c r="AV1183" s="29"/>
      <c r="AW1183" s="29"/>
      <c r="AX1183" s="29"/>
      <c r="AY1183" s="29"/>
      <c r="AZ1183" s="29"/>
      <c r="BA1183" s="29"/>
      <c r="BB1183" s="29"/>
      <c r="BC1183" s="29"/>
      <c r="BD1183" s="29"/>
      <c r="BE1183" s="29"/>
      <c r="BF1183" s="29"/>
      <c r="BG1183" s="29"/>
      <c r="BH1183" s="29"/>
      <c r="BI1183" s="29"/>
      <c r="BJ1183" s="29"/>
      <c r="BK1183" s="29"/>
      <c r="BL1183" s="29"/>
      <c r="BM1183" s="29"/>
      <c r="CH1183" s="29"/>
      <c r="CX1183" s="29"/>
      <c r="CY1183" s="29"/>
      <c r="CZ1183" s="31"/>
      <c r="DA1183" s="31"/>
      <c r="DB1183" s="31"/>
      <c r="DC1183" s="31"/>
      <c r="DD1183" s="31"/>
      <c r="DE1183" s="31"/>
      <c r="DF1183" s="31"/>
      <c r="DL1183" s="29"/>
      <c r="DM1183" s="29"/>
      <c r="DN1183" s="29"/>
      <c r="DO1183" s="29"/>
      <c r="DP1183" s="29"/>
      <c r="DQ1183" s="29"/>
      <c r="DR1183" s="29"/>
      <c r="DS1183" s="29"/>
      <c r="DT1183" s="29"/>
      <c r="DU1183" s="29"/>
      <c r="DV1183" s="29"/>
      <c r="DW1183" s="29"/>
      <c r="DX1183" s="29"/>
      <c r="DY1183" s="29"/>
      <c r="DZ1183" s="29"/>
      <c r="EA1183" s="29"/>
      <c r="EB1183" s="29"/>
      <c r="EC1183" s="29"/>
      <c r="ED1183" s="29"/>
      <c r="EE1183" s="29"/>
      <c r="EF1183" s="29"/>
      <c r="EG1183" s="29"/>
      <c r="EH1183" s="29"/>
      <c r="EI1183" s="29"/>
      <c r="EJ1183" s="29"/>
      <c r="EK1183" s="29"/>
      <c r="EL1183" s="29"/>
      <c r="EM1183" s="29"/>
      <c r="EN1183" s="29"/>
      <c r="EO1183" s="29"/>
      <c r="EP1183" s="29"/>
      <c r="EQ1183" s="29"/>
      <c r="ER1183" s="29"/>
      <c r="ES1183" s="29"/>
      <c r="ET1183" s="29"/>
      <c r="EU1183" s="29"/>
      <c r="EV1183" s="29"/>
      <c r="EW1183" s="29"/>
      <c r="EX1183" s="29"/>
      <c r="EY1183" s="29"/>
      <c r="EZ1183" s="29"/>
      <c r="FA1183" s="29"/>
      <c r="FB1183" s="29"/>
      <c r="FC1183" s="29"/>
      <c r="FD1183" s="29"/>
      <c r="FE1183" s="29"/>
      <c r="FF1183" s="29"/>
      <c r="FG1183" s="29"/>
      <c r="FH1183" s="29"/>
      <c r="FI1183" s="29"/>
      <c r="FJ1183" s="29"/>
      <c r="FK1183" s="29"/>
      <c r="FV1183" s="29"/>
      <c r="FZ1183" s="29"/>
      <c r="GA1183" s="29"/>
    </row>
    <row r="1184" spans="7:183" x14ac:dyDescent="0.25">
      <c r="G1184" s="112"/>
      <c r="Z1184" s="113"/>
      <c r="AQ1184" s="29"/>
      <c r="AR1184" s="29"/>
      <c r="AS1184" s="29"/>
      <c r="AT1184" s="29"/>
      <c r="AU1184" s="29"/>
      <c r="AV1184" s="29"/>
      <c r="AW1184" s="29"/>
      <c r="AX1184" s="29"/>
      <c r="AY1184" s="29"/>
      <c r="AZ1184" s="29"/>
      <c r="BA1184" s="29"/>
      <c r="BB1184" s="29"/>
      <c r="BC1184" s="29"/>
      <c r="BD1184" s="29"/>
      <c r="BE1184" s="29"/>
      <c r="BF1184" s="29"/>
      <c r="BG1184" s="29"/>
      <c r="BH1184" s="29"/>
      <c r="BI1184" s="29"/>
      <c r="BJ1184" s="29"/>
      <c r="BK1184" s="29"/>
      <c r="BL1184" s="29"/>
      <c r="BM1184" s="29"/>
      <c r="CH1184" s="29"/>
      <c r="CX1184" s="29"/>
      <c r="CY1184" s="29"/>
      <c r="CZ1184" s="31"/>
      <c r="DA1184" s="31"/>
      <c r="DB1184" s="31"/>
      <c r="DC1184" s="31"/>
      <c r="DD1184" s="31"/>
      <c r="DE1184" s="31"/>
      <c r="DF1184" s="31"/>
      <c r="DL1184" s="29"/>
      <c r="DM1184" s="29"/>
      <c r="DN1184" s="29"/>
      <c r="DO1184" s="29"/>
      <c r="DP1184" s="29"/>
      <c r="DQ1184" s="29"/>
      <c r="DR1184" s="29"/>
      <c r="DS1184" s="29"/>
      <c r="DT1184" s="29"/>
      <c r="DU1184" s="29"/>
      <c r="DV1184" s="29"/>
      <c r="DW1184" s="29"/>
      <c r="DX1184" s="29"/>
      <c r="DY1184" s="29"/>
      <c r="DZ1184" s="29"/>
      <c r="EA1184" s="29"/>
      <c r="EB1184" s="29"/>
      <c r="EC1184" s="29"/>
      <c r="ED1184" s="29"/>
      <c r="EE1184" s="29"/>
      <c r="EF1184" s="29"/>
      <c r="EG1184" s="29"/>
      <c r="EH1184" s="29"/>
      <c r="EI1184" s="29"/>
      <c r="EJ1184" s="29"/>
      <c r="EK1184" s="29"/>
      <c r="EL1184" s="29"/>
      <c r="EM1184" s="29"/>
      <c r="EN1184" s="29"/>
      <c r="EO1184" s="29"/>
      <c r="EP1184" s="29"/>
      <c r="EQ1184" s="29"/>
      <c r="ER1184" s="29"/>
      <c r="ES1184" s="29"/>
      <c r="ET1184" s="29"/>
      <c r="EU1184" s="29"/>
      <c r="EV1184" s="29"/>
      <c r="EW1184" s="29"/>
      <c r="EX1184" s="29"/>
      <c r="EY1184" s="29"/>
      <c r="EZ1184" s="29"/>
      <c r="FA1184" s="29"/>
      <c r="FB1184" s="29"/>
      <c r="FC1184" s="29"/>
      <c r="FD1184" s="29"/>
      <c r="FE1184" s="29"/>
      <c r="FF1184" s="29"/>
      <c r="FG1184" s="29"/>
      <c r="FH1184" s="29"/>
      <c r="FI1184" s="29"/>
      <c r="FJ1184" s="29"/>
      <c r="FK1184" s="29"/>
      <c r="FV1184" s="29"/>
      <c r="FZ1184" s="29"/>
      <c r="GA1184" s="29"/>
    </row>
    <row r="1185" spans="7:183" x14ac:dyDescent="0.25">
      <c r="G1185" s="112"/>
      <c r="Z1185" s="113"/>
      <c r="AQ1185" s="29"/>
      <c r="AR1185" s="29"/>
      <c r="AS1185" s="29"/>
      <c r="AT1185" s="29"/>
      <c r="AU1185" s="29"/>
      <c r="AV1185" s="29"/>
      <c r="AW1185" s="29"/>
      <c r="AX1185" s="29"/>
      <c r="AY1185" s="29"/>
      <c r="AZ1185" s="29"/>
      <c r="BA1185" s="29"/>
      <c r="BB1185" s="29"/>
      <c r="BC1185" s="29"/>
      <c r="BD1185" s="29"/>
      <c r="BE1185" s="29"/>
      <c r="BF1185" s="29"/>
      <c r="BG1185" s="29"/>
      <c r="BH1185" s="29"/>
      <c r="BI1185" s="29"/>
      <c r="BJ1185" s="29"/>
      <c r="BK1185" s="29"/>
      <c r="BL1185" s="29"/>
      <c r="BM1185" s="29"/>
      <c r="CH1185" s="29"/>
      <c r="CX1185" s="29"/>
      <c r="CY1185" s="29"/>
      <c r="CZ1185" s="31"/>
      <c r="DA1185" s="31"/>
      <c r="DB1185" s="31"/>
      <c r="DC1185" s="31"/>
      <c r="DD1185" s="31"/>
      <c r="DE1185" s="31"/>
      <c r="DF1185" s="31"/>
      <c r="DL1185" s="29"/>
      <c r="DM1185" s="29"/>
      <c r="DN1185" s="29"/>
      <c r="DO1185" s="29"/>
      <c r="DP1185" s="29"/>
      <c r="DQ1185" s="29"/>
      <c r="DR1185" s="29"/>
      <c r="DS1185" s="29"/>
      <c r="DT1185" s="29"/>
      <c r="DU1185" s="29"/>
      <c r="DV1185" s="29"/>
      <c r="DW1185" s="29"/>
      <c r="DX1185" s="29"/>
      <c r="DY1185" s="29"/>
      <c r="DZ1185" s="29"/>
      <c r="EA1185" s="29"/>
      <c r="EB1185" s="29"/>
      <c r="EC1185" s="29"/>
      <c r="ED1185" s="29"/>
      <c r="EE1185" s="29"/>
      <c r="EF1185" s="29"/>
      <c r="EG1185" s="29"/>
      <c r="EH1185" s="29"/>
      <c r="EI1185" s="29"/>
      <c r="EJ1185" s="29"/>
      <c r="EK1185" s="29"/>
      <c r="EL1185" s="29"/>
      <c r="EM1185" s="29"/>
      <c r="EN1185" s="29"/>
      <c r="EO1185" s="29"/>
      <c r="EP1185" s="29"/>
      <c r="EQ1185" s="29"/>
      <c r="ER1185" s="29"/>
      <c r="ES1185" s="29"/>
      <c r="ET1185" s="29"/>
      <c r="EU1185" s="29"/>
      <c r="EV1185" s="29"/>
      <c r="EW1185" s="29"/>
      <c r="EX1185" s="29"/>
      <c r="EY1185" s="29"/>
      <c r="EZ1185" s="29"/>
      <c r="FA1185" s="29"/>
      <c r="FB1185" s="29"/>
      <c r="FC1185" s="29"/>
      <c r="FD1185" s="29"/>
      <c r="FE1185" s="29"/>
      <c r="FF1185" s="29"/>
      <c r="FG1185" s="29"/>
      <c r="FH1185" s="29"/>
      <c r="FI1185" s="29"/>
      <c r="FJ1185" s="29"/>
      <c r="FK1185" s="29"/>
      <c r="FV1185" s="29"/>
      <c r="FZ1185" s="29"/>
      <c r="GA1185" s="29"/>
    </row>
    <row r="1186" spans="7:183" x14ac:dyDescent="0.25">
      <c r="G1186" s="112"/>
      <c r="Z1186" s="113"/>
      <c r="AQ1186" s="29"/>
      <c r="AR1186" s="29"/>
      <c r="AS1186" s="29"/>
      <c r="AT1186" s="29"/>
      <c r="AU1186" s="29"/>
      <c r="AV1186" s="29"/>
      <c r="AW1186" s="29"/>
      <c r="AX1186" s="29"/>
      <c r="AY1186" s="29"/>
      <c r="AZ1186" s="29"/>
      <c r="BA1186" s="29"/>
      <c r="BB1186" s="29"/>
      <c r="BC1186" s="29"/>
      <c r="BD1186" s="29"/>
      <c r="BE1186" s="29"/>
      <c r="BF1186" s="29"/>
      <c r="BG1186" s="29"/>
      <c r="BH1186" s="29"/>
      <c r="BI1186" s="29"/>
      <c r="BJ1186" s="29"/>
      <c r="BK1186" s="29"/>
      <c r="BL1186" s="29"/>
      <c r="BM1186" s="29"/>
      <c r="CH1186" s="29"/>
      <c r="CX1186" s="29"/>
      <c r="CY1186" s="29"/>
      <c r="CZ1186" s="31"/>
      <c r="DA1186" s="31"/>
      <c r="DB1186" s="31"/>
      <c r="DC1186" s="31"/>
      <c r="DD1186" s="31"/>
      <c r="DE1186" s="31"/>
      <c r="DF1186" s="31"/>
      <c r="DL1186" s="29"/>
      <c r="DM1186" s="29"/>
      <c r="DN1186" s="29"/>
      <c r="DO1186" s="29"/>
      <c r="DP1186" s="29"/>
      <c r="DQ1186" s="29"/>
      <c r="DR1186" s="29"/>
      <c r="DS1186" s="29"/>
      <c r="DT1186" s="29"/>
      <c r="DU1186" s="29"/>
      <c r="DV1186" s="29"/>
      <c r="DW1186" s="29"/>
      <c r="DX1186" s="29"/>
      <c r="DY1186" s="29"/>
      <c r="DZ1186" s="29"/>
      <c r="EA1186" s="29"/>
      <c r="EB1186" s="29"/>
      <c r="EC1186" s="29"/>
      <c r="ED1186" s="29"/>
      <c r="EE1186" s="29"/>
      <c r="EF1186" s="29"/>
      <c r="EG1186" s="29"/>
      <c r="EH1186" s="29"/>
      <c r="EI1186" s="29"/>
      <c r="EJ1186" s="29"/>
      <c r="EK1186" s="29"/>
      <c r="EL1186" s="29"/>
      <c r="EM1186" s="29"/>
      <c r="EN1186" s="29"/>
      <c r="EO1186" s="29"/>
      <c r="EP1186" s="29"/>
      <c r="EQ1186" s="29"/>
      <c r="ER1186" s="29"/>
      <c r="ES1186" s="29"/>
      <c r="ET1186" s="29"/>
      <c r="EU1186" s="29"/>
      <c r="EV1186" s="29"/>
      <c r="EW1186" s="29"/>
      <c r="EX1186" s="29"/>
      <c r="EY1186" s="29"/>
      <c r="EZ1186" s="29"/>
      <c r="FA1186" s="29"/>
      <c r="FB1186" s="29"/>
      <c r="FC1186" s="29"/>
      <c r="FD1186" s="29"/>
      <c r="FE1186" s="29"/>
      <c r="FF1186" s="29"/>
      <c r="FG1186" s="29"/>
      <c r="FH1186" s="29"/>
      <c r="FI1186" s="29"/>
      <c r="FJ1186" s="29"/>
      <c r="FK1186" s="29"/>
      <c r="FV1186" s="29"/>
      <c r="FZ1186" s="29"/>
      <c r="GA1186" s="29"/>
    </row>
    <row r="1187" spans="7:183" x14ac:dyDescent="0.25">
      <c r="G1187" s="112"/>
      <c r="Z1187" s="113"/>
      <c r="AQ1187" s="29"/>
      <c r="AR1187" s="29"/>
      <c r="AS1187" s="29"/>
      <c r="AT1187" s="29"/>
      <c r="AU1187" s="29"/>
      <c r="AV1187" s="29"/>
      <c r="AW1187" s="29"/>
      <c r="AX1187" s="29"/>
      <c r="AY1187" s="29"/>
      <c r="AZ1187" s="29"/>
      <c r="BA1187" s="29"/>
      <c r="BB1187" s="29"/>
      <c r="BC1187" s="29"/>
      <c r="BD1187" s="29"/>
      <c r="BE1187" s="29"/>
      <c r="BF1187" s="29"/>
      <c r="BG1187" s="29"/>
      <c r="BH1187" s="29"/>
      <c r="BI1187" s="29"/>
      <c r="BJ1187" s="29"/>
      <c r="BK1187" s="29"/>
      <c r="BL1187" s="29"/>
      <c r="BM1187" s="29"/>
      <c r="CH1187" s="29"/>
      <c r="CX1187" s="29"/>
      <c r="CY1187" s="29"/>
      <c r="CZ1187" s="31"/>
      <c r="DA1187" s="31"/>
      <c r="DB1187" s="31"/>
      <c r="DC1187" s="31"/>
      <c r="DD1187" s="31"/>
      <c r="DE1187" s="31"/>
      <c r="DF1187" s="31"/>
      <c r="DL1187" s="29"/>
      <c r="DM1187" s="29"/>
      <c r="DN1187" s="29"/>
      <c r="DO1187" s="29"/>
      <c r="DP1187" s="29"/>
      <c r="DQ1187" s="29"/>
      <c r="DR1187" s="29"/>
      <c r="DS1187" s="29"/>
      <c r="DT1187" s="29"/>
      <c r="DU1187" s="29"/>
      <c r="DV1187" s="29"/>
      <c r="DW1187" s="29"/>
      <c r="DX1187" s="29"/>
      <c r="DY1187" s="29"/>
      <c r="DZ1187" s="29"/>
      <c r="EA1187" s="29"/>
      <c r="EB1187" s="29"/>
      <c r="EC1187" s="29"/>
      <c r="ED1187" s="29"/>
      <c r="EE1187" s="29"/>
      <c r="EF1187" s="29"/>
      <c r="EG1187" s="29"/>
      <c r="EH1187" s="29"/>
      <c r="EI1187" s="29"/>
      <c r="EJ1187" s="29"/>
      <c r="EK1187" s="29"/>
      <c r="EL1187" s="29"/>
      <c r="EM1187" s="29"/>
      <c r="EN1187" s="29"/>
      <c r="EO1187" s="29"/>
      <c r="EP1187" s="29"/>
      <c r="EQ1187" s="29"/>
      <c r="ER1187" s="29"/>
      <c r="ES1187" s="29"/>
      <c r="ET1187" s="29"/>
      <c r="EU1187" s="29"/>
      <c r="EV1187" s="29"/>
      <c r="EW1187" s="29"/>
      <c r="EX1187" s="29"/>
      <c r="EY1187" s="29"/>
      <c r="EZ1187" s="29"/>
      <c r="FA1187" s="29"/>
      <c r="FB1187" s="29"/>
      <c r="FC1187" s="29"/>
      <c r="FD1187" s="29"/>
      <c r="FE1187" s="29"/>
      <c r="FF1187" s="29"/>
      <c r="FG1187" s="29"/>
      <c r="FH1187" s="29"/>
      <c r="FI1187" s="29"/>
      <c r="FJ1187" s="29"/>
      <c r="FK1187" s="29"/>
      <c r="FV1187" s="29"/>
      <c r="FZ1187" s="29"/>
      <c r="GA1187" s="29"/>
    </row>
    <row r="1188" spans="7:183" x14ac:dyDescent="0.25">
      <c r="G1188" s="112"/>
      <c r="Z1188" s="113"/>
      <c r="AQ1188" s="29"/>
      <c r="AR1188" s="29"/>
      <c r="AS1188" s="29"/>
      <c r="AT1188" s="29"/>
      <c r="AU1188" s="29"/>
      <c r="AV1188" s="29"/>
      <c r="AW1188" s="29"/>
      <c r="AX1188" s="29"/>
      <c r="AY1188" s="29"/>
      <c r="AZ1188" s="29"/>
      <c r="BA1188" s="29"/>
      <c r="BB1188" s="29"/>
      <c r="BC1188" s="29"/>
      <c r="BD1188" s="29"/>
      <c r="BE1188" s="29"/>
      <c r="BF1188" s="29"/>
      <c r="BG1188" s="29"/>
      <c r="BH1188" s="29"/>
      <c r="BI1188" s="29"/>
      <c r="BJ1188" s="29"/>
      <c r="BK1188" s="29"/>
      <c r="BL1188" s="29"/>
      <c r="BM1188" s="29"/>
      <c r="CH1188" s="29"/>
      <c r="CX1188" s="29"/>
      <c r="CY1188" s="29"/>
      <c r="CZ1188" s="31"/>
      <c r="DA1188" s="31"/>
      <c r="DB1188" s="31"/>
      <c r="DC1188" s="31"/>
      <c r="DD1188" s="31"/>
      <c r="DE1188" s="31"/>
      <c r="DF1188" s="31"/>
      <c r="DL1188" s="29"/>
      <c r="DM1188" s="29"/>
      <c r="DN1188" s="29"/>
      <c r="DO1188" s="29"/>
      <c r="DP1188" s="29"/>
      <c r="DQ1188" s="29"/>
      <c r="DR1188" s="29"/>
      <c r="DS1188" s="29"/>
      <c r="DT1188" s="29"/>
      <c r="DU1188" s="29"/>
      <c r="DV1188" s="29"/>
      <c r="DW1188" s="29"/>
      <c r="DX1188" s="29"/>
      <c r="DY1188" s="29"/>
      <c r="DZ1188" s="29"/>
      <c r="EA1188" s="29"/>
      <c r="EB1188" s="29"/>
      <c r="EC1188" s="29"/>
      <c r="ED1188" s="29"/>
      <c r="EE1188" s="29"/>
      <c r="EF1188" s="29"/>
      <c r="EG1188" s="29"/>
      <c r="EH1188" s="29"/>
      <c r="EI1188" s="29"/>
      <c r="EJ1188" s="29"/>
      <c r="EK1188" s="29"/>
      <c r="EL1188" s="29"/>
      <c r="EM1188" s="29"/>
      <c r="EN1188" s="29"/>
      <c r="EO1188" s="29"/>
      <c r="EP1188" s="29"/>
      <c r="EQ1188" s="29"/>
      <c r="ER1188" s="29"/>
      <c r="ES1188" s="29"/>
      <c r="ET1188" s="29"/>
      <c r="EU1188" s="29"/>
      <c r="EV1188" s="29"/>
      <c r="EW1188" s="29"/>
      <c r="EX1188" s="29"/>
      <c r="EY1188" s="29"/>
      <c r="EZ1188" s="29"/>
      <c r="FA1188" s="29"/>
      <c r="FB1188" s="29"/>
      <c r="FC1188" s="29"/>
      <c r="FD1188" s="29"/>
      <c r="FE1188" s="29"/>
      <c r="FF1188" s="29"/>
      <c r="FG1188" s="29"/>
      <c r="FH1188" s="29"/>
      <c r="FI1188" s="29"/>
      <c r="FJ1188" s="29"/>
      <c r="FK1188" s="29"/>
      <c r="FV1188" s="29"/>
      <c r="FZ1188" s="29"/>
      <c r="GA1188" s="29"/>
    </row>
    <row r="1189" spans="7:183" x14ac:dyDescent="0.25">
      <c r="G1189" s="112"/>
      <c r="Z1189" s="113"/>
      <c r="AQ1189" s="29"/>
      <c r="AR1189" s="29"/>
      <c r="AS1189" s="29"/>
      <c r="AT1189" s="29"/>
      <c r="AU1189" s="29"/>
      <c r="AV1189" s="29"/>
      <c r="AW1189" s="29"/>
      <c r="AX1189" s="29"/>
      <c r="AY1189" s="29"/>
      <c r="AZ1189" s="29"/>
      <c r="BA1189" s="29"/>
      <c r="BB1189" s="29"/>
      <c r="BC1189" s="29"/>
      <c r="BD1189" s="29"/>
      <c r="BE1189" s="29"/>
      <c r="BF1189" s="29"/>
      <c r="BG1189" s="29"/>
      <c r="BH1189" s="29"/>
      <c r="BI1189" s="29"/>
      <c r="BJ1189" s="29"/>
      <c r="BK1189" s="29"/>
      <c r="BL1189" s="29"/>
      <c r="BM1189" s="29"/>
      <c r="CH1189" s="29"/>
      <c r="CX1189" s="29"/>
      <c r="CY1189" s="29"/>
      <c r="CZ1189" s="31"/>
      <c r="DA1189" s="31"/>
      <c r="DB1189" s="31"/>
      <c r="DC1189" s="31"/>
      <c r="DD1189" s="31"/>
      <c r="DE1189" s="31"/>
      <c r="DF1189" s="31"/>
      <c r="DL1189" s="29"/>
      <c r="DM1189" s="29"/>
      <c r="DN1189" s="29"/>
      <c r="DO1189" s="29"/>
      <c r="DP1189" s="29"/>
      <c r="DQ1189" s="29"/>
      <c r="DR1189" s="29"/>
      <c r="DS1189" s="29"/>
      <c r="DT1189" s="29"/>
      <c r="DU1189" s="29"/>
      <c r="DV1189" s="29"/>
      <c r="DW1189" s="29"/>
      <c r="DX1189" s="29"/>
      <c r="DY1189" s="29"/>
      <c r="DZ1189" s="29"/>
      <c r="EA1189" s="29"/>
      <c r="EB1189" s="29"/>
      <c r="EC1189" s="29"/>
      <c r="ED1189" s="29"/>
      <c r="EE1189" s="29"/>
      <c r="EF1189" s="29"/>
      <c r="EG1189" s="29"/>
      <c r="EH1189" s="29"/>
      <c r="EI1189" s="29"/>
      <c r="EJ1189" s="29"/>
      <c r="EK1189" s="29"/>
      <c r="EL1189" s="29"/>
      <c r="EM1189" s="29"/>
      <c r="EN1189" s="29"/>
      <c r="EO1189" s="29"/>
      <c r="EP1189" s="29"/>
      <c r="EQ1189" s="29"/>
      <c r="ER1189" s="29"/>
      <c r="ES1189" s="29"/>
      <c r="ET1189" s="29"/>
      <c r="EU1189" s="29"/>
      <c r="EV1189" s="29"/>
      <c r="EW1189" s="29"/>
      <c r="EX1189" s="29"/>
      <c r="EY1189" s="29"/>
      <c r="EZ1189" s="29"/>
      <c r="FA1189" s="29"/>
      <c r="FB1189" s="29"/>
      <c r="FC1189" s="29"/>
      <c r="FD1189" s="29"/>
      <c r="FE1189" s="29"/>
      <c r="FF1189" s="29"/>
      <c r="FG1189" s="29"/>
      <c r="FH1189" s="29"/>
      <c r="FI1189" s="29"/>
      <c r="FJ1189" s="29"/>
      <c r="FK1189" s="29"/>
      <c r="FV1189" s="29"/>
      <c r="FZ1189" s="29"/>
      <c r="GA1189" s="29"/>
    </row>
    <row r="1190" spans="7:183" x14ac:dyDescent="0.25">
      <c r="G1190" s="112"/>
      <c r="Z1190" s="113"/>
      <c r="AQ1190" s="29"/>
      <c r="AR1190" s="29"/>
      <c r="AS1190" s="29"/>
      <c r="AT1190" s="29"/>
      <c r="AU1190" s="29"/>
      <c r="AV1190" s="29"/>
      <c r="AW1190" s="29"/>
      <c r="AX1190" s="29"/>
      <c r="AY1190" s="29"/>
      <c r="AZ1190" s="29"/>
      <c r="BA1190" s="29"/>
      <c r="BB1190" s="29"/>
      <c r="BC1190" s="29"/>
      <c r="BD1190" s="29"/>
      <c r="BE1190" s="29"/>
      <c r="BF1190" s="29"/>
      <c r="BG1190" s="29"/>
      <c r="BH1190" s="29"/>
      <c r="BI1190" s="29"/>
      <c r="BJ1190" s="29"/>
      <c r="BK1190" s="29"/>
      <c r="BL1190" s="29"/>
      <c r="BM1190" s="29"/>
      <c r="CH1190" s="29"/>
      <c r="CX1190" s="29"/>
      <c r="CY1190" s="29"/>
      <c r="CZ1190" s="31"/>
      <c r="DA1190" s="31"/>
      <c r="DB1190" s="31"/>
      <c r="DC1190" s="31"/>
      <c r="DD1190" s="31"/>
      <c r="DE1190" s="31"/>
      <c r="DF1190" s="31"/>
      <c r="DL1190" s="29"/>
      <c r="DM1190" s="29"/>
      <c r="DN1190" s="29"/>
      <c r="DO1190" s="29"/>
      <c r="DP1190" s="29"/>
      <c r="DQ1190" s="29"/>
      <c r="DR1190" s="29"/>
      <c r="DS1190" s="29"/>
      <c r="DT1190" s="29"/>
      <c r="DU1190" s="29"/>
      <c r="DV1190" s="29"/>
      <c r="DW1190" s="29"/>
      <c r="DX1190" s="29"/>
      <c r="DY1190" s="29"/>
      <c r="DZ1190" s="29"/>
      <c r="EA1190" s="29"/>
      <c r="EB1190" s="29"/>
      <c r="EC1190" s="29"/>
      <c r="ED1190" s="29"/>
      <c r="EE1190" s="29"/>
      <c r="EF1190" s="29"/>
      <c r="EG1190" s="29"/>
      <c r="EH1190" s="29"/>
      <c r="EI1190" s="29"/>
      <c r="EJ1190" s="29"/>
      <c r="EK1190" s="29"/>
      <c r="EL1190" s="29"/>
      <c r="EM1190" s="29"/>
      <c r="EN1190" s="29"/>
      <c r="EO1190" s="29"/>
      <c r="EP1190" s="29"/>
      <c r="EQ1190" s="29"/>
      <c r="ER1190" s="29"/>
      <c r="ES1190" s="29"/>
      <c r="ET1190" s="29"/>
      <c r="EU1190" s="29"/>
      <c r="EV1190" s="29"/>
      <c r="EW1190" s="29"/>
      <c r="EX1190" s="29"/>
      <c r="EY1190" s="29"/>
      <c r="EZ1190" s="29"/>
      <c r="FA1190" s="29"/>
      <c r="FB1190" s="29"/>
      <c r="FC1190" s="29"/>
      <c r="FD1190" s="29"/>
      <c r="FE1190" s="29"/>
      <c r="FF1190" s="29"/>
      <c r="FG1190" s="29"/>
      <c r="FH1190" s="29"/>
      <c r="FI1190" s="29"/>
      <c r="FJ1190" s="29"/>
      <c r="FK1190" s="29"/>
      <c r="FV1190" s="29"/>
      <c r="FZ1190" s="29"/>
      <c r="GA1190" s="29"/>
    </row>
    <row r="1191" spans="7:183" x14ac:dyDescent="0.25">
      <c r="G1191" s="112"/>
      <c r="Z1191" s="113"/>
      <c r="AQ1191" s="29"/>
      <c r="AR1191" s="29"/>
      <c r="AS1191" s="29"/>
      <c r="AT1191" s="29"/>
      <c r="AU1191" s="29"/>
      <c r="AV1191" s="29"/>
      <c r="AW1191" s="29"/>
      <c r="AX1191" s="29"/>
      <c r="AY1191" s="29"/>
      <c r="AZ1191" s="29"/>
      <c r="BA1191" s="29"/>
      <c r="BB1191" s="29"/>
      <c r="BC1191" s="29"/>
      <c r="BD1191" s="29"/>
      <c r="BE1191" s="29"/>
      <c r="BF1191" s="29"/>
      <c r="BG1191" s="29"/>
      <c r="BH1191" s="29"/>
      <c r="BI1191" s="29"/>
      <c r="BJ1191" s="29"/>
      <c r="BK1191" s="29"/>
      <c r="BL1191" s="29"/>
      <c r="BM1191" s="29"/>
      <c r="CH1191" s="29"/>
      <c r="CX1191" s="29"/>
      <c r="CY1191" s="29"/>
      <c r="CZ1191" s="31"/>
      <c r="DA1191" s="31"/>
      <c r="DB1191" s="31"/>
      <c r="DC1191" s="31"/>
      <c r="DD1191" s="31"/>
      <c r="DE1191" s="31"/>
      <c r="DF1191" s="31"/>
      <c r="DL1191" s="29"/>
      <c r="DM1191" s="29"/>
      <c r="DN1191" s="29"/>
      <c r="DO1191" s="29"/>
      <c r="DP1191" s="29"/>
      <c r="DQ1191" s="29"/>
      <c r="DR1191" s="29"/>
      <c r="DS1191" s="29"/>
      <c r="DT1191" s="29"/>
      <c r="DU1191" s="29"/>
      <c r="DV1191" s="29"/>
      <c r="DW1191" s="29"/>
      <c r="DX1191" s="29"/>
      <c r="DY1191" s="29"/>
      <c r="DZ1191" s="29"/>
      <c r="EA1191" s="29"/>
      <c r="EB1191" s="29"/>
      <c r="EC1191" s="29"/>
      <c r="ED1191" s="29"/>
      <c r="EE1191" s="29"/>
      <c r="EF1191" s="29"/>
      <c r="EG1191" s="29"/>
      <c r="EH1191" s="29"/>
      <c r="EI1191" s="29"/>
      <c r="EJ1191" s="29"/>
      <c r="EK1191" s="29"/>
      <c r="EL1191" s="29"/>
      <c r="EM1191" s="29"/>
      <c r="EN1191" s="29"/>
      <c r="EO1191" s="29"/>
      <c r="EP1191" s="29"/>
      <c r="EQ1191" s="29"/>
      <c r="ER1191" s="29"/>
      <c r="ES1191" s="29"/>
      <c r="ET1191" s="29"/>
      <c r="EU1191" s="29"/>
      <c r="EV1191" s="29"/>
      <c r="EW1191" s="29"/>
      <c r="EX1191" s="29"/>
      <c r="EY1191" s="29"/>
      <c r="EZ1191" s="29"/>
      <c r="FA1191" s="29"/>
      <c r="FB1191" s="29"/>
      <c r="FC1191" s="29"/>
      <c r="FD1191" s="29"/>
      <c r="FE1191" s="29"/>
      <c r="FF1191" s="29"/>
      <c r="FG1191" s="29"/>
      <c r="FH1191" s="29"/>
      <c r="FI1191" s="29"/>
      <c r="FJ1191" s="29"/>
      <c r="FK1191" s="29"/>
      <c r="FV1191" s="29"/>
      <c r="FZ1191" s="29"/>
      <c r="GA1191" s="29"/>
    </row>
    <row r="1192" spans="7:183" x14ac:dyDescent="0.25">
      <c r="G1192" s="112"/>
      <c r="Z1192" s="113"/>
      <c r="AQ1192" s="29"/>
      <c r="AR1192" s="29"/>
      <c r="AS1192" s="29"/>
      <c r="AT1192" s="29"/>
      <c r="AU1192" s="29"/>
      <c r="AV1192" s="29"/>
      <c r="AW1192" s="29"/>
      <c r="AX1192" s="29"/>
      <c r="AY1192" s="29"/>
      <c r="AZ1192" s="29"/>
      <c r="BA1192" s="29"/>
      <c r="BB1192" s="29"/>
      <c r="BC1192" s="29"/>
      <c r="BD1192" s="29"/>
      <c r="BE1192" s="29"/>
      <c r="BF1192" s="29"/>
      <c r="BG1192" s="29"/>
      <c r="BH1192" s="29"/>
      <c r="BI1192" s="29"/>
      <c r="BJ1192" s="29"/>
      <c r="BK1192" s="29"/>
      <c r="BL1192" s="29"/>
      <c r="BM1192" s="29"/>
      <c r="CH1192" s="29"/>
      <c r="CX1192" s="29"/>
      <c r="CY1192" s="29"/>
      <c r="CZ1192" s="31"/>
      <c r="DA1192" s="31"/>
      <c r="DB1192" s="31"/>
      <c r="DC1192" s="31"/>
      <c r="DD1192" s="31"/>
      <c r="DE1192" s="31"/>
      <c r="DF1192" s="31"/>
      <c r="DL1192" s="29"/>
      <c r="DM1192" s="29"/>
      <c r="DN1192" s="29"/>
      <c r="DO1192" s="29"/>
      <c r="DP1192" s="29"/>
      <c r="DQ1192" s="29"/>
      <c r="DR1192" s="29"/>
      <c r="DS1192" s="29"/>
      <c r="DT1192" s="29"/>
      <c r="DU1192" s="29"/>
      <c r="DV1192" s="29"/>
      <c r="DW1192" s="29"/>
      <c r="DX1192" s="29"/>
      <c r="DY1192" s="29"/>
      <c r="DZ1192" s="29"/>
      <c r="EA1192" s="29"/>
      <c r="EB1192" s="29"/>
      <c r="EC1192" s="29"/>
      <c r="ED1192" s="29"/>
      <c r="EE1192" s="29"/>
      <c r="EF1192" s="29"/>
      <c r="EG1192" s="29"/>
      <c r="EH1192" s="29"/>
      <c r="EI1192" s="29"/>
      <c r="EJ1192" s="29"/>
      <c r="EK1192" s="29"/>
      <c r="EL1192" s="29"/>
      <c r="EM1192" s="29"/>
      <c r="EN1192" s="29"/>
      <c r="EO1192" s="29"/>
      <c r="EP1192" s="29"/>
      <c r="EQ1192" s="29"/>
      <c r="ER1192" s="29"/>
      <c r="ES1192" s="29"/>
      <c r="ET1192" s="29"/>
      <c r="EU1192" s="29"/>
      <c r="EV1192" s="29"/>
      <c r="EW1192" s="29"/>
      <c r="EX1192" s="29"/>
      <c r="EY1192" s="29"/>
      <c r="EZ1192" s="29"/>
      <c r="FA1192" s="29"/>
      <c r="FB1192" s="29"/>
      <c r="FC1192" s="29"/>
      <c r="FD1192" s="29"/>
      <c r="FE1192" s="29"/>
      <c r="FF1192" s="29"/>
      <c r="FG1192" s="29"/>
      <c r="FH1192" s="29"/>
      <c r="FI1192" s="29"/>
      <c r="FJ1192" s="29"/>
      <c r="FK1192" s="29"/>
      <c r="FV1192" s="29"/>
      <c r="FZ1192" s="29"/>
      <c r="GA1192" s="29"/>
    </row>
    <row r="1193" spans="7:183" x14ac:dyDescent="0.25">
      <c r="G1193" s="112"/>
      <c r="Z1193" s="113"/>
      <c r="AQ1193" s="29"/>
      <c r="AR1193" s="29"/>
      <c r="AS1193" s="29"/>
      <c r="AT1193" s="29"/>
      <c r="AU1193" s="29"/>
      <c r="AV1193" s="29"/>
      <c r="AW1193" s="29"/>
      <c r="AX1193" s="29"/>
      <c r="AY1193" s="29"/>
      <c r="AZ1193" s="29"/>
      <c r="BA1193" s="29"/>
      <c r="BB1193" s="29"/>
      <c r="BC1193" s="29"/>
      <c r="BD1193" s="29"/>
      <c r="BE1193" s="29"/>
      <c r="BF1193" s="29"/>
      <c r="BG1193" s="29"/>
      <c r="BH1193" s="29"/>
      <c r="BI1193" s="29"/>
      <c r="BJ1193" s="29"/>
      <c r="BK1193" s="29"/>
      <c r="BL1193" s="29"/>
      <c r="BM1193" s="29"/>
      <c r="CH1193" s="29"/>
      <c r="CX1193" s="29"/>
      <c r="CY1193" s="29"/>
      <c r="CZ1193" s="31"/>
      <c r="DA1193" s="31"/>
      <c r="DB1193" s="31"/>
      <c r="DC1193" s="31"/>
      <c r="DD1193" s="31"/>
      <c r="DE1193" s="31"/>
      <c r="DF1193" s="31"/>
      <c r="DL1193" s="29"/>
      <c r="DM1193" s="29"/>
      <c r="DN1193" s="29"/>
      <c r="DO1193" s="29"/>
      <c r="DP1193" s="29"/>
      <c r="DQ1193" s="29"/>
      <c r="DR1193" s="29"/>
      <c r="DS1193" s="29"/>
      <c r="DT1193" s="29"/>
      <c r="DU1193" s="29"/>
      <c r="DV1193" s="29"/>
      <c r="DW1193" s="29"/>
      <c r="DX1193" s="29"/>
      <c r="DY1193" s="29"/>
      <c r="DZ1193" s="29"/>
      <c r="EA1193" s="29"/>
      <c r="EB1193" s="29"/>
      <c r="EC1193" s="29"/>
      <c r="ED1193" s="29"/>
      <c r="EE1193" s="29"/>
      <c r="EF1193" s="29"/>
      <c r="EG1193" s="29"/>
      <c r="EH1193" s="29"/>
      <c r="EI1193" s="29"/>
      <c r="EJ1193" s="29"/>
      <c r="EK1193" s="29"/>
      <c r="EL1193" s="29"/>
      <c r="EM1193" s="29"/>
      <c r="EN1193" s="29"/>
      <c r="EO1193" s="29"/>
      <c r="EP1193" s="29"/>
      <c r="EQ1193" s="29"/>
      <c r="ER1193" s="29"/>
      <c r="ES1193" s="29"/>
      <c r="ET1193" s="29"/>
      <c r="EU1193" s="29"/>
      <c r="EV1193" s="29"/>
      <c r="EW1193" s="29"/>
      <c r="EX1193" s="29"/>
      <c r="EY1193" s="29"/>
      <c r="EZ1193" s="29"/>
      <c r="FA1193" s="29"/>
      <c r="FB1193" s="29"/>
      <c r="FC1193" s="29"/>
      <c r="FD1193" s="29"/>
      <c r="FE1193" s="29"/>
      <c r="FF1193" s="29"/>
      <c r="FG1193" s="29"/>
      <c r="FH1193" s="29"/>
      <c r="FI1193" s="29"/>
      <c r="FJ1193" s="29"/>
      <c r="FK1193" s="29"/>
      <c r="FV1193" s="29"/>
      <c r="FZ1193" s="29"/>
      <c r="GA1193" s="29"/>
    </row>
    <row r="1194" spans="7:183" x14ac:dyDescent="0.25">
      <c r="G1194" s="112"/>
      <c r="Z1194" s="113"/>
      <c r="AQ1194" s="29"/>
      <c r="AR1194" s="29"/>
      <c r="AS1194" s="29"/>
      <c r="AT1194" s="29"/>
      <c r="AU1194" s="29"/>
      <c r="AV1194" s="29"/>
      <c r="AW1194" s="29"/>
      <c r="AX1194" s="29"/>
      <c r="AY1194" s="29"/>
      <c r="AZ1194" s="29"/>
      <c r="BA1194" s="29"/>
      <c r="BB1194" s="29"/>
      <c r="BC1194" s="29"/>
      <c r="BD1194" s="29"/>
      <c r="BE1194" s="29"/>
      <c r="BF1194" s="29"/>
      <c r="BG1194" s="29"/>
      <c r="BH1194" s="29"/>
      <c r="BI1194" s="29"/>
      <c r="BJ1194" s="29"/>
      <c r="BK1194" s="29"/>
      <c r="BL1194" s="29"/>
      <c r="BM1194" s="29"/>
      <c r="CH1194" s="29"/>
      <c r="CX1194" s="29"/>
      <c r="CY1194" s="29"/>
      <c r="CZ1194" s="31"/>
      <c r="DA1194" s="31"/>
      <c r="DB1194" s="31"/>
      <c r="DC1194" s="31"/>
      <c r="DD1194" s="31"/>
      <c r="DE1194" s="31"/>
      <c r="DF1194" s="31"/>
      <c r="DL1194" s="29"/>
      <c r="DM1194" s="29"/>
      <c r="DN1194" s="29"/>
      <c r="DO1194" s="29"/>
      <c r="DP1194" s="29"/>
      <c r="DQ1194" s="29"/>
      <c r="DR1194" s="29"/>
      <c r="DS1194" s="29"/>
      <c r="DT1194" s="29"/>
      <c r="DU1194" s="29"/>
      <c r="DV1194" s="29"/>
      <c r="DW1194" s="29"/>
      <c r="DX1194" s="29"/>
      <c r="DY1194" s="29"/>
      <c r="DZ1194" s="29"/>
      <c r="EA1194" s="29"/>
      <c r="EB1194" s="29"/>
      <c r="EC1194" s="29"/>
      <c r="ED1194" s="29"/>
      <c r="EE1194" s="29"/>
      <c r="EF1194" s="29"/>
      <c r="EG1194" s="29"/>
      <c r="EH1194" s="29"/>
      <c r="EI1194" s="29"/>
      <c r="EJ1194" s="29"/>
      <c r="EK1194" s="29"/>
      <c r="EL1194" s="29"/>
      <c r="EM1194" s="29"/>
      <c r="EN1194" s="29"/>
      <c r="EO1194" s="29"/>
      <c r="EP1194" s="29"/>
      <c r="EQ1194" s="29"/>
      <c r="ER1194" s="29"/>
      <c r="ES1194" s="29"/>
      <c r="ET1194" s="29"/>
      <c r="EU1194" s="29"/>
      <c r="EV1194" s="29"/>
      <c r="EW1194" s="29"/>
      <c r="EX1194" s="29"/>
      <c r="EY1194" s="29"/>
      <c r="EZ1194" s="29"/>
      <c r="FA1194" s="29"/>
      <c r="FB1194" s="29"/>
      <c r="FC1194" s="29"/>
      <c r="FD1194" s="29"/>
      <c r="FE1194" s="29"/>
      <c r="FF1194" s="29"/>
      <c r="FG1194" s="29"/>
      <c r="FH1194" s="29"/>
      <c r="FI1194" s="29"/>
      <c r="FJ1194" s="29"/>
      <c r="FK1194" s="29"/>
      <c r="FV1194" s="29"/>
      <c r="FZ1194" s="29"/>
      <c r="GA1194" s="29"/>
    </row>
    <row r="1195" spans="7:183" x14ac:dyDescent="0.25">
      <c r="G1195" s="112"/>
      <c r="Z1195" s="113"/>
      <c r="AQ1195" s="29"/>
      <c r="AR1195" s="29"/>
      <c r="AS1195" s="29"/>
      <c r="AT1195" s="29"/>
      <c r="AU1195" s="29"/>
      <c r="AV1195" s="29"/>
      <c r="AW1195" s="29"/>
      <c r="AX1195" s="29"/>
      <c r="AY1195" s="29"/>
      <c r="AZ1195" s="29"/>
      <c r="BA1195" s="29"/>
      <c r="BB1195" s="29"/>
      <c r="BC1195" s="29"/>
      <c r="BD1195" s="29"/>
      <c r="BE1195" s="29"/>
      <c r="BF1195" s="29"/>
      <c r="BG1195" s="29"/>
      <c r="BH1195" s="29"/>
      <c r="BI1195" s="29"/>
      <c r="BJ1195" s="29"/>
      <c r="BK1195" s="29"/>
      <c r="BL1195" s="29"/>
      <c r="BM1195" s="29"/>
      <c r="CH1195" s="29"/>
      <c r="CX1195" s="29"/>
      <c r="CY1195" s="29"/>
      <c r="CZ1195" s="31"/>
      <c r="DA1195" s="31"/>
      <c r="DB1195" s="31"/>
      <c r="DC1195" s="31"/>
      <c r="DD1195" s="31"/>
      <c r="DE1195" s="31"/>
      <c r="DF1195" s="31"/>
      <c r="DL1195" s="29"/>
      <c r="DM1195" s="29"/>
      <c r="DN1195" s="29"/>
      <c r="DO1195" s="29"/>
      <c r="DP1195" s="29"/>
      <c r="DQ1195" s="29"/>
      <c r="DR1195" s="29"/>
      <c r="DS1195" s="29"/>
      <c r="DT1195" s="29"/>
      <c r="DU1195" s="29"/>
      <c r="DV1195" s="29"/>
      <c r="DW1195" s="29"/>
      <c r="DX1195" s="29"/>
      <c r="DY1195" s="29"/>
      <c r="DZ1195" s="29"/>
      <c r="EA1195" s="29"/>
      <c r="EB1195" s="29"/>
      <c r="EC1195" s="29"/>
      <c r="ED1195" s="29"/>
      <c r="EE1195" s="29"/>
      <c r="EF1195" s="29"/>
      <c r="EG1195" s="29"/>
      <c r="EH1195" s="29"/>
      <c r="EI1195" s="29"/>
      <c r="EJ1195" s="29"/>
      <c r="EK1195" s="29"/>
      <c r="EL1195" s="29"/>
      <c r="EM1195" s="29"/>
      <c r="EN1195" s="29"/>
      <c r="EO1195" s="29"/>
      <c r="EP1195" s="29"/>
      <c r="EQ1195" s="29"/>
      <c r="ER1195" s="29"/>
      <c r="ES1195" s="29"/>
      <c r="ET1195" s="29"/>
      <c r="EU1195" s="29"/>
      <c r="EV1195" s="29"/>
      <c r="EW1195" s="29"/>
      <c r="EX1195" s="29"/>
      <c r="EY1195" s="29"/>
      <c r="EZ1195" s="29"/>
      <c r="FA1195" s="29"/>
      <c r="FB1195" s="29"/>
      <c r="FC1195" s="29"/>
      <c r="FD1195" s="29"/>
      <c r="FE1195" s="29"/>
      <c r="FF1195" s="29"/>
      <c r="FG1195" s="29"/>
      <c r="FH1195" s="29"/>
      <c r="FI1195" s="29"/>
      <c r="FJ1195" s="29"/>
      <c r="FK1195" s="29"/>
      <c r="FV1195" s="29"/>
      <c r="FZ1195" s="29"/>
      <c r="GA1195" s="29"/>
    </row>
    <row r="1196" spans="7:183" x14ac:dyDescent="0.25">
      <c r="G1196" s="112"/>
      <c r="Z1196" s="113"/>
      <c r="AQ1196" s="29"/>
      <c r="AR1196" s="29"/>
      <c r="AS1196" s="29"/>
      <c r="AT1196" s="29"/>
      <c r="AU1196" s="29"/>
      <c r="AV1196" s="29"/>
      <c r="AW1196" s="29"/>
      <c r="AX1196" s="29"/>
      <c r="AY1196" s="29"/>
      <c r="AZ1196" s="29"/>
      <c r="BA1196" s="29"/>
      <c r="BB1196" s="29"/>
      <c r="BC1196" s="29"/>
      <c r="BD1196" s="29"/>
      <c r="BE1196" s="29"/>
      <c r="BF1196" s="29"/>
      <c r="BG1196" s="29"/>
      <c r="BH1196" s="29"/>
      <c r="BI1196" s="29"/>
      <c r="BJ1196" s="29"/>
      <c r="BK1196" s="29"/>
      <c r="BL1196" s="29"/>
      <c r="BM1196" s="29"/>
      <c r="CH1196" s="29"/>
      <c r="CX1196" s="29"/>
      <c r="CY1196" s="29"/>
      <c r="CZ1196" s="31"/>
      <c r="DA1196" s="31"/>
      <c r="DB1196" s="31"/>
      <c r="DC1196" s="31"/>
      <c r="DD1196" s="31"/>
      <c r="DE1196" s="31"/>
      <c r="DF1196" s="31"/>
      <c r="DL1196" s="29"/>
      <c r="DM1196" s="29"/>
      <c r="DN1196" s="29"/>
      <c r="DO1196" s="29"/>
      <c r="DP1196" s="29"/>
      <c r="DQ1196" s="29"/>
      <c r="DR1196" s="29"/>
      <c r="DS1196" s="29"/>
      <c r="DT1196" s="29"/>
      <c r="DU1196" s="29"/>
      <c r="DV1196" s="29"/>
      <c r="DW1196" s="29"/>
      <c r="DX1196" s="29"/>
      <c r="DY1196" s="29"/>
      <c r="DZ1196" s="29"/>
      <c r="EA1196" s="29"/>
      <c r="EB1196" s="29"/>
      <c r="EC1196" s="29"/>
      <c r="ED1196" s="29"/>
      <c r="EE1196" s="29"/>
      <c r="EF1196" s="29"/>
      <c r="EG1196" s="29"/>
      <c r="EH1196" s="29"/>
      <c r="EI1196" s="29"/>
      <c r="EJ1196" s="29"/>
      <c r="EK1196" s="29"/>
      <c r="EL1196" s="29"/>
      <c r="EM1196" s="29"/>
      <c r="EN1196" s="29"/>
      <c r="EO1196" s="29"/>
      <c r="EP1196" s="29"/>
      <c r="EQ1196" s="29"/>
      <c r="ER1196" s="29"/>
      <c r="ES1196" s="29"/>
      <c r="ET1196" s="29"/>
      <c r="EU1196" s="29"/>
      <c r="EV1196" s="29"/>
      <c r="EW1196" s="29"/>
      <c r="EX1196" s="29"/>
      <c r="EY1196" s="29"/>
      <c r="EZ1196" s="29"/>
      <c r="FA1196" s="29"/>
      <c r="FB1196" s="29"/>
      <c r="FC1196" s="29"/>
      <c r="FD1196" s="29"/>
      <c r="FE1196" s="29"/>
      <c r="FF1196" s="29"/>
      <c r="FG1196" s="29"/>
      <c r="FH1196" s="29"/>
      <c r="FI1196" s="29"/>
      <c r="FJ1196" s="29"/>
      <c r="FK1196" s="29"/>
      <c r="FV1196" s="29"/>
      <c r="FZ1196" s="29"/>
      <c r="GA1196" s="29"/>
    </row>
    <row r="1197" spans="7:183" x14ac:dyDescent="0.25">
      <c r="G1197" s="112"/>
      <c r="Z1197" s="113"/>
      <c r="AQ1197" s="29"/>
      <c r="AR1197" s="29"/>
      <c r="AS1197" s="29"/>
      <c r="AT1197" s="29"/>
      <c r="AU1197" s="29"/>
      <c r="AV1197" s="29"/>
      <c r="AW1197" s="29"/>
      <c r="AX1197" s="29"/>
      <c r="AY1197" s="29"/>
      <c r="AZ1197" s="29"/>
      <c r="BA1197" s="29"/>
      <c r="BB1197" s="29"/>
      <c r="BC1197" s="29"/>
      <c r="BD1197" s="29"/>
      <c r="BE1197" s="29"/>
      <c r="BF1197" s="29"/>
      <c r="BG1197" s="29"/>
      <c r="BH1197" s="29"/>
      <c r="BI1197" s="29"/>
      <c r="BJ1197" s="29"/>
      <c r="BK1197" s="29"/>
      <c r="BL1197" s="29"/>
      <c r="BM1197" s="29"/>
      <c r="CH1197" s="29"/>
      <c r="CX1197" s="29"/>
      <c r="CY1197" s="29"/>
      <c r="CZ1197" s="31"/>
      <c r="DA1197" s="31"/>
      <c r="DB1197" s="31"/>
      <c r="DC1197" s="31"/>
      <c r="DD1197" s="31"/>
      <c r="DE1197" s="31"/>
      <c r="DF1197" s="31"/>
      <c r="DL1197" s="29"/>
      <c r="DM1197" s="29"/>
      <c r="DN1197" s="29"/>
      <c r="DO1197" s="29"/>
      <c r="DP1197" s="29"/>
      <c r="DQ1197" s="29"/>
      <c r="DR1197" s="29"/>
      <c r="DS1197" s="29"/>
      <c r="DT1197" s="29"/>
      <c r="DU1197" s="29"/>
      <c r="DV1197" s="29"/>
      <c r="DW1197" s="29"/>
      <c r="DX1197" s="29"/>
      <c r="DY1197" s="29"/>
      <c r="DZ1197" s="29"/>
      <c r="EA1197" s="29"/>
      <c r="EB1197" s="29"/>
      <c r="EC1197" s="29"/>
      <c r="ED1197" s="29"/>
      <c r="EE1197" s="29"/>
      <c r="EF1197" s="29"/>
      <c r="EG1197" s="29"/>
      <c r="EH1197" s="29"/>
      <c r="EI1197" s="29"/>
      <c r="EJ1197" s="29"/>
      <c r="EK1197" s="29"/>
      <c r="EL1197" s="29"/>
      <c r="EM1197" s="29"/>
      <c r="EN1197" s="29"/>
      <c r="EO1197" s="29"/>
      <c r="EP1197" s="29"/>
      <c r="EQ1197" s="29"/>
      <c r="ER1197" s="29"/>
      <c r="ES1197" s="29"/>
      <c r="ET1197" s="29"/>
      <c r="EU1197" s="29"/>
      <c r="EV1197" s="29"/>
      <c r="EW1197" s="29"/>
      <c r="EX1197" s="29"/>
      <c r="EY1197" s="29"/>
      <c r="EZ1197" s="29"/>
      <c r="FA1197" s="29"/>
      <c r="FB1197" s="29"/>
      <c r="FC1197" s="29"/>
      <c r="FD1197" s="29"/>
      <c r="FE1197" s="29"/>
      <c r="FF1197" s="29"/>
      <c r="FG1197" s="29"/>
      <c r="FH1197" s="29"/>
      <c r="FI1197" s="29"/>
      <c r="FJ1197" s="29"/>
      <c r="FK1197" s="29"/>
      <c r="FV1197" s="29"/>
      <c r="FZ1197" s="29"/>
      <c r="GA1197" s="29"/>
    </row>
    <row r="1198" spans="7:183" x14ac:dyDescent="0.25">
      <c r="G1198" s="112"/>
      <c r="Z1198" s="113"/>
      <c r="AQ1198" s="29"/>
      <c r="AR1198" s="29"/>
      <c r="AS1198" s="29"/>
      <c r="AT1198" s="29"/>
      <c r="AU1198" s="29"/>
      <c r="AV1198" s="29"/>
      <c r="AW1198" s="29"/>
      <c r="AX1198" s="29"/>
      <c r="AY1198" s="29"/>
      <c r="AZ1198" s="29"/>
      <c r="BA1198" s="29"/>
      <c r="BB1198" s="29"/>
      <c r="BC1198" s="29"/>
      <c r="BD1198" s="29"/>
      <c r="BE1198" s="29"/>
      <c r="BF1198" s="29"/>
      <c r="BG1198" s="29"/>
      <c r="BH1198" s="29"/>
      <c r="BI1198" s="29"/>
      <c r="BJ1198" s="29"/>
      <c r="BK1198" s="29"/>
      <c r="BL1198" s="29"/>
      <c r="BM1198" s="29"/>
      <c r="CH1198" s="29"/>
      <c r="CX1198" s="29"/>
      <c r="CY1198" s="29"/>
      <c r="CZ1198" s="31"/>
      <c r="DA1198" s="31"/>
      <c r="DB1198" s="31"/>
      <c r="DC1198" s="31"/>
      <c r="DD1198" s="31"/>
      <c r="DE1198" s="31"/>
      <c r="DF1198" s="31"/>
      <c r="DL1198" s="29"/>
      <c r="DM1198" s="29"/>
      <c r="DN1198" s="29"/>
      <c r="DO1198" s="29"/>
      <c r="DP1198" s="29"/>
      <c r="DQ1198" s="29"/>
      <c r="DR1198" s="29"/>
      <c r="DS1198" s="29"/>
      <c r="DT1198" s="29"/>
      <c r="DU1198" s="29"/>
      <c r="DV1198" s="29"/>
      <c r="DW1198" s="29"/>
      <c r="DX1198" s="29"/>
      <c r="DY1198" s="29"/>
      <c r="DZ1198" s="29"/>
      <c r="EA1198" s="29"/>
      <c r="EB1198" s="29"/>
      <c r="EC1198" s="29"/>
      <c r="ED1198" s="29"/>
      <c r="EE1198" s="29"/>
      <c r="EF1198" s="29"/>
      <c r="EG1198" s="29"/>
      <c r="EH1198" s="29"/>
      <c r="EI1198" s="29"/>
      <c r="EJ1198" s="29"/>
      <c r="EK1198" s="29"/>
      <c r="EL1198" s="29"/>
      <c r="EM1198" s="29"/>
      <c r="EN1198" s="29"/>
      <c r="EO1198" s="29"/>
      <c r="EP1198" s="29"/>
      <c r="EQ1198" s="29"/>
      <c r="ER1198" s="29"/>
      <c r="ES1198" s="29"/>
      <c r="ET1198" s="29"/>
      <c r="EU1198" s="29"/>
      <c r="EV1198" s="29"/>
      <c r="EW1198" s="29"/>
      <c r="EX1198" s="29"/>
      <c r="EY1198" s="29"/>
      <c r="EZ1198" s="29"/>
      <c r="FA1198" s="29"/>
      <c r="FB1198" s="29"/>
      <c r="FC1198" s="29"/>
      <c r="FD1198" s="29"/>
      <c r="FE1198" s="29"/>
      <c r="FF1198" s="29"/>
      <c r="FG1198" s="29"/>
      <c r="FH1198" s="29"/>
      <c r="FI1198" s="29"/>
      <c r="FJ1198" s="29"/>
      <c r="FK1198" s="29"/>
      <c r="FV1198" s="29"/>
      <c r="FZ1198" s="29"/>
      <c r="GA1198" s="29"/>
    </row>
    <row r="1199" spans="7:183" x14ac:dyDescent="0.25">
      <c r="G1199" s="112"/>
      <c r="Z1199" s="113"/>
      <c r="AQ1199" s="29"/>
      <c r="AR1199" s="29"/>
      <c r="AS1199" s="29"/>
      <c r="AT1199" s="29"/>
      <c r="AU1199" s="29"/>
      <c r="AV1199" s="29"/>
      <c r="AW1199" s="29"/>
      <c r="AX1199" s="29"/>
      <c r="AY1199" s="29"/>
      <c r="AZ1199" s="29"/>
      <c r="BA1199" s="29"/>
      <c r="BB1199" s="29"/>
      <c r="BC1199" s="29"/>
      <c r="BD1199" s="29"/>
      <c r="BE1199" s="29"/>
      <c r="BF1199" s="29"/>
      <c r="BG1199" s="29"/>
      <c r="BH1199" s="29"/>
      <c r="BI1199" s="29"/>
      <c r="BJ1199" s="29"/>
      <c r="BK1199" s="29"/>
      <c r="BL1199" s="29"/>
      <c r="BM1199" s="29"/>
      <c r="CH1199" s="29"/>
      <c r="CX1199" s="29"/>
      <c r="CY1199" s="29"/>
      <c r="CZ1199" s="31"/>
      <c r="DA1199" s="31"/>
      <c r="DB1199" s="31"/>
      <c r="DC1199" s="31"/>
      <c r="DD1199" s="31"/>
      <c r="DE1199" s="31"/>
      <c r="DF1199" s="31"/>
      <c r="DL1199" s="29"/>
      <c r="DM1199" s="29"/>
      <c r="DN1199" s="29"/>
      <c r="DO1199" s="29"/>
      <c r="DP1199" s="29"/>
      <c r="DQ1199" s="29"/>
      <c r="DR1199" s="29"/>
      <c r="DS1199" s="29"/>
      <c r="DT1199" s="29"/>
      <c r="DU1199" s="29"/>
      <c r="DV1199" s="29"/>
      <c r="DW1199" s="29"/>
      <c r="DX1199" s="29"/>
      <c r="DY1199" s="29"/>
      <c r="DZ1199" s="29"/>
      <c r="EA1199" s="29"/>
      <c r="EB1199" s="29"/>
      <c r="EC1199" s="29"/>
      <c r="ED1199" s="29"/>
      <c r="EE1199" s="29"/>
      <c r="EF1199" s="29"/>
      <c r="EG1199" s="29"/>
      <c r="EH1199" s="29"/>
      <c r="EI1199" s="29"/>
      <c r="EJ1199" s="29"/>
      <c r="EK1199" s="29"/>
      <c r="EL1199" s="29"/>
      <c r="EM1199" s="29"/>
      <c r="EN1199" s="29"/>
      <c r="EO1199" s="29"/>
      <c r="EP1199" s="29"/>
      <c r="EQ1199" s="29"/>
      <c r="ER1199" s="29"/>
      <c r="ES1199" s="29"/>
      <c r="ET1199" s="29"/>
      <c r="EU1199" s="29"/>
      <c r="EV1199" s="29"/>
      <c r="EW1199" s="29"/>
      <c r="EX1199" s="29"/>
      <c r="EY1199" s="29"/>
      <c r="EZ1199" s="29"/>
      <c r="FA1199" s="29"/>
      <c r="FB1199" s="29"/>
      <c r="FC1199" s="29"/>
      <c r="FD1199" s="29"/>
      <c r="FE1199" s="29"/>
      <c r="FF1199" s="29"/>
      <c r="FG1199" s="29"/>
      <c r="FH1199" s="29"/>
      <c r="FI1199" s="29"/>
      <c r="FJ1199" s="29"/>
      <c r="FK1199" s="29"/>
      <c r="FV1199" s="29"/>
      <c r="FZ1199" s="29"/>
      <c r="GA1199" s="29"/>
    </row>
    <row r="1200" spans="7:183" x14ac:dyDescent="0.25">
      <c r="G1200" s="112"/>
      <c r="Z1200" s="113"/>
      <c r="AQ1200" s="29"/>
      <c r="AR1200" s="29"/>
      <c r="AS1200" s="29"/>
      <c r="AT1200" s="29"/>
      <c r="AU1200" s="29"/>
      <c r="AV1200" s="29"/>
      <c r="AW1200" s="29"/>
      <c r="AX1200" s="29"/>
      <c r="AY1200" s="29"/>
      <c r="AZ1200" s="29"/>
      <c r="BA1200" s="29"/>
      <c r="BB1200" s="29"/>
      <c r="BC1200" s="29"/>
      <c r="BD1200" s="29"/>
      <c r="BE1200" s="29"/>
      <c r="BF1200" s="29"/>
      <c r="BG1200" s="29"/>
      <c r="BH1200" s="29"/>
      <c r="BI1200" s="29"/>
      <c r="BJ1200" s="29"/>
      <c r="BK1200" s="29"/>
      <c r="BL1200" s="29"/>
      <c r="BM1200" s="29"/>
      <c r="CH1200" s="29"/>
      <c r="CX1200" s="29"/>
      <c r="CY1200" s="29"/>
      <c r="CZ1200" s="31"/>
      <c r="DA1200" s="31"/>
      <c r="DB1200" s="31"/>
      <c r="DC1200" s="31"/>
      <c r="DD1200" s="31"/>
      <c r="DE1200" s="31"/>
      <c r="DF1200" s="31"/>
      <c r="DL1200" s="29"/>
      <c r="DM1200" s="29"/>
      <c r="DN1200" s="29"/>
      <c r="DO1200" s="29"/>
      <c r="DP1200" s="29"/>
      <c r="DQ1200" s="29"/>
      <c r="DR1200" s="29"/>
      <c r="DS1200" s="29"/>
      <c r="DT1200" s="29"/>
      <c r="DU1200" s="29"/>
      <c r="DV1200" s="29"/>
      <c r="DW1200" s="29"/>
      <c r="DX1200" s="29"/>
      <c r="DY1200" s="29"/>
      <c r="DZ1200" s="29"/>
      <c r="EA1200" s="29"/>
      <c r="EB1200" s="29"/>
      <c r="EC1200" s="29"/>
      <c r="ED1200" s="29"/>
      <c r="EE1200" s="29"/>
      <c r="EF1200" s="29"/>
      <c r="EG1200" s="29"/>
      <c r="EH1200" s="29"/>
      <c r="EI1200" s="29"/>
      <c r="EJ1200" s="29"/>
      <c r="EK1200" s="29"/>
      <c r="EL1200" s="29"/>
      <c r="EM1200" s="29"/>
      <c r="EN1200" s="29"/>
      <c r="EO1200" s="29"/>
      <c r="EP1200" s="29"/>
      <c r="EQ1200" s="29"/>
      <c r="ER1200" s="29"/>
      <c r="ES1200" s="29"/>
      <c r="ET1200" s="29"/>
      <c r="EU1200" s="29"/>
      <c r="EV1200" s="29"/>
      <c r="EW1200" s="29"/>
      <c r="EX1200" s="29"/>
      <c r="EY1200" s="29"/>
      <c r="EZ1200" s="29"/>
      <c r="FA1200" s="29"/>
      <c r="FB1200" s="29"/>
      <c r="FC1200" s="29"/>
      <c r="FD1200" s="29"/>
      <c r="FE1200" s="29"/>
      <c r="FF1200" s="29"/>
      <c r="FG1200" s="29"/>
      <c r="FH1200" s="29"/>
      <c r="FI1200" s="29"/>
      <c r="FJ1200" s="29"/>
      <c r="FK1200" s="29"/>
      <c r="FV1200" s="29"/>
      <c r="FZ1200" s="29"/>
      <c r="GA1200" s="29"/>
    </row>
    <row r="1201" spans="7:183" x14ac:dyDescent="0.25">
      <c r="G1201" s="112"/>
      <c r="Z1201" s="113"/>
      <c r="AQ1201" s="29"/>
      <c r="AR1201" s="29"/>
      <c r="AS1201" s="29"/>
      <c r="AT1201" s="29"/>
      <c r="AU1201" s="29"/>
      <c r="AV1201" s="29"/>
      <c r="AW1201" s="29"/>
      <c r="AX1201" s="29"/>
      <c r="AY1201" s="29"/>
      <c r="AZ1201" s="29"/>
      <c r="BA1201" s="29"/>
      <c r="BB1201" s="29"/>
      <c r="BC1201" s="29"/>
      <c r="BD1201" s="29"/>
      <c r="BE1201" s="29"/>
      <c r="BF1201" s="29"/>
      <c r="BG1201" s="29"/>
      <c r="BH1201" s="29"/>
      <c r="BI1201" s="29"/>
      <c r="BJ1201" s="29"/>
      <c r="BK1201" s="29"/>
      <c r="BL1201" s="29"/>
      <c r="BM1201" s="29"/>
      <c r="CH1201" s="29"/>
      <c r="CX1201" s="29"/>
      <c r="CY1201" s="29"/>
      <c r="CZ1201" s="31"/>
      <c r="DA1201" s="31"/>
      <c r="DB1201" s="31"/>
      <c r="DC1201" s="31"/>
      <c r="DD1201" s="31"/>
      <c r="DE1201" s="31"/>
      <c r="DF1201" s="31"/>
      <c r="DL1201" s="29"/>
      <c r="DM1201" s="29"/>
      <c r="DN1201" s="29"/>
      <c r="DO1201" s="29"/>
      <c r="DP1201" s="29"/>
      <c r="DQ1201" s="29"/>
      <c r="DR1201" s="29"/>
      <c r="DS1201" s="29"/>
      <c r="DT1201" s="29"/>
      <c r="DU1201" s="29"/>
      <c r="DV1201" s="29"/>
      <c r="DW1201" s="29"/>
      <c r="DX1201" s="29"/>
      <c r="DY1201" s="29"/>
      <c r="DZ1201" s="29"/>
      <c r="EA1201" s="29"/>
      <c r="EB1201" s="29"/>
      <c r="EC1201" s="29"/>
      <c r="ED1201" s="29"/>
      <c r="EE1201" s="29"/>
      <c r="EF1201" s="29"/>
      <c r="EG1201" s="29"/>
      <c r="EH1201" s="29"/>
      <c r="EI1201" s="29"/>
      <c r="EJ1201" s="29"/>
      <c r="EK1201" s="29"/>
      <c r="EL1201" s="29"/>
      <c r="EM1201" s="29"/>
      <c r="EN1201" s="29"/>
      <c r="EO1201" s="29"/>
      <c r="EP1201" s="29"/>
      <c r="EQ1201" s="29"/>
      <c r="ER1201" s="29"/>
      <c r="ES1201" s="29"/>
      <c r="ET1201" s="29"/>
      <c r="EU1201" s="29"/>
      <c r="EV1201" s="29"/>
      <c r="EW1201" s="29"/>
      <c r="EX1201" s="29"/>
      <c r="EY1201" s="29"/>
      <c r="EZ1201" s="29"/>
      <c r="FA1201" s="29"/>
      <c r="FB1201" s="29"/>
      <c r="FC1201" s="29"/>
      <c r="FD1201" s="29"/>
      <c r="FE1201" s="29"/>
      <c r="FF1201" s="29"/>
      <c r="FG1201" s="29"/>
      <c r="FH1201" s="29"/>
      <c r="FI1201" s="29"/>
      <c r="FJ1201" s="29"/>
      <c r="FK1201" s="29"/>
      <c r="FV1201" s="29"/>
      <c r="FZ1201" s="29"/>
      <c r="GA1201" s="29"/>
    </row>
    <row r="1202" spans="7:183" x14ac:dyDescent="0.25">
      <c r="G1202" s="112"/>
      <c r="Z1202" s="113"/>
      <c r="AQ1202" s="29"/>
      <c r="AR1202" s="29"/>
      <c r="AS1202" s="29"/>
      <c r="AT1202" s="29"/>
      <c r="AU1202" s="29"/>
      <c r="AV1202" s="29"/>
      <c r="AW1202" s="29"/>
      <c r="AX1202" s="29"/>
      <c r="AY1202" s="29"/>
      <c r="AZ1202" s="29"/>
      <c r="BA1202" s="29"/>
      <c r="BB1202" s="29"/>
      <c r="BC1202" s="29"/>
      <c r="BD1202" s="29"/>
      <c r="BE1202" s="29"/>
      <c r="BF1202" s="29"/>
      <c r="BG1202" s="29"/>
      <c r="BH1202" s="29"/>
      <c r="BI1202" s="29"/>
      <c r="BJ1202" s="29"/>
      <c r="BK1202" s="29"/>
      <c r="BL1202" s="29"/>
      <c r="BM1202" s="29"/>
      <c r="CH1202" s="29"/>
      <c r="CX1202" s="29"/>
      <c r="CY1202" s="29"/>
      <c r="CZ1202" s="31"/>
      <c r="DA1202" s="31"/>
      <c r="DB1202" s="31"/>
      <c r="DC1202" s="31"/>
      <c r="DD1202" s="31"/>
      <c r="DE1202" s="31"/>
      <c r="DF1202" s="31"/>
      <c r="DL1202" s="29"/>
      <c r="DM1202" s="29"/>
      <c r="DN1202" s="29"/>
      <c r="DO1202" s="29"/>
      <c r="DP1202" s="29"/>
      <c r="DQ1202" s="29"/>
      <c r="DR1202" s="29"/>
      <c r="DS1202" s="29"/>
      <c r="DT1202" s="29"/>
      <c r="DU1202" s="29"/>
      <c r="DV1202" s="29"/>
      <c r="DW1202" s="29"/>
      <c r="DX1202" s="29"/>
      <c r="DY1202" s="29"/>
      <c r="DZ1202" s="29"/>
      <c r="EA1202" s="29"/>
      <c r="EB1202" s="29"/>
      <c r="EC1202" s="29"/>
      <c r="ED1202" s="29"/>
      <c r="EE1202" s="29"/>
      <c r="EF1202" s="29"/>
      <c r="EG1202" s="29"/>
      <c r="EH1202" s="29"/>
      <c r="EI1202" s="29"/>
      <c r="EJ1202" s="29"/>
      <c r="EK1202" s="29"/>
      <c r="EL1202" s="29"/>
      <c r="EM1202" s="29"/>
      <c r="EN1202" s="29"/>
      <c r="EO1202" s="29"/>
      <c r="EP1202" s="29"/>
      <c r="EQ1202" s="29"/>
      <c r="ER1202" s="29"/>
      <c r="ES1202" s="29"/>
      <c r="ET1202" s="29"/>
      <c r="EU1202" s="29"/>
      <c r="EV1202" s="29"/>
      <c r="EW1202" s="29"/>
      <c r="EX1202" s="29"/>
      <c r="EY1202" s="29"/>
      <c r="EZ1202" s="29"/>
      <c r="FA1202" s="29"/>
      <c r="FB1202" s="29"/>
      <c r="FC1202" s="29"/>
      <c r="FD1202" s="29"/>
      <c r="FE1202" s="29"/>
      <c r="FF1202" s="29"/>
      <c r="FG1202" s="29"/>
      <c r="FH1202" s="29"/>
      <c r="FI1202" s="29"/>
      <c r="FJ1202" s="29"/>
      <c r="FK1202" s="29"/>
      <c r="FV1202" s="29"/>
      <c r="FZ1202" s="29"/>
      <c r="GA1202" s="29"/>
    </row>
    <row r="1203" spans="7:183" x14ac:dyDescent="0.25">
      <c r="G1203" s="112"/>
      <c r="Z1203" s="113"/>
      <c r="AQ1203" s="29"/>
      <c r="AR1203" s="29"/>
      <c r="AS1203" s="29"/>
      <c r="AT1203" s="29"/>
      <c r="AU1203" s="29"/>
      <c r="AV1203" s="29"/>
      <c r="AW1203" s="29"/>
      <c r="AX1203" s="29"/>
      <c r="AY1203" s="29"/>
      <c r="AZ1203" s="29"/>
      <c r="BA1203" s="29"/>
      <c r="BB1203" s="29"/>
      <c r="BC1203" s="29"/>
      <c r="BD1203" s="29"/>
      <c r="BE1203" s="29"/>
      <c r="BF1203" s="29"/>
      <c r="BG1203" s="29"/>
      <c r="BH1203" s="29"/>
      <c r="BI1203" s="29"/>
      <c r="BJ1203" s="29"/>
      <c r="BK1203" s="29"/>
      <c r="BL1203" s="29"/>
      <c r="BM1203" s="29"/>
      <c r="CH1203" s="29"/>
      <c r="CX1203" s="29"/>
      <c r="CY1203" s="29"/>
      <c r="CZ1203" s="31"/>
      <c r="DA1203" s="31"/>
      <c r="DB1203" s="31"/>
      <c r="DC1203" s="31"/>
      <c r="DD1203" s="31"/>
      <c r="DE1203" s="31"/>
      <c r="DF1203" s="31"/>
      <c r="DL1203" s="29"/>
      <c r="DM1203" s="29"/>
      <c r="DN1203" s="29"/>
      <c r="DO1203" s="29"/>
      <c r="DP1203" s="29"/>
      <c r="DQ1203" s="29"/>
      <c r="DR1203" s="29"/>
      <c r="DS1203" s="29"/>
      <c r="DT1203" s="29"/>
      <c r="DU1203" s="29"/>
      <c r="DV1203" s="29"/>
      <c r="DW1203" s="29"/>
      <c r="DX1203" s="29"/>
      <c r="DY1203" s="29"/>
      <c r="DZ1203" s="29"/>
      <c r="EA1203" s="29"/>
      <c r="EB1203" s="29"/>
      <c r="EC1203" s="29"/>
      <c r="ED1203" s="29"/>
      <c r="EE1203" s="29"/>
      <c r="EF1203" s="29"/>
      <c r="EG1203" s="29"/>
      <c r="EH1203" s="29"/>
      <c r="EI1203" s="29"/>
      <c r="EJ1203" s="29"/>
      <c r="EK1203" s="29"/>
      <c r="EL1203" s="29"/>
      <c r="EM1203" s="29"/>
      <c r="EN1203" s="29"/>
      <c r="EO1203" s="29"/>
      <c r="EP1203" s="29"/>
      <c r="EQ1203" s="29"/>
      <c r="ER1203" s="29"/>
      <c r="ES1203" s="29"/>
      <c r="ET1203" s="29"/>
      <c r="EU1203" s="29"/>
      <c r="EV1203" s="29"/>
      <c r="EW1203" s="29"/>
      <c r="EX1203" s="29"/>
      <c r="EY1203" s="29"/>
      <c r="EZ1203" s="29"/>
      <c r="FA1203" s="29"/>
      <c r="FB1203" s="29"/>
      <c r="FC1203" s="29"/>
      <c r="FD1203" s="29"/>
      <c r="FE1203" s="29"/>
      <c r="FF1203" s="29"/>
      <c r="FG1203" s="29"/>
      <c r="FH1203" s="29"/>
      <c r="FI1203" s="29"/>
      <c r="FJ1203" s="29"/>
      <c r="FK1203" s="29"/>
      <c r="FV1203" s="29"/>
      <c r="FZ1203" s="29"/>
      <c r="GA1203" s="29"/>
    </row>
    <row r="1204" spans="7:183" x14ac:dyDescent="0.25">
      <c r="G1204" s="112"/>
      <c r="Z1204" s="113"/>
      <c r="AQ1204" s="29"/>
      <c r="AR1204" s="29"/>
      <c r="AS1204" s="29"/>
      <c r="AT1204" s="29"/>
      <c r="AU1204" s="29"/>
      <c r="AV1204" s="29"/>
      <c r="AW1204" s="29"/>
      <c r="AX1204" s="29"/>
      <c r="AY1204" s="29"/>
      <c r="AZ1204" s="29"/>
      <c r="BA1204" s="29"/>
      <c r="BB1204" s="29"/>
      <c r="BC1204" s="29"/>
      <c r="BD1204" s="29"/>
      <c r="BE1204" s="29"/>
      <c r="BF1204" s="29"/>
      <c r="BG1204" s="29"/>
      <c r="BH1204" s="29"/>
      <c r="BI1204" s="29"/>
      <c r="BJ1204" s="29"/>
      <c r="BK1204" s="29"/>
      <c r="BL1204" s="29"/>
      <c r="BM1204" s="29"/>
      <c r="CH1204" s="29"/>
      <c r="CX1204" s="29"/>
      <c r="CY1204" s="29"/>
      <c r="CZ1204" s="31"/>
      <c r="DA1204" s="31"/>
      <c r="DB1204" s="31"/>
      <c r="DC1204" s="31"/>
      <c r="DD1204" s="31"/>
      <c r="DE1204" s="31"/>
      <c r="DF1204" s="31"/>
      <c r="DL1204" s="29"/>
      <c r="DM1204" s="29"/>
      <c r="DN1204" s="29"/>
      <c r="DO1204" s="29"/>
      <c r="DP1204" s="29"/>
      <c r="DQ1204" s="29"/>
      <c r="DR1204" s="29"/>
      <c r="DS1204" s="29"/>
      <c r="DT1204" s="29"/>
      <c r="DU1204" s="29"/>
      <c r="DV1204" s="29"/>
      <c r="DW1204" s="29"/>
      <c r="DX1204" s="29"/>
      <c r="DY1204" s="29"/>
      <c r="DZ1204" s="29"/>
      <c r="EA1204" s="29"/>
      <c r="EB1204" s="29"/>
      <c r="EC1204" s="29"/>
      <c r="ED1204" s="29"/>
      <c r="EE1204" s="29"/>
      <c r="EF1204" s="29"/>
      <c r="EG1204" s="29"/>
      <c r="EH1204" s="29"/>
      <c r="EI1204" s="29"/>
      <c r="EJ1204" s="29"/>
      <c r="EK1204" s="29"/>
      <c r="EL1204" s="29"/>
      <c r="EM1204" s="29"/>
      <c r="EN1204" s="29"/>
      <c r="EO1204" s="29"/>
      <c r="EP1204" s="29"/>
      <c r="EQ1204" s="29"/>
      <c r="ER1204" s="29"/>
      <c r="ES1204" s="29"/>
      <c r="ET1204" s="29"/>
      <c r="EU1204" s="29"/>
      <c r="EV1204" s="29"/>
      <c r="EW1204" s="29"/>
      <c r="EX1204" s="29"/>
      <c r="EY1204" s="29"/>
      <c r="EZ1204" s="29"/>
      <c r="FA1204" s="29"/>
      <c r="FB1204" s="29"/>
      <c r="FC1204" s="29"/>
      <c r="FD1204" s="29"/>
      <c r="FE1204" s="29"/>
      <c r="FF1204" s="29"/>
      <c r="FG1204" s="29"/>
      <c r="FH1204" s="29"/>
      <c r="FI1204" s="29"/>
      <c r="FJ1204" s="29"/>
      <c r="FK1204" s="29"/>
      <c r="FV1204" s="29"/>
      <c r="FZ1204" s="29"/>
      <c r="GA1204" s="29"/>
    </row>
    <row r="1205" spans="7:183" x14ac:dyDescent="0.25">
      <c r="G1205" s="112"/>
      <c r="Z1205" s="113"/>
      <c r="AQ1205" s="29"/>
      <c r="AR1205" s="29"/>
      <c r="AS1205" s="29"/>
      <c r="AT1205" s="29"/>
      <c r="AU1205" s="29"/>
      <c r="AV1205" s="29"/>
      <c r="AW1205" s="29"/>
      <c r="AX1205" s="29"/>
      <c r="AY1205" s="29"/>
      <c r="AZ1205" s="29"/>
      <c r="BA1205" s="29"/>
      <c r="BB1205" s="29"/>
      <c r="BC1205" s="29"/>
      <c r="BD1205" s="29"/>
      <c r="BE1205" s="29"/>
      <c r="BF1205" s="29"/>
      <c r="BG1205" s="29"/>
      <c r="BH1205" s="29"/>
      <c r="BI1205" s="29"/>
      <c r="BJ1205" s="29"/>
      <c r="BK1205" s="29"/>
      <c r="BL1205" s="29"/>
      <c r="BM1205" s="29"/>
      <c r="CH1205" s="29"/>
      <c r="CX1205" s="29"/>
      <c r="CY1205" s="29"/>
      <c r="CZ1205" s="31"/>
      <c r="DA1205" s="31"/>
      <c r="DB1205" s="31"/>
      <c r="DC1205" s="31"/>
      <c r="DD1205" s="31"/>
      <c r="DE1205" s="31"/>
      <c r="DF1205" s="31"/>
      <c r="DL1205" s="29"/>
      <c r="DM1205" s="29"/>
      <c r="DN1205" s="29"/>
      <c r="DO1205" s="29"/>
      <c r="DP1205" s="29"/>
      <c r="DQ1205" s="29"/>
      <c r="DR1205" s="29"/>
      <c r="DS1205" s="29"/>
      <c r="DT1205" s="29"/>
      <c r="DU1205" s="29"/>
      <c r="DV1205" s="29"/>
      <c r="DW1205" s="29"/>
      <c r="DX1205" s="29"/>
      <c r="DY1205" s="29"/>
      <c r="DZ1205" s="29"/>
      <c r="EA1205" s="29"/>
      <c r="EB1205" s="29"/>
      <c r="EC1205" s="29"/>
      <c r="ED1205" s="29"/>
      <c r="EE1205" s="29"/>
      <c r="EF1205" s="29"/>
      <c r="EG1205" s="29"/>
      <c r="EH1205" s="29"/>
      <c r="EI1205" s="29"/>
      <c r="EJ1205" s="29"/>
      <c r="EK1205" s="29"/>
      <c r="EL1205" s="29"/>
      <c r="EM1205" s="29"/>
      <c r="EN1205" s="29"/>
      <c r="EO1205" s="29"/>
      <c r="EP1205" s="29"/>
      <c r="EQ1205" s="29"/>
      <c r="ER1205" s="29"/>
      <c r="ES1205" s="29"/>
      <c r="ET1205" s="29"/>
      <c r="EU1205" s="29"/>
      <c r="EV1205" s="29"/>
      <c r="EW1205" s="29"/>
      <c r="EX1205" s="29"/>
      <c r="EY1205" s="29"/>
      <c r="EZ1205" s="29"/>
      <c r="FA1205" s="29"/>
      <c r="FB1205" s="29"/>
      <c r="FC1205" s="29"/>
      <c r="FD1205" s="29"/>
      <c r="FE1205" s="29"/>
      <c r="FF1205" s="29"/>
      <c r="FG1205" s="29"/>
      <c r="FH1205" s="29"/>
      <c r="FI1205" s="29"/>
      <c r="FJ1205" s="29"/>
      <c r="FK1205" s="29"/>
      <c r="FV1205" s="29"/>
      <c r="FZ1205" s="29"/>
      <c r="GA1205" s="29"/>
    </row>
    <row r="1206" spans="7:183" x14ac:dyDescent="0.25">
      <c r="G1206" s="112"/>
      <c r="Z1206" s="113"/>
      <c r="AQ1206" s="29"/>
      <c r="AR1206" s="29"/>
      <c r="AS1206" s="29"/>
      <c r="AT1206" s="29"/>
      <c r="AU1206" s="29"/>
      <c r="AV1206" s="29"/>
      <c r="AW1206" s="29"/>
      <c r="AX1206" s="29"/>
      <c r="AY1206" s="29"/>
      <c r="AZ1206" s="29"/>
      <c r="BA1206" s="29"/>
      <c r="BB1206" s="29"/>
      <c r="BC1206" s="29"/>
      <c r="BD1206" s="29"/>
      <c r="BE1206" s="29"/>
      <c r="BF1206" s="29"/>
      <c r="BG1206" s="29"/>
      <c r="BH1206" s="29"/>
      <c r="BI1206" s="29"/>
      <c r="BJ1206" s="29"/>
      <c r="BK1206" s="29"/>
      <c r="BL1206" s="29"/>
      <c r="BM1206" s="29"/>
      <c r="CH1206" s="29"/>
      <c r="CX1206" s="29"/>
      <c r="CY1206" s="29"/>
      <c r="CZ1206" s="31"/>
      <c r="DA1206" s="31"/>
      <c r="DB1206" s="31"/>
      <c r="DC1206" s="31"/>
      <c r="DD1206" s="31"/>
      <c r="DE1206" s="31"/>
      <c r="DF1206" s="31"/>
      <c r="DL1206" s="29"/>
      <c r="DM1206" s="29"/>
      <c r="DN1206" s="29"/>
      <c r="DO1206" s="29"/>
      <c r="DP1206" s="29"/>
      <c r="DQ1206" s="29"/>
      <c r="DR1206" s="29"/>
      <c r="DS1206" s="29"/>
      <c r="DT1206" s="29"/>
      <c r="DU1206" s="29"/>
      <c r="DV1206" s="29"/>
      <c r="DW1206" s="29"/>
      <c r="DX1206" s="29"/>
      <c r="DY1206" s="29"/>
      <c r="DZ1206" s="29"/>
      <c r="EA1206" s="29"/>
      <c r="EB1206" s="29"/>
      <c r="EC1206" s="29"/>
      <c r="ED1206" s="29"/>
      <c r="EE1206" s="29"/>
      <c r="EF1206" s="29"/>
      <c r="EG1206" s="29"/>
      <c r="EH1206" s="29"/>
      <c r="EI1206" s="29"/>
      <c r="EJ1206" s="29"/>
      <c r="EK1206" s="29"/>
      <c r="EL1206" s="29"/>
      <c r="EM1206" s="29"/>
      <c r="EN1206" s="29"/>
      <c r="EO1206" s="29"/>
      <c r="EP1206" s="29"/>
      <c r="EQ1206" s="29"/>
      <c r="ER1206" s="29"/>
      <c r="ES1206" s="29"/>
      <c r="ET1206" s="29"/>
      <c r="EU1206" s="29"/>
      <c r="EV1206" s="29"/>
      <c r="EW1206" s="29"/>
      <c r="EX1206" s="29"/>
      <c r="EY1206" s="29"/>
      <c r="EZ1206" s="29"/>
      <c r="FA1206" s="29"/>
      <c r="FB1206" s="29"/>
      <c r="FC1206" s="29"/>
      <c r="FD1206" s="29"/>
      <c r="FE1206" s="29"/>
      <c r="FF1206" s="29"/>
      <c r="FG1206" s="29"/>
      <c r="FH1206" s="29"/>
      <c r="FI1206" s="29"/>
      <c r="FJ1206" s="29"/>
      <c r="FK1206" s="29"/>
      <c r="FV1206" s="29"/>
      <c r="FZ1206" s="29"/>
      <c r="GA1206" s="29"/>
    </row>
    <row r="1207" spans="7:183" x14ac:dyDescent="0.25">
      <c r="G1207" s="112"/>
      <c r="Z1207" s="113"/>
      <c r="AQ1207" s="29"/>
      <c r="AR1207" s="29"/>
      <c r="AS1207" s="29"/>
      <c r="AT1207" s="29"/>
      <c r="AU1207" s="29"/>
      <c r="AV1207" s="29"/>
      <c r="AW1207" s="29"/>
      <c r="AX1207" s="29"/>
      <c r="AY1207" s="29"/>
      <c r="AZ1207" s="29"/>
      <c r="BA1207" s="29"/>
      <c r="BB1207" s="29"/>
      <c r="BC1207" s="29"/>
      <c r="BD1207" s="29"/>
      <c r="BE1207" s="29"/>
      <c r="BF1207" s="29"/>
      <c r="BG1207" s="29"/>
      <c r="BH1207" s="29"/>
      <c r="BI1207" s="29"/>
      <c r="BJ1207" s="29"/>
      <c r="BK1207" s="29"/>
      <c r="BL1207" s="29"/>
      <c r="BM1207" s="29"/>
      <c r="CH1207" s="29"/>
      <c r="CX1207" s="29"/>
      <c r="CY1207" s="29"/>
      <c r="CZ1207" s="31"/>
      <c r="DA1207" s="31"/>
      <c r="DB1207" s="31"/>
      <c r="DC1207" s="31"/>
      <c r="DD1207" s="31"/>
      <c r="DE1207" s="31"/>
      <c r="DF1207" s="31"/>
      <c r="DL1207" s="29"/>
      <c r="DM1207" s="29"/>
      <c r="DN1207" s="29"/>
      <c r="DO1207" s="29"/>
      <c r="DP1207" s="29"/>
      <c r="DQ1207" s="29"/>
      <c r="DR1207" s="29"/>
      <c r="DS1207" s="29"/>
      <c r="DT1207" s="29"/>
      <c r="DU1207" s="29"/>
      <c r="DV1207" s="29"/>
      <c r="DW1207" s="29"/>
      <c r="DX1207" s="29"/>
      <c r="DY1207" s="29"/>
      <c r="DZ1207" s="29"/>
      <c r="EA1207" s="29"/>
      <c r="EB1207" s="29"/>
      <c r="EC1207" s="29"/>
      <c r="ED1207" s="29"/>
      <c r="EE1207" s="29"/>
      <c r="EF1207" s="29"/>
      <c r="EG1207" s="29"/>
      <c r="EH1207" s="29"/>
      <c r="EI1207" s="29"/>
      <c r="EJ1207" s="29"/>
      <c r="EK1207" s="29"/>
      <c r="EL1207" s="29"/>
      <c r="EM1207" s="29"/>
      <c r="EN1207" s="29"/>
      <c r="EO1207" s="29"/>
      <c r="EP1207" s="29"/>
      <c r="EQ1207" s="29"/>
      <c r="ER1207" s="29"/>
      <c r="ES1207" s="29"/>
      <c r="ET1207" s="29"/>
      <c r="EU1207" s="29"/>
      <c r="EV1207" s="29"/>
      <c r="EW1207" s="29"/>
      <c r="EX1207" s="29"/>
      <c r="EY1207" s="29"/>
      <c r="EZ1207" s="29"/>
      <c r="FA1207" s="29"/>
      <c r="FB1207" s="29"/>
      <c r="FC1207" s="29"/>
      <c r="FD1207" s="29"/>
      <c r="FE1207" s="29"/>
      <c r="FF1207" s="29"/>
      <c r="FG1207" s="29"/>
      <c r="FH1207" s="29"/>
      <c r="FI1207" s="29"/>
      <c r="FJ1207" s="29"/>
      <c r="FK1207" s="29"/>
      <c r="FV1207" s="29"/>
      <c r="FZ1207" s="29"/>
      <c r="GA1207" s="29"/>
    </row>
    <row r="1208" spans="7:183" x14ac:dyDescent="0.25">
      <c r="G1208" s="112"/>
      <c r="Z1208" s="113"/>
      <c r="AQ1208" s="29"/>
      <c r="AR1208" s="29"/>
      <c r="AS1208" s="29"/>
      <c r="AT1208" s="29"/>
      <c r="AU1208" s="29"/>
      <c r="AV1208" s="29"/>
      <c r="AW1208" s="29"/>
      <c r="AX1208" s="29"/>
      <c r="AY1208" s="29"/>
      <c r="AZ1208" s="29"/>
      <c r="BA1208" s="29"/>
      <c r="BB1208" s="29"/>
      <c r="BC1208" s="29"/>
      <c r="BD1208" s="29"/>
      <c r="BE1208" s="29"/>
      <c r="BF1208" s="29"/>
      <c r="BG1208" s="29"/>
      <c r="BH1208" s="29"/>
      <c r="BI1208" s="29"/>
      <c r="BJ1208" s="29"/>
      <c r="BK1208" s="29"/>
      <c r="BL1208" s="29"/>
      <c r="BM1208" s="29"/>
      <c r="CH1208" s="29"/>
      <c r="CX1208" s="29"/>
      <c r="CY1208" s="29"/>
      <c r="CZ1208" s="31"/>
      <c r="DA1208" s="31"/>
      <c r="DB1208" s="31"/>
      <c r="DC1208" s="31"/>
      <c r="DD1208" s="31"/>
      <c r="DE1208" s="31"/>
      <c r="DF1208" s="31"/>
      <c r="DL1208" s="29"/>
      <c r="DM1208" s="29"/>
      <c r="DN1208" s="29"/>
      <c r="DO1208" s="29"/>
      <c r="DP1208" s="29"/>
      <c r="DQ1208" s="29"/>
      <c r="DR1208" s="29"/>
      <c r="DS1208" s="29"/>
      <c r="DT1208" s="29"/>
      <c r="DU1208" s="29"/>
      <c r="DV1208" s="29"/>
      <c r="DW1208" s="29"/>
      <c r="DX1208" s="29"/>
      <c r="DY1208" s="29"/>
      <c r="DZ1208" s="29"/>
      <c r="EA1208" s="29"/>
      <c r="EB1208" s="29"/>
      <c r="EC1208" s="29"/>
      <c r="ED1208" s="29"/>
      <c r="EE1208" s="29"/>
      <c r="EF1208" s="29"/>
      <c r="EG1208" s="29"/>
      <c r="EH1208" s="29"/>
      <c r="EI1208" s="29"/>
      <c r="EJ1208" s="29"/>
      <c r="EK1208" s="29"/>
      <c r="EL1208" s="29"/>
      <c r="EM1208" s="29"/>
      <c r="EN1208" s="29"/>
      <c r="EO1208" s="29"/>
      <c r="EP1208" s="29"/>
      <c r="EQ1208" s="29"/>
      <c r="ER1208" s="29"/>
      <c r="ES1208" s="29"/>
      <c r="ET1208" s="29"/>
      <c r="EU1208" s="29"/>
      <c r="EV1208" s="29"/>
      <c r="EW1208" s="29"/>
      <c r="EX1208" s="29"/>
      <c r="EY1208" s="29"/>
      <c r="EZ1208" s="29"/>
      <c r="FA1208" s="29"/>
      <c r="FB1208" s="29"/>
      <c r="FC1208" s="29"/>
      <c r="FD1208" s="29"/>
      <c r="FE1208" s="29"/>
      <c r="FF1208" s="29"/>
      <c r="FG1208" s="29"/>
      <c r="FH1208" s="29"/>
      <c r="FI1208" s="29"/>
      <c r="FJ1208" s="29"/>
      <c r="FK1208" s="29"/>
      <c r="FV1208" s="29"/>
      <c r="FZ1208" s="29"/>
      <c r="GA1208" s="29"/>
    </row>
    <row r="1209" spans="7:183" x14ac:dyDescent="0.25">
      <c r="G1209" s="112"/>
      <c r="Z1209" s="113"/>
      <c r="AQ1209" s="29"/>
      <c r="AR1209" s="29"/>
      <c r="AS1209" s="29"/>
      <c r="AT1209" s="29"/>
      <c r="AU1209" s="29"/>
      <c r="AV1209" s="29"/>
      <c r="AW1209" s="29"/>
      <c r="AX1209" s="29"/>
      <c r="AY1209" s="29"/>
      <c r="AZ1209" s="29"/>
      <c r="BA1209" s="29"/>
      <c r="BB1209" s="29"/>
      <c r="BC1209" s="29"/>
      <c r="BD1209" s="29"/>
      <c r="BE1209" s="29"/>
      <c r="BF1209" s="29"/>
      <c r="BG1209" s="29"/>
      <c r="BH1209" s="29"/>
      <c r="BI1209" s="29"/>
      <c r="BJ1209" s="29"/>
      <c r="BK1209" s="29"/>
      <c r="BL1209" s="29"/>
      <c r="BM1209" s="29"/>
      <c r="CH1209" s="29"/>
      <c r="CX1209" s="29"/>
      <c r="CY1209" s="29"/>
      <c r="CZ1209" s="31"/>
      <c r="DA1209" s="31"/>
      <c r="DB1209" s="31"/>
      <c r="DC1209" s="31"/>
      <c r="DD1209" s="31"/>
      <c r="DE1209" s="31"/>
      <c r="DF1209" s="31"/>
      <c r="DL1209" s="29"/>
      <c r="DM1209" s="29"/>
      <c r="DN1209" s="29"/>
      <c r="DO1209" s="29"/>
      <c r="DP1209" s="29"/>
      <c r="DQ1209" s="29"/>
      <c r="DR1209" s="29"/>
      <c r="DS1209" s="29"/>
      <c r="DT1209" s="29"/>
      <c r="DU1209" s="29"/>
      <c r="DV1209" s="29"/>
      <c r="DW1209" s="29"/>
      <c r="DX1209" s="29"/>
      <c r="DY1209" s="29"/>
      <c r="DZ1209" s="29"/>
      <c r="EA1209" s="29"/>
      <c r="EB1209" s="29"/>
      <c r="EC1209" s="29"/>
      <c r="ED1209" s="29"/>
      <c r="EE1209" s="29"/>
      <c r="EF1209" s="29"/>
      <c r="EG1209" s="29"/>
      <c r="EH1209" s="29"/>
      <c r="EI1209" s="29"/>
      <c r="EJ1209" s="29"/>
      <c r="EK1209" s="29"/>
      <c r="EL1209" s="29"/>
      <c r="EM1209" s="29"/>
      <c r="EN1209" s="29"/>
      <c r="EO1209" s="29"/>
      <c r="EP1209" s="29"/>
      <c r="EQ1209" s="29"/>
      <c r="ER1209" s="29"/>
      <c r="ES1209" s="29"/>
      <c r="ET1209" s="29"/>
      <c r="EU1209" s="29"/>
      <c r="EV1209" s="29"/>
      <c r="EW1209" s="29"/>
      <c r="EX1209" s="29"/>
      <c r="EY1209" s="29"/>
      <c r="EZ1209" s="29"/>
      <c r="FA1209" s="29"/>
      <c r="FB1209" s="29"/>
      <c r="FC1209" s="29"/>
      <c r="FD1209" s="29"/>
      <c r="FE1209" s="29"/>
      <c r="FF1209" s="29"/>
      <c r="FG1209" s="29"/>
      <c r="FH1209" s="29"/>
      <c r="FI1209" s="29"/>
      <c r="FJ1209" s="29"/>
      <c r="FK1209" s="29"/>
      <c r="FV1209" s="29"/>
      <c r="FZ1209" s="29"/>
      <c r="GA1209" s="29"/>
    </row>
    <row r="1210" spans="7:183" x14ac:dyDescent="0.25">
      <c r="G1210" s="112"/>
      <c r="Z1210" s="113"/>
      <c r="AQ1210" s="29"/>
      <c r="AR1210" s="29"/>
      <c r="AS1210" s="29"/>
      <c r="AT1210" s="29"/>
      <c r="AU1210" s="29"/>
      <c r="AV1210" s="29"/>
      <c r="AW1210" s="29"/>
      <c r="AX1210" s="29"/>
      <c r="AY1210" s="29"/>
      <c r="AZ1210" s="29"/>
      <c r="BA1210" s="29"/>
      <c r="BB1210" s="29"/>
      <c r="BC1210" s="29"/>
      <c r="BD1210" s="29"/>
      <c r="BE1210" s="29"/>
      <c r="BF1210" s="29"/>
      <c r="BG1210" s="29"/>
      <c r="BH1210" s="29"/>
      <c r="BI1210" s="29"/>
      <c r="BJ1210" s="29"/>
      <c r="BK1210" s="29"/>
      <c r="BL1210" s="29"/>
      <c r="BM1210" s="29"/>
      <c r="CH1210" s="29"/>
      <c r="CX1210" s="29"/>
      <c r="CY1210" s="29"/>
      <c r="CZ1210" s="31"/>
      <c r="DA1210" s="31"/>
      <c r="DB1210" s="31"/>
      <c r="DC1210" s="31"/>
      <c r="DD1210" s="31"/>
      <c r="DE1210" s="31"/>
      <c r="DF1210" s="31"/>
      <c r="DL1210" s="29"/>
      <c r="DM1210" s="29"/>
      <c r="DN1210" s="29"/>
      <c r="DO1210" s="29"/>
      <c r="DP1210" s="29"/>
      <c r="DQ1210" s="29"/>
      <c r="DR1210" s="29"/>
      <c r="DS1210" s="29"/>
      <c r="DT1210" s="29"/>
      <c r="DU1210" s="29"/>
      <c r="DV1210" s="29"/>
      <c r="DW1210" s="29"/>
      <c r="DX1210" s="29"/>
      <c r="DY1210" s="29"/>
      <c r="DZ1210" s="29"/>
      <c r="EA1210" s="29"/>
      <c r="EB1210" s="29"/>
      <c r="EC1210" s="29"/>
      <c r="ED1210" s="29"/>
      <c r="EE1210" s="29"/>
      <c r="EF1210" s="29"/>
      <c r="EG1210" s="29"/>
      <c r="EH1210" s="29"/>
      <c r="EI1210" s="29"/>
      <c r="EJ1210" s="29"/>
      <c r="EK1210" s="29"/>
      <c r="EL1210" s="29"/>
      <c r="EM1210" s="29"/>
      <c r="EN1210" s="29"/>
      <c r="EO1210" s="29"/>
      <c r="EP1210" s="29"/>
      <c r="EQ1210" s="29"/>
      <c r="ER1210" s="29"/>
      <c r="ES1210" s="29"/>
      <c r="ET1210" s="29"/>
      <c r="EU1210" s="29"/>
      <c r="EV1210" s="29"/>
      <c r="EW1210" s="29"/>
      <c r="EX1210" s="29"/>
      <c r="EY1210" s="29"/>
      <c r="EZ1210" s="29"/>
      <c r="FA1210" s="29"/>
      <c r="FB1210" s="29"/>
      <c r="FC1210" s="29"/>
      <c r="FD1210" s="29"/>
      <c r="FE1210" s="29"/>
      <c r="FF1210" s="29"/>
      <c r="FG1210" s="29"/>
      <c r="FH1210" s="29"/>
      <c r="FI1210" s="29"/>
      <c r="FJ1210" s="29"/>
      <c r="FK1210" s="29"/>
      <c r="FV1210" s="29"/>
      <c r="FZ1210" s="29"/>
      <c r="GA1210" s="29"/>
    </row>
    <row r="1211" spans="7:183" x14ac:dyDescent="0.25">
      <c r="G1211" s="112"/>
      <c r="Z1211" s="113"/>
      <c r="AQ1211" s="29"/>
      <c r="AR1211" s="29"/>
      <c r="AS1211" s="29"/>
      <c r="AT1211" s="29"/>
      <c r="AU1211" s="29"/>
      <c r="AV1211" s="29"/>
      <c r="AW1211" s="29"/>
      <c r="AX1211" s="29"/>
      <c r="AY1211" s="29"/>
      <c r="AZ1211" s="29"/>
      <c r="BA1211" s="29"/>
      <c r="BB1211" s="29"/>
      <c r="BC1211" s="29"/>
      <c r="BD1211" s="29"/>
      <c r="BE1211" s="29"/>
      <c r="BF1211" s="29"/>
      <c r="BG1211" s="29"/>
      <c r="BH1211" s="29"/>
      <c r="BI1211" s="29"/>
      <c r="BJ1211" s="29"/>
      <c r="BK1211" s="29"/>
      <c r="BL1211" s="29"/>
      <c r="BM1211" s="29"/>
      <c r="CH1211" s="29"/>
      <c r="CX1211" s="29"/>
      <c r="CY1211" s="29"/>
      <c r="CZ1211" s="31"/>
      <c r="DA1211" s="31"/>
      <c r="DB1211" s="31"/>
      <c r="DC1211" s="31"/>
      <c r="DD1211" s="31"/>
      <c r="DE1211" s="31"/>
      <c r="DF1211" s="31"/>
      <c r="DL1211" s="29"/>
      <c r="DM1211" s="29"/>
      <c r="DN1211" s="29"/>
      <c r="DO1211" s="29"/>
      <c r="DP1211" s="29"/>
      <c r="DQ1211" s="29"/>
      <c r="DR1211" s="29"/>
      <c r="DS1211" s="29"/>
      <c r="DT1211" s="29"/>
      <c r="DU1211" s="29"/>
      <c r="DV1211" s="29"/>
      <c r="DW1211" s="29"/>
      <c r="DX1211" s="29"/>
      <c r="DY1211" s="29"/>
      <c r="DZ1211" s="29"/>
      <c r="EA1211" s="29"/>
      <c r="EB1211" s="29"/>
      <c r="EC1211" s="29"/>
      <c r="ED1211" s="29"/>
      <c r="EE1211" s="29"/>
      <c r="EF1211" s="29"/>
      <c r="EG1211" s="29"/>
      <c r="EH1211" s="29"/>
      <c r="EI1211" s="29"/>
      <c r="EJ1211" s="29"/>
      <c r="EK1211" s="29"/>
      <c r="EL1211" s="29"/>
      <c r="EM1211" s="29"/>
      <c r="EN1211" s="29"/>
      <c r="EO1211" s="29"/>
      <c r="EP1211" s="29"/>
      <c r="EQ1211" s="29"/>
      <c r="ER1211" s="29"/>
      <c r="ES1211" s="29"/>
      <c r="ET1211" s="29"/>
      <c r="EU1211" s="29"/>
      <c r="EV1211" s="29"/>
      <c r="EW1211" s="29"/>
      <c r="EX1211" s="29"/>
      <c r="EY1211" s="29"/>
      <c r="EZ1211" s="29"/>
      <c r="FA1211" s="29"/>
      <c r="FB1211" s="29"/>
      <c r="FC1211" s="29"/>
      <c r="FD1211" s="29"/>
      <c r="FE1211" s="29"/>
      <c r="FF1211" s="29"/>
      <c r="FG1211" s="29"/>
      <c r="FH1211" s="29"/>
      <c r="FI1211" s="29"/>
      <c r="FJ1211" s="29"/>
      <c r="FK1211" s="29"/>
      <c r="FV1211" s="29"/>
      <c r="FZ1211" s="29"/>
      <c r="GA1211" s="29"/>
    </row>
    <row r="1212" spans="7:183" x14ac:dyDescent="0.25">
      <c r="G1212" s="112"/>
      <c r="Z1212" s="113"/>
      <c r="AQ1212" s="29"/>
      <c r="AR1212" s="29"/>
      <c r="AS1212" s="29"/>
      <c r="AT1212" s="29"/>
      <c r="AU1212" s="29"/>
      <c r="AV1212" s="29"/>
      <c r="AW1212" s="29"/>
      <c r="AX1212" s="29"/>
      <c r="AY1212" s="29"/>
      <c r="AZ1212" s="29"/>
      <c r="BA1212" s="29"/>
      <c r="BB1212" s="29"/>
      <c r="BC1212" s="29"/>
      <c r="BD1212" s="29"/>
      <c r="BE1212" s="29"/>
      <c r="BF1212" s="29"/>
      <c r="BG1212" s="29"/>
      <c r="BH1212" s="29"/>
      <c r="BI1212" s="29"/>
      <c r="BJ1212" s="29"/>
      <c r="BK1212" s="29"/>
      <c r="BL1212" s="29"/>
      <c r="BM1212" s="29"/>
      <c r="CH1212" s="29"/>
      <c r="CX1212" s="29"/>
      <c r="CY1212" s="29"/>
      <c r="CZ1212" s="31"/>
      <c r="DA1212" s="31"/>
      <c r="DB1212" s="31"/>
      <c r="DC1212" s="31"/>
      <c r="DD1212" s="31"/>
      <c r="DE1212" s="31"/>
      <c r="DF1212" s="31"/>
      <c r="DL1212" s="29"/>
      <c r="DM1212" s="29"/>
      <c r="DN1212" s="29"/>
      <c r="DO1212" s="29"/>
      <c r="DP1212" s="29"/>
      <c r="DQ1212" s="29"/>
      <c r="DR1212" s="29"/>
      <c r="DS1212" s="29"/>
      <c r="DT1212" s="29"/>
      <c r="DU1212" s="29"/>
      <c r="DV1212" s="29"/>
      <c r="DW1212" s="29"/>
      <c r="DX1212" s="29"/>
      <c r="DY1212" s="29"/>
      <c r="DZ1212" s="29"/>
      <c r="EA1212" s="29"/>
      <c r="EB1212" s="29"/>
      <c r="EC1212" s="29"/>
      <c r="ED1212" s="29"/>
      <c r="EE1212" s="29"/>
      <c r="EF1212" s="29"/>
      <c r="EG1212" s="29"/>
      <c r="EH1212" s="29"/>
      <c r="EI1212" s="29"/>
      <c r="EJ1212" s="29"/>
      <c r="EK1212" s="29"/>
      <c r="EL1212" s="29"/>
      <c r="EM1212" s="29"/>
      <c r="EN1212" s="29"/>
      <c r="EO1212" s="29"/>
      <c r="EP1212" s="29"/>
      <c r="EQ1212" s="29"/>
      <c r="ER1212" s="29"/>
      <c r="ES1212" s="29"/>
      <c r="ET1212" s="29"/>
      <c r="EU1212" s="29"/>
      <c r="EV1212" s="29"/>
      <c r="EW1212" s="29"/>
      <c r="EX1212" s="29"/>
      <c r="EY1212" s="29"/>
      <c r="EZ1212" s="29"/>
      <c r="FA1212" s="29"/>
      <c r="FB1212" s="29"/>
      <c r="FC1212" s="29"/>
      <c r="FD1212" s="29"/>
      <c r="FE1212" s="29"/>
      <c r="FF1212" s="29"/>
      <c r="FG1212" s="29"/>
      <c r="FH1212" s="29"/>
      <c r="FI1212" s="29"/>
      <c r="FJ1212" s="29"/>
      <c r="FK1212" s="29"/>
      <c r="FV1212" s="29"/>
      <c r="FZ1212" s="29"/>
      <c r="GA1212" s="29"/>
    </row>
    <row r="1213" spans="7:183" x14ac:dyDescent="0.25">
      <c r="G1213" s="112"/>
      <c r="Z1213" s="113"/>
      <c r="AQ1213" s="29"/>
      <c r="AR1213" s="29"/>
      <c r="AS1213" s="29"/>
      <c r="AT1213" s="29"/>
      <c r="AU1213" s="29"/>
      <c r="AV1213" s="29"/>
      <c r="AW1213" s="29"/>
      <c r="AX1213" s="29"/>
      <c r="AY1213" s="29"/>
      <c r="AZ1213" s="29"/>
      <c r="BA1213" s="29"/>
      <c r="BB1213" s="29"/>
      <c r="BC1213" s="29"/>
      <c r="BD1213" s="29"/>
      <c r="BE1213" s="29"/>
      <c r="BF1213" s="29"/>
      <c r="BG1213" s="29"/>
      <c r="BH1213" s="29"/>
      <c r="BI1213" s="29"/>
      <c r="BJ1213" s="29"/>
      <c r="BK1213" s="29"/>
      <c r="BL1213" s="29"/>
      <c r="BM1213" s="29"/>
      <c r="CH1213" s="29"/>
      <c r="CX1213" s="29"/>
      <c r="CY1213" s="29"/>
      <c r="CZ1213" s="31"/>
      <c r="DA1213" s="31"/>
      <c r="DB1213" s="31"/>
      <c r="DC1213" s="31"/>
      <c r="DD1213" s="31"/>
      <c r="DE1213" s="31"/>
      <c r="DF1213" s="31"/>
      <c r="DL1213" s="29"/>
      <c r="DM1213" s="29"/>
      <c r="DN1213" s="29"/>
      <c r="DO1213" s="29"/>
      <c r="DP1213" s="29"/>
      <c r="DQ1213" s="29"/>
      <c r="DR1213" s="29"/>
      <c r="DS1213" s="29"/>
      <c r="DT1213" s="29"/>
      <c r="DU1213" s="29"/>
      <c r="DV1213" s="29"/>
      <c r="DW1213" s="29"/>
      <c r="DX1213" s="29"/>
      <c r="DY1213" s="29"/>
      <c r="DZ1213" s="29"/>
      <c r="EA1213" s="29"/>
      <c r="EB1213" s="29"/>
      <c r="EC1213" s="29"/>
      <c r="ED1213" s="29"/>
      <c r="EE1213" s="29"/>
      <c r="EF1213" s="29"/>
      <c r="EG1213" s="29"/>
      <c r="EH1213" s="29"/>
      <c r="EI1213" s="29"/>
      <c r="EJ1213" s="29"/>
      <c r="EK1213" s="29"/>
      <c r="EL1213" s="29"/>
      <c r="EM1213" s="29"/>
      <c r="EN1213" s="29"/>
      <c r="EO1213" s="29"/>
      <c r="EP1213" s="29"/>
      <c r="EQ1213" s="29"/>
      <c r="ER1213" s="29"/>
      <c r="ES1213" s="29"/>
      <c r="ET1213" s="29"/>
      <c r="EU1213" s="29"/>
      <c r="EV1213" s="29"/>
      <c r="EW1213" s="29"/>
      <c r="EX1213" s="29"/>
      <c r="EY1213" s="29"/>
      <c r="EZ1213" s="29"/>
      <c r="FA1213" s="29"/>
      <c r="FB1213" s="29"/>
      <c r="FC1213" s="29"/>
      <c r="FD1213" s="29"/>
      <c r="FE1213" s="29"/>
      <c r="FF1213" s="29"/>
      <c r="FG1213" s="29"/>
      <c r="FH1213" s="29"/>
      <c r="FI1213" s="29"/>
      <c r="FJ1213" s="29"/>
      <c r="FK1213" s="29"/>
      <c r="FV1213" s="29"/>
      <c r="FZ1213" s="29"/>
      <c r="GA1213" s="29"/>
    </row>
    <row r="1214" spans="7:183" x14ac:dyDescent="0.25">
      <c r="G1214" s="112"/>
      <c r="Z1214" s="113"/>
      <c r="AQ1214" s="29"/>
      <c r="AR1214" s="29"/>
      <c r="AS1214" s="29"/>
      <c r="AT1214" s="29"/>
      <c r="AU1214" s="29"/>
      <c r="AV1214" s="29"/>
      <c r="AW1214" s="29"/>
      <c r="AX1214" s="29"/>
      <c r="AY1214" s="29"/>
      <c r="AZ1214" s="29"/>
      <c r="BA1214" s="29"/>
      <c r="BB1214" s="29"/>
      <c r="BC1214" s="29"/>
      <c r="BD1214" s="29"/>
      <c r="BE1214" s="29"/>
      <c r="BF1214" s="29"/>
      <c r="BG1214" s="29"/>
      <c r="BH1214" s="29"/>
      <c r="BI1214" s="29"/>
      <c r="BJ1214" s="29"/>
      <c r="BK1214" s="29"/>
      <c r="BL1214" s="29"/>
      <c r="BM1214" s="29"/>
      <c r="CH1214" s="29"/>
      <c r="CX1214" s="29"/>
      <c r="CY1214" s="29"/>
      <c r="CZ1214" s="31"/>
      <c r="DA1214" s="31"/>
      <c r="DB1214" s="31"/>
      <c r="DC1214" s="31"/>
      <c r="DD1214" s="31"/>
      <c r="DE1214" s="31"/>
      <c r="DF1214" s="31"/>
      <c r="DL1214" s="29"/>
      <c r="DM1214" s="29"/>
      <c r="DN1214" s="29"/>
      <c r="DO1214" s="29"/>
      <c r="DP1214" s="29"/>
      <c r="DQ1214" s="29"/>
      <c r="DR1214" s="29"/>
      <c r="DS1214" s="29"/>
      <c r="DT1214" s="29"/>
      <c r="DU1214" s="29"/>
      <c r="DV1214" s="29"/>
      <c r="DW1214" s="29"/>
      <c r="DX1214" s="29"/>
      <c r="DY1214" s="29"/>
      <c r="DZ1214" s="29"/>
      <c r="EA1214" s="29"/>
      <c r="EB1214" s="29"/>
      <c r="EC1214" s="29"/>
      <c r="ED1214" s="29"/>
      <c r="EE1214" s="29"/>
      <c r="EF1214" s="29"/>
      <c r="EG1214" s="29"/>
      <c r="EH1214" s="29"/>
      <c r="EI1214" s="29"/>
      <c r="EJ1214" s="29"/>
      <c r="EK1214" s="29"/>
      <c r="EL1214" s="29"/>
      <c r="EM1214" s="29"/>
      <c r="EN1214" s="29"/>
      <c r="EO1214" s="29"/>
      <c r="EP1214" s="29"/>
      <c r="EQ1214" s="29"/>
      <c r="ER1214" s="29"/>
      <c r="ES1214" s="29"/>
      <c r="ET1214" s="29"/>
      <c r="EU1214" s="29"/>
      <c r="EV1214" s="29"/>
      <c r="EW1214" s="29"/>
      <c r="EX1214" s="29"/>
      <c r="EY1214" s="29"/>
      <c r="EZ1214" s="29"/>
      <c r="FA1214" s="29"/>
      <c r="FB1214" s="29"/>
      <c r="FC1214" s="29"/>
      <c r="FD1214" s="29"/>
      <c r="FE1214" s="29"/>
      <c r="FF1214" s="29"/>
      <c r="FG1214" s="29"/>
      <c r="FH1214" s="29"/>
      <c r="FI1214" s="29"/>
      <c r="FJ1214" s="29"/>
      <c r="FK1214" s="29"/>
      <c r="FV1214" s="29"/>
      <c r="FZ1214" s="29"/>
      <c r="GA1214" s="29"/>
    </row>
    <row r="1215" spans="7:183" x14ac:dyDescent="0.25">
      <c r="G1215" s="112"/>
      <c r="Z1215" s="113"/>
      <c r="AQ1215" s="29"/>
      <c r="AR1215" s="29"/>
      <c r="AS1215" s="29"/>
      <c r="AT1215" s="29"/>
      <c r="AU1215" s="29"/>
      <c r="AV1215" s="29"/>
      <c r="AW1215" s="29"/>
      <c r="AX1215" s="29"/>
      <c r="AY1215" s="29"/>
      <c r="AZ1215" s="29"/>
      <c r="BA1215" s="29"/>
      <c r="BB1215" s="29"/>
      <c r="BC1215" s="29"/>
      <c r="BD1215" s="29"/>
      <c r="BE1215" s="29"/>
      <c r="BF1215" s="29"/>
      <c r="BG1215" s="29"/>
      <c r="BH1215" s="29"/>
      <c r="BI1215" s="29"/>
      <c r="BJ1215" s="29"/>
      <c r="BK1215" s="29"/>
      <c r="BL1215" s="29"/>
      <c r="BM1215" s="29"/>
      <c r="CH1215" s="29"/>
      <c r="CX1215" s="29"/>
      <c r="CY1215" s="29"/>
      <c r="CZ1215" s="31"/>
      <c r="DA1215" s="31"/>
      <c r="DB1215" s="31"/>
      <c r="DC1215" s="31"/>
      <c r="DD1215" s="31"/>
      <c r="DE1215" s="31"/>
      <c r="DF1215" s="31"/>
      <c r="DL1215" s="29"/>
      <c r="DM1215" s="29"/>
      <c r="DN1215" s="29"/>
      <c r="DO1215" s="29"/>
      <c r="DP1215" s="29"/>
      <c r="DQ1215" s="29"/>
      <c r="DR1215" s="29"/>
      <c r="DS1215" s="29"/>
      <c r="DT1215" s="29"/>
      <c r="DU1215" s="29"/>
      <c r="DV1215" s="29"/>
      <c r="DW1215" s="29"/>
      <c r="DX1215" s="29"/>
      <c r="DY1215" s="29"/>
      <c r="DZ1215" s="29"/>
      <c r="EA1215" s="29"/>
      <c r="EB1215" s="29"/>
      <c r="EC1215" s="29"/>
      <c r="ED1215" s="29"/>
      <c r="EE1215" s="29"/>
      <c r="EF1215" s="29"/>
      <c r="EG1215" s="29"/>
      <c r="EH1215" s="29"/>
      <c r="EI1215" s="29"/>
      <c r="EJ1215" s="29"/>
      <c r="EK1215" s="29"/>
      <c r="EL1215" s="29"/>
      <c r="EM1215" s="29"/>
      <c r="EN1215" s="29"/>
      <c r="EO1215" s="29"/>
      <c r="EP1215" s="29"/>
      <c r="EQ1215" s="29"/>
      <c r="ER1215" s="29"/>
      <c r="ES1215" s="29"/>
      <c r="ET1215" s="29"/>
      <c r="EU1215" s="29"/>
      <c r="EV1215" s="29"/>
      <c r="EW1215" s="29"/>
      <c r="EX1215" s="29"/>
      <c r="EY1215" s="29"/>
      <c r="EZ1215" s="29"/>
      <c r="FA1215" s="29"/>
      <c r="FB1215" s="29"/>
      <c r="FC1215" s="29"/>
      <c r="FD1215" s="29"/>
      <c r="FE1215" s="29"/>
      <c r="FF1215" s="29"/>
      <c r="FG1215" s="29"/>
      <c r="FH1215" s="29"/>
      <c r="FI1215" s="29"/>
      <c r="FJ1215" s="29"/>
      <c r="FK1215" s="29"/>
      <c r="FV1215" s="29"/>
      <c r="FZ1215" s="29"/>
      <c r="GA1215" s="29"/>
    </row>
    <row r="1216" spans="7:183" x14ac:dyDescent="0.25">
      <c r="G1216" s="112"/>
      <c r="Z1216" s="113"/>
      <c r="AQ1216" s="29"/>
      <c r="AR1216" s="29"/>
      <c r="AS1216" s="29"/>
      <c r="AT1216" s="29"/>
      <c r="AU1216" s="29"/>
      <c r="AV1216" s="29"/>
      <c r="AW1216" s="29"/>
      <c r="AX1216" s="29"/>
      <c r="AY1216" s="29"/>
      <c r="AZ1216" s="29"/>
      <c r="BA1216" s="29"/>
      <c r="BB1216" s="29"/>
      <c r="BC1216" s="29"/>
      <c r="BD1216" s="29"/>
      <c r="BE1216" s="29"/>
      <c r="BF1216" s="29"/>
      <c r="BG1216" s="29"/>
      <c r="BH1216" s="29"/>
      <c r="BI1216" s="29"/>
      <c r="BJ1216" s="29"/>
      <c r="BK1216" s="29"/>
      <c r="BL1216" s="29"/>
      <c r="BM1216" s="29"/>
      <c r="CH1216" s="29"/>
      <c r="CX1216" s="29"/>
      <c r="CY1216" s="29"/>
      <c r="CZ1216" s="31"/>
      <c r="DA1216" s="31"/>
      <c r="DB1216" s="31"/>
      <c r="DC1216" s="31"/>
      <c r="DD1216" s="31"/>
      <c r="DE1216" s="31"/>
      <c r="DF1216" s="31"/>
      <c r="DL1216" s="29"/>
      <c r="DM1216" s="29"/>
      <c r="DN1216" s="29"/>
      <c r="DO1216" s="29"/>
      <c r="DP1216" s="29"/>
      <c r="DQ1216" s="29"/>
      <c r="DR1216" s="29"/>
      <c r="DS1216" s="29"/>
      <c r="DT1216" s="29"/>
      <c r="DU1216" s="29"/>
      <c r="DV1216" s="29"/>
      <c r="DW1216" s="29"/>
      <c r="DX1216" s="29"/>
      <c r="DY1216" s="29"/>
      <c r="DZ1216" s="29"/>
      <c r="EA1216" s="29"/>
      <c r="EB1216" s="29"/>
      <c r="EC1216" s="29"/>
      <c r="ED1216" s="29"/>
      <c r="EE1216" s="29"/>
      <c r="EF1216" s="29"/>
      <c r="EG1216" s="29"/>
      <c r="EH1216" s="29"/>
      <c r="EI1216" s="29"/>
      <c r="EJ1216" s="29"/>
      <c r="EK1216" s="29"/>
      <c r="EL1216" s="29"/>
      <c r="EM1216" s="29"/>
      <c r="EN1216" s="29"/>
      <c r="EO1216" s="29"/>
      <c r="EP1216" s="29"/>
      <c r="EQ1216" s="29"/>
      <c r="ER1216" s="29"/>
      <c r="ES1216" s="29"/>
      <c r="ET1216" s="29"/>
      <c r="EU1216" s="29"/>
      <c r="EV1216" s="29"/>
      <c r="EW1216" s="29"/>
      <c r="EX1216" s="29"/>
      <c r="EY1216" s="29"/>
      <c r="EZ1216" s="29"/>
      <c r="FA1216" s="29"/>
      <c r="FB1216" s="29"/>
      <c r="FC1216" s="29"/>
      <c r="FD1216" s="29"/>
      <c r="FE1216" s="29"/>
      <c r="FF1216" s="29"/>
      <c r="FG1216" s="29"/>
      <c r="FH1216" s="29"/>
      <c r="FI1216" s="29"/>
      <c r="FJ1216" s="29"/>
      <c r="FK1216" s="29"/>
      <c r="FV1216" s="29"/>
      <c r="FZ1216" s="29"/>
      <c r="GA1216" s="29"/>
    </row>
    <row r="1217" spans="7:183" x14ac:dyDescent="0.25">
      <c r="G1217" s="112"/>
      <c r="Z1217" s="113"/>
      <c r="AQ1217" s="29"/>
      <c r="AR1217" s="29"/>
      <c r="AS1217" s="29"/>
      <c r="AT1217" s="29"/>
      <c r="AU1217" s="29"/>
      <c r="AV1217" s="29"/>
      <c r="AW1217" s="29"/>
      <c r="AX1217" s="29"/>
      <c r="AY1217" s="29"/>
      <c r="AZ1217" s="29"/>
      <c r="BA1217" s="29"/>
      <c r="BB1217" s="29"/>
      <c r="BC1217" s="29"/>
      <c r="BD1217" s="29"/>
      <c r="BE1217" s="29"/>
      <c r="BF1217" s="29"/>
      <c r="BG1217" s="29"/>
      <c r="BH1217" s="29"/>
      <c r="BI1217" s="29"/>
      <c r="BJ1217" s="29"/>
      <c r="BK1217" s="29"/>
      <c r="BL1217" s="29"/>
      <c r="BM1217" s="29"/>
      <c r="CH1217" s="29"/>
      <c r="CX1217" s="29"/>
      <c r="CY1217" s="29"/>
      <c r="CZ1217" s="31"/>
      <c r="DA1217" s="31"/>
      <c r="DB1217" s="31"/>
      <c r="DC1217" s="31"/>
      <c r="DD1217" s="31"/>
      <c r="DE1217" s="31"/>
      <c r="DF1217" s="31"/>
      <c r="DL1217" s="29"/>
      <c r="DM1217" s="29"/>
      <c r="DN1217" s="29"/>
      <c r="DO1217" s="29"/>
      <c r="DP1217" s="29"/>
      <c r="DQ1217" s="29"/>
      <c r="DR1217" s="29"/>
      <c r="DS1217" s="29"/>
      <c r="DT1217" s="29"/>
      <c r="DU1217" s="29"/>
      <c r="DV1217" s="29"/>
      <c r="DW1217" s="29"/>
      <c r="DX1217" s="29"/>
      <c r="DY1217" s="29"/>
      <c r="DZ1217" s="29"/>
      <c r="EA1217" s="29"/>
      <c r="EB1217" s="29"/>
      <c r="EC1217" s="29"/>
      <c r="ED1217" s="29"/>
      <c r="EE1217" s="29"/>
      <c r="EF1217" s="29"/>
      <c r="EG1217" s="29"/>
      <c r="EH1217" s="29"/>
      <c r="EI1217" s="29"/>
      <c r="EJ1217" s="29"/>
      <c r="EK1217" s="29"/>
      <c r="EL1217" s="29"/>
      <c r="EM1217" s="29"/>
      <c r="EN1217" s="29"/>
      <c r="EO1217" s="29"/>
      <c r="EP1217" s="29"/>
      <c r="EQ1217" s="29"/>
      <c r="ER1217" s="29"/>
      <c r="ES1217" s="29"/>
      <c r="ET1217" s="29"/>
      <c r="EU1217" s="29"/>
      <c r="EV1217" s="29"/>
      <c r="EW1217" s="29"/>
      <c r="EX1217" s="29"/>
      <c r="EY1217" s="29"/>
      <c r="EZ1217" s="29"/>
      <c r="FA1217" s="29"/>
      <c r="FB1217" s="29"/>
      <c r="FC1217" s="29"/>
      <c r="FD1217" s="29"/>
      <c r="FE1217" s="29"/>
      <c r="FF1217" s="29"/>
      <c r="FG1217" s="29"/>
      <c r="FH1217" s="29"/>
      <c r="FI1217" s="29"/>
      <c r="FJ1217" s="29"/>
      <c r="FK1217" s="29"/>
      <c r="FV1217" s="29"/>
      <c r="FZ1217" s="29"/>
      <c r="GA1217" s="29"/>
    </row>
    <row r="1218" spans="7:183" x14ac:dyDescent="0.25">
      <c r="G1218" s="112"/>
      <c r="Z1218" s="113"/>
      <c r="AQ1218" s="29"/>
      <c r="AR1218" s="29"/>
      <c r="AS1218" s="29"/>
      <c r="AT1218" s="29"/>
      <c r="AU1218" s="29"/>
      <c r="AV1218" s="29"/>
      <c r="AW1218" s="29"/>
      <c r="AX1218" s="29"/>
      <c r="AY1218" s="29"/>
      <c r="AZ1218" s="29"/>
      <c r="BA1218" s="29"/>
      <c r="BB1218" s="29"/>
      <c r="BC1218" s="29"/>
      <c r="BD1218" s="29"/>
      <c r="BE1218" s="29"/>
      <c r="BF1218" s="29"/>
      <c r="BG1218" s="29"/>
      <c r="BH1218" s="29"/>
      <c r="BI1218" s="29"/>
      <c r="BJ1218" s="29"/>
      <c r="BK1218" s="29"/>
      <c r="BL1218" s="29"/>
      <c r="BM1218" s="29"/>
      <c r="CH1218" s="29"/>
      <c r="CX1218" s="29"/>
      <c r="CY1218" s="29"/>
      <c r="CZ1218" s="31"/>
      <c r="DA1218" s="31"/>
      <c r="DB1218" s="31"/>
      <c r="DC1218" s="31"/>
      <c r="DD1218" s="31"/>
      <c r="DE1218" s="31"/>
      <c r="DF1218" s="31"/>
      <c r="DL1218" s="29"/>
      <c r="DM1218" s="29"/>
      <c r="DN1218" s="29"/>
      <c r="DO1218" s="29"/>
      <c r="DP1218" s="29"/>
      <c r="DQ1218" s="29"/>
      <c r="DR1218" s="29"/>
      <c r="DS1218" s="29"/>
      <c r="DT1218" s="29"/>
      <c r="DU1218" s="29"/>
      <c r="DV1218" s="29"/>
      <c r="DW1218" s="29"/>
      <c r="DX1218" s="29"/>
      <c r="DY1218" s="29"/>
      <c r="DZ1218" s="29"/>
      <c r="EA1218" s="29"/>
      <c r="EB1218" s="29"/>
      <c r="EC1218" s="29"/>
      <c r="ED1218" s="29"/>
      <c r="EE1218" s="29"/>
      <c r="EF1218" s="29"/>
      <c r="EG1218" s="29"/>
      <c r="EH1218" s="29"/>
      <c r="EI1218" s="29"/>
      <c r="EJ1218" s="29"/>
      <c r="EK1218" s="29"/>
      <c r="EL1218" s="29"/>
      <c r="EM1218" s="29"/>
      <c r="EN1218" s="29"/>
      <c r="EO1218" s="29"/>
      <c r="EP1218" s="29"/>
      <c r="EQ1218" s="29"/>
      <c r="ER1218" s="29"/>
      <c r="ES1218" s="29"/>
      <c r="ET1218" s="29"/>
      <c r="EU1218" s="29"/>
      <c r="EV1218" s="29"/>
      <c r="EW1218" s="29"/>
      <c r="EX1218" s="29"/>
      <c r="EY1218" s="29"/>
      <c r="EZ1218" s="29"/>
      <c r="FA1218" s="29"/>
      <c r="FB1218" s="29"/>
      <c r="FC1218" s="29"/>
      <c r="FD1218" s="29"/>
      <c r="FE1218" s="29"/>
      <c r="FF1218" s="29"/>
      <c r="FG1218" s="29"/>
      <c r="FH1218" s="29"/>
      <c r="FI1218" s="29"/>
      <c r="FJ1218" s="29"/>
      <c r="FK1218" s="29"/>
      <c r="FV1218" s="29"/>
      <c r="FZ1218" s="29"/>
      <c r="GA1218" s="29"/>
    </row>
    <row r="1219" spans="7:183" x14ac:dyDescent="0.25">
      <c r="G1219" s="112"/>
      <c r="Z1219" s="113"/>
      <c r="AQ1219" s="29"/>
      <c r="AR1219" s="29"/>
      <c r="AS1219" s="29"/>
      <c r="AT1219" s="29"/>
      <c r="AU1219" s="29"/>
      <c r="AV1219" s="29"/>
      <c r="AW1219" s="29"/>
      <c r="AX1219" s="29"/>
      <c r="AY1219" s="29"/>
      <c r="AZ1219" s="29"/>
      <c r="BA1219" s="29"/>
      <c r="BB1219" s="29"/>
      <c r="BC1219" s="29"/>
      <c r="BD1219" s="29"/>
      <c r="BE1219" s="29"/>
      <c r="BF1219" s="29"/>
      <c r="BG1219" s="29"/>
      <c r="BH1219" s="29"/>
      <c r="BI1219" s="29"/>
      <c r="BJ1219" s="29"/>
      <c r="BK1219" s="29"/>
      <c r="BL1219" s="29"/>
      <c r="BM1219" s="29"/>
      <c r="CH1219" s="29"/>
      <c r="CX1219" s="29"/>
      <c r="CY1219" s="29"/>
      <c r="CZ1219" s="31"/>
      <c r="DA1219" s="31"/>
      <c r="DB1219" s="31"/>
      <c r="DC1219" s="31"/>
      <c r="DD1219" s="31"/>
      <c r="DE1219" s="31"/>
      <c r="DF1219" s="31"/>
      <c r="DL1219" s="29"/>
      <c r="DM1219" s="29"/>
      <c r="DN1219" s="29"/>
      <c r="DO1219" s="29"/>
      <c r="DP1219" s="29"/>
      <c r="DQ1219" s="29"/>
      <c r="DR1219" s="29"/>
      <c r="DS1219" s="29"/>
      <c r="DT1219" s="29"/>
      <c r="DU1219" s="29"/>
      <c r="DV1219" s="29"/>
      <c r="DW1219" s="29"/>
      <c r="DX1219" s="29"/>
      <c r="DY1219" s="29"/>
      <c r="DZ1219" s="29"/>
      <c r="EA1219" s="29"/>
      <c r="EB1219" s="29"/>
      <c r="EC1219" s="29"/>
      <c r="ED1219" s="29"/>
      <c r="EE1219" s="29"/>
      <c r="EF1219" s="29"/>
      <c r="EG1219" s="29"/>
      <c r="EH1219" s="29"/>
      <c r="EI1219" s="29"/>
      <c r="EJ1219" s="29"/>
      <c r="EK1219" s="29"/>
      <c r="EL1219" s="29"/>
      <c r="EM1219" s="29"/>
      <c r="EN1219" s="29"/>
      <c r="EO1219" s="29"/>
      <c r="EP1219" s="29"/>
      <c r="EQ1219" s="29"/>
      <c r="ER1219" s="29"/>
      <c r="ES1219" s="29"/>
      <c r="ET1219" s="29"/>
      <c r="EU1219" s="29"/>
      <c r="EV1219" s="29"/>
      <c r="EW1219" s="29"/>
      <c r="EX1219" s="29"/>
      <c r="EY1219" s="29"/>
      <c r="EZ1219" s="29"/>
      <c r="FA1219" s="29"/>
      <c r="FB1219" s="29"/>
      <c r="FC1219" s="29"/>
      <c r="FD1219" s="29"/>
      <c r="FE1219" s="29"/>
      <c r="FF1219" s="29"/>
      <c r="FG1219" s="29"/>
      <c r="FH1219" s="29"/>
      <c r="FI1219" s="29"/>
      <c r="FJ1219" s="29"/>
      <c r="FK1219" s="29"/>
      <c r="FV1219" s="29"/>
      <c r="FZ1219" s="29"/>
      <c r="GA1219" s="29"/>
    </row>
    <row r="1220" spans="7:183" x14ac:dyDescent="0.25">
      <c r="G1220" s="112"/>
      <c r="Z1220" s="113"/>
      <c r="AQ1220" s="29"/>
      <c r="AR1220" s="29"/>
      <c r="AS1220" s="29"/>
      <c r="AT1220" s="29"/>
      <c r="AU1220" s="29"/>
      <c r="AV1220" s="29"/>
      <c r="AW1220" s="29"/>
      <c r="AX1220" s="29"/>
      <c r="AY1220" s="29"/>
      <c r="AZ1220" s="29"/>
      <c r="BA1220" s="29"/>
      <c r="BB1220" s="29"/>
      <c r="BC1220" s="29"/>
      <c r="BD1220" s="29"/>
      <c r="BE1220" s="29"/>
      <c r="BF1220" s="29"/>
      <c r="BG1220" s="29"/>
      <c r="BH1220" s="29"/>
      <c r="BI1220" s="29"/>
      <c r="BJ1220" s="29"/>
      <c r="BK1220" s="29"/>
      <c r="BL1220" s="29"/>
      <c r="BM1220" s="29"/>
      <c r="CH1220" s="29"/>
      <c r="CX1220" s="29"/>
      <c r="CY1220" s="29"/>
      <c r="CZ1220" s="31"/>
      <c r="DA1220" s="31"/>
      <c r="DB1220" s="31"/>
      <c r="DC1220" s="31"/>
      <c r="DD1220" s="31"/>
      <c r="DE1220" s="31"/>
      <c r="DF1220" s="31"/>
      <c r="DL1220" s="29"/>
      <c r="DM1220" s="29"/>
      <c r="DN1220" s="29"/>
      <c r="DO1220" s="29"/>
      <c r="DP1220" s="29"/>
      <c r="DQ1220" s="29"/>
      <c r="DR1220" s="29"/>
      <c r="DS1220" s="29"/>
      <c r="DT1220" s="29"/>
      <c r="DU1220" s="29"/>
      <c r="DV1220" s="29"/>
      <c r="DW1220" s="29"/>
      <c r="DX1220" s="29"/>
      <c r="DY1220" s="29"/>
      <c r="DZ1220" s="29"/>
      <c r="EA1220" s="29"/>
      <c r="EB1220" s="29"/>
      <c r="EC1220" s="29"/>
      <c r="ED1220" s="29"/>
      <c r="EE1220" s="29"/>
      <c r="EF1220" s="29"/>
      <c r="EG1220" s="29"/>
      <c r="EH1220" s="29"/>
      <c r="EI1220" s="29"/>
      <c r="EJ1220" s="29"/>
      <c r="EK1220" s="29"/>
      <c r="EL1220" s="29"/>
      <c r="EM1220" s="29"/>
      <c r="EN1220" s="29"/>
      <c r="EO1220" s="29"/>
      <c r="EP1220" s="29"/>
      <c r="EQ1220" s="29"/>
      <c r="ER1220" s="29"/>
      <c r="ES1220" s="29"/>
      <c r="ET1220" s="29"/>
      <c r="EU1220" s="29"/>
      <c r="EV1220" s="29"/>
      <c r="EW1220" s="29"/>
      <c r="EX1220" s="29"/>
      <c r="EY1220" s="29"/>
      <c r="EZ1220" s="29"/>
      <c r="FA1220" s="29"/>
      <c r="FB1220" s="29"/>
      <c r="FC1220" s="29"/>
      <c r="FD1220" s="29"/>
      <c r="FE1220" s="29"/>
      <c r="FF1220" s="29"/>
      <c r="FG1220" s="29"/>
      <c r="FH1220" s="29"/>
      <c r="FI1220" s="29"/>
      <c r="FJ1220" s="29"/>
      <c r="FK1220" s="29"/>
      <c r="FV1220" s="29"/>
      <c r="FZ1220" s="29"/>
      <c r="GA1220" s="29"/>
    </row>
    <row r="1221" spans="7:183" x14ac:dyDescent="0.25">
      <c r="G1221" s="112"/>
      <c r="Z1221" s="113"/>
      <c r="AQ1221" s="29"/>
      <c r="AR1221" s="29"/>
      <c r="AS1221" s="29"/>
      <c r="AT1221" s="29"/>
      <c r="AU1221" s="29"/>
      <c r="AV1221" s="29"/>
      <c r="AW1221" s="29"/>
      <c r="AX1221" s="29"/>
      <c r="AY1221" s="29"/>
      <c r="AZ1221" s="29"/>
      <c r="BA1221" s="29"/>
      <c r="BB1221" s="29"/>
      <c r="BC1221" s="29"/>
      <c r="BD1221" s="29"/>
      <c r="BE1221" s="29"/>
      <c r="BF1221" s="29"/>
      <c r="BG1221" s="29"/>
      <c r="BH1221" s="29"/>
      <c r="BI1221" s="29"/>
      <c r="BJ1221" s="29"/>
      <c r="BK1221" s="29"/>
      <c r="BL1221" s="29"/>
      <c r="BM1221" s="29"/>
      <c r="CH1221" s="29"/>
      <c r="CX1221" s="29"/>
      <c r="CY1221" s="29"/>
      <c r="CZ1221" s="31"/>
      <c r="DA1221" s="31"/>
      <c r="DB1221" s="31"/>
      <c r="DC1221" s="31"/>
      <c r="DD1221" s="31"/>
      <c r="DE1221" s="31"/>
      <c r="DF1221" s="31"/>
      <c r="DL1221" s="29"/>
      <c r="DM1221" s="29"/>
      <c r="DN1221" s="29"/>
      <c r="DO1221" s="29"/>
      <c r="DP1221" s="29"/>
      <c r="DQ1221" s="29"/>
      <c r="DR1221" s="29"/>
      <c r="DS1221" s="29"/>
      <c r="DT1221" s="29"/>
      <c r="DU1221" s="29"/>
      <c r="DV1221" s="29"/>
      <c r="DW1221" s="29"/>
      <c r="DX1221" s="29"/>
      <c r="DY1221" s="29"/>
      <c r="DZ1221" s="29"/>
      <c r="EA1221" s="29"/>
      <c r="EB1221" s="29"/>
      <c r="EC1221" s="29"/>
      <c r="ED1221" s="29"/>
      <c r="EE1221" s="29"/>
      <c r="EF1221" s="29"/>
      <c r="EG1221" s="29"/>
      <c r="EH1221" s="29"/>
      <c r="EI1221" s="29"/>
      <c r="EJ1221" s="29"/>
      <c r="EK1221" s="29"/>
      <c r="EL1221" s="29"/>
      <c r="EM1221" s="29"/>
      <c r="EN1221" s="29"/>
      <c r="EO1221" s="29"/>
      <c r="EP1221" s="29"/>
      <c r="EQ1221" s="29"/>
      <c r="ER1221" s="29"/>
      <c r="ES1221" s="29"/>
      <c r="ET1221" s="29"/>
      <c r="EU1221" s="29"/>
      <c r="EV1221" s="29"/>
      <c r="EW1221" s="29"/>
      <c r="EX1221" s="29"/>
      <c r="EY1221" s="29"/>
      <c r="EZ1221" s="29"/>
      <c r="FA1221" s="29"/>
      <c r="FB1221" s="29"/>
      <c r="FC1221" s="29"/>
      <c r="FD1221" s="29"/>
      <c r="FE1221" s="29"/>
      <c r="FF1221" s="29"/>
      <c r="FG1221" s="29"/>
      <c r="FH1221" s="29"/>
      <c r="FI1221" s="29"/>
      <c r="FJ1221" s="29"/>
      <c r="FK1221" s="29"/>
      <c r="FV1221" s="29"/>
      <c r="FZ1221" s="29"/>
      <c r="GA1221" s="29"/>
    </row>
    <row r="1222" spans="7:183" x14ac:dyDescent="0.25">
      <c r="G1222" s="112"/>
      <c r="Z1222" s="113"/>
      <c r="AQ1222" s="29"/>
      <c r="AR1222" s="29"/>
      <c r="AS1222" s="29"/>
      <c r="AT1222" s="29"/>
      <c r="AU1222" s="29"/>
      <c r="AV1222" s="29"/>
      <c r="AW1222" s="29"/>
      <c r="AX1222" s="29"/>
      <c r="AY1222" s="29"/>
      <c r="AZ1222" s="29"/>
      <c r="BA1222" s="29"/>
      <c r="BB1222" s="29"/>
      <c r="BC1222" s="29"/>
      <c r="BD1222" s="29"/>
      <c r="BE1222" s="29"/>
      <c r="BF1222" s="29"/>
      <c r="BG1222" s="29"/>
      <c r="BH1222" s="29"/>
      <c r="BI1222" s="29"/>
      <c r="BJ1222" s="29"/>
      <c r="BK1222" s="29"/>
      <c r="BL1222" s="29"/>
      <c r="BM1222" s="29"/>
      <c r="CH1222" s="29"/>
      <c r="CX1222" s="29"/>
      <c r="CY1222" s="29"/>
      <c r="CZ1222" s="31"/>
      <c r="DA1222" s="31"/>
      <c r="DB1222" s="31"/>
      <c r="DC1222" s="31"/>
      <c r="DD1222" s="31"/>
      <c r="DE1222" s="31"/>
      <c r="DF1222" s="31"/>
      <c r="DL1222" s="29"/>
      <c r="DM1222" s="29"/>
      <c r="DN1222" s="29"/>
      <c r="DO1222" s="29"/>
      <c r="DP1222" s="29"/>
      <c r="DQ1222" s="29"/>
      <c r="DR1222" s="29"/>
      <c r="DS1222" s="29"/>
      <c r="DT1222" s="29"/>
      <c r="DU1222" s="29"/>
      <c r="DV1222" s="29"/>
      <c r="DW1222" s="29"/>
      <c r="DX1222" s="29"/>
      <c r="DY1222" s="29"/>
      <c r="DZ1222" s="29"/>
      <c r="EA1222" s="29"/>
      <c r="EB1222" s="29"/>
      <c r="EC1222" s="29"/>
      <c r="ED1222" s="29"/>
      <c r="EE1222" s="29"/>
      <c r="EF1222" s="29"/>
      <c r="EG1222" s="29"/>
      <c r="EH1222" s="29"/>
      <c r="EI1222" s="29"/>
      <c r="EJ1222" s="29"/>
      <c r="EK1222" s="29"/>
      <c r="EL1222" s="29"/>
      <c r="EM1222" s="29"/>
      <c r="EN1222" s="29"/>
      <c r="EO1222" s="29"/>
      <c r="EP1222" s="29"/>
      <c r="EQ1222" s="29"/>
      <c r="ER1222" s="29"/>
      <c r="ES1222" s="29"/>
      <c r="ET1222" s="29"/>
      <c r="EU1222" s="29"/>
      <c r="EV1222" s="29"/>
      <c r="EW1222" s="29"/>
      <c r="EX1222" s="29"/>
      <c r="EY1222" s="29"/>
      <c r="EZ1222" s="29"/>
      <c r="FA1222" s="29"/>
      <c r="FB1222" s="29"/>
      <c r="FC1222" s="29"/>
      <c r="FD1222" s="29"/>
      <c r="FE1222" s="29"/>
      <c r="FF1222" s="29"/>
      <c r="FG1222" s="29"/>
      <c r="FH1222" s="29"/>
      <c r="FI1222" s="29"/>
      <c r="FJ1222" s="29"/>
      <c r="FK1222" s="29"/>
      <c r="FV1222" s="29"/>
      <c r="FZ1222" s="29"/>
      <c r="GA1222" s="29"/>
    </row>
    <row r="1223" spans="7:183" x14ac:dyDescent="0.25">
      <c r="G1223" s="112"/>
      <c r="Z1223" s="113"/>
      <c r="AQ1223" s="29"/>
      <c r="AR1223" s="29"/>
      <c r="AS1223" s="29"/>
      <c r="AT1223" s="29"/>
      <c r="AU1223" s="29"/>
      <c r="AV1223" s="29"/>
      <c r="AW1223" s="29"/>
      <c r="AX1223" s="29"/>
      <c r="AY1223" s="29"/>
      <c r="AZ1223" s="29"/>
      <c r="BA1223" s="29"/>
      <c r="BB1223" s="29"/>
      <c r="BC1223" s="29"/>
      <c r="BD1223" s="29"/>
      <c r="BE1223" s="29"/>
      <c r="BF1223" s="29"/>
      <c r="BG1223" s="29"/>
      <c r="BH1223" s="29"/>
      <c r="BI1223" s="29"/>
      <c r="BJ1223" s="29"/>
      <c r="BK1223" s="29"/>
      <c r="BL1223" s="29"/>
      <c r="BM1223" s="29"/>
      <c r="CH1223" s="29"/>
      <c r="CX1223" s="29"/>
      <c r="CY1223" s="29"/>
      <c r="CZ1223" s="31"/>
      <c r="DA1223" s="31"/>
      <c r="DB1223" s="31"/>
      <c r="DC1223" s="31"/>
      <c r="DD1223" s="31"/>
      <c r="DE1223" s="31"/>
      <c r="DF1223" s="31"/>
      <c r="DL1223" s="29"/>
      <c r="DM1223" s="29"/>
      <c r="DN1223" s="29"/>
      <c r="DO1223" s="29"/>
      <c r="DP1223" s="29"/>
      <c r="DQ1223" s="29"/>
      <c r="DR1223" s="29"/>
      <c r="DS1223" s="29"/>
      <c r="DT1223" s="29"/>
      <c r="DU1223" s="29"/>
      <c r="DV1223" s="29"/>
      <c r="DW1223" s="29"/>
      <c r="DX1223" s="29"/>
      <c r="DY1223" s="29"/>
      <c r="DZ1223" s="29"/>
      <c r="EA1223" s="29"/>
      <c r="EB1223" s="29"/>
      <c r="EC1223" s="29"/>
      <c r="ED1223" s="29"/>
      <c r="EE1223" s="29"/>
      <c r="EF1223" s="29"/>
      <c r="EG1223" s="29"/>
      <c r="EH1223" s="29"/>
      <c r="EI1223" s="29"/>
      <c r="EJ1223" s="29"/>
      <c r="EK1223" s="29"/>
      <c r="EL1223" s="29"/>
      <c r="EM1223" s="29"/>
      <c r="EN1223" s="29"/>
      <c r="EO1223" s="29"/>
      <c r="EP1223" s="29"/>
      <c r="EQ1223" s="29"/>
      <c r="ER1223" s="29"/>
      <c r="ES1223" s="29"/>
      <c r="ET1223" s="29"/>
      <c r="EU1223" s="29"/>
      <c r="EV1223" s="29"/>
      <c r="EW1223" s="29"/>
      <c r="EX1223" s="29"/>
      <c r="EY1223" s="29"/>
      <c r="EZ1223" s="29"/>
      <c r="FA1223" s="29"/>
      <c r="FB1223" s="29"/>
      <c r="FC1223" s="29"/>
      <c r="FD1223" s="29"/>
      <c r="FE1223" s="29"/>
      <c r="FF1223" s="29"/>
      <c r="FG1223" s="29"/>
      <c r="FH1223" s="29"/>
      <c r="FI1223" s="29"/>
      <c r="FJ1223" s="29"/>
      <c r="FK1223" s="29"/>
      <c r="FV1223" s="29"/>
      <c r="FZ1223" s="29"/>
      <c r="GA1223" s="29"/>
    </row>
    <row r="1224" spans="7:183" x14ac:dyDescent="0.25">
      <c r="G1224" s="112"/>
      <c r="Z1224" s="113"/>
      <c r="AQ1224" s="29"/>
      <c r="AR1224" s="29"/>
      <c r="AS1224" s="29"/>
      <c r="AT1224" s="29"/>
      <c r="AU1224" s="29"/>
      <c r="AV1224" s="29"/>
      <c r="AW1224" s="29"/>
      <c r="AX1224" s="29"/>
      <c r="AY1224" s="29"/>
      <c r="AZ1224" s="29"/>
      <c r="BA1224" s="29"/>
      <c r="BB1224" s="29"/>
      <c r="BC1224" s="29"/>
      <c r="BD1224" s="29"/>
      <c r="BE1224" s="29"/>
      <c r="BF1224" s="29"/>
      <c r="BG1224" s="29"/>
      <c r="BH1224" s="29"/>
      <c r="BI1224" s="29"/>
      <c r="BJ1224" s="29"/>
      <c r="BK1224" s="29"/>
      <c r="BL1224" s="29"/>
      <c r="BM1224" s="29"/>
      <c r="CH1224" s="29"/>
      <c r="CX1224" s="29"/>
      <c r="CY1224" s="29"/>
      <c r="CZ1224" s="31"/>
      <c r="DA1224" s="31"/>
      <c r="DB1224" s="31"/>
      <c r="DC1224" s="31"/>
      <c r="DD1224" s="31"/>
      <c r="DE1224" s="31"/>
      <c r="DF1224" s="31"/>
      <c r="DL1224" s="29"/>
      <c r="DM1224" s="29"/>
      <c r="DN1224" s="29"/>
      <c r="DO1224" s="29"/>
      <c r="DP1224" s="29"/>
      <c r="DQ1224" s="29"/>
      <c r="DR1224" s="29"/>
      <c r="DS1224" s="29"/>
      <c r="DT1224" s="29"/>
      <c r="DU1224" s="29"/>
      <c r="DV1224" s="29"/>
      <c r="DW1224" s="29"/>
      <c r="DX1224" s="29"/>
      <c r="DY1224" s="29"/>
      <c r="DZ1224" s="29"/>
      <c r="EA1224" s="29"/>
      <c r="EB1224" s="29"/>
      <c r="EC1224" s="29"/>
      <c r="ED1224" s="29"/>
      <c r="EE1224" s="29"/>
      <c r="EF1224" s="29"/>
      <c r="EG1224" s="29"/>
      <c r="EH1224" s="29"/>
      <c r="EI1224" s="29"/>
      <c r="EJ1224" s="29"/>
      <c r="EK1224" s="29"/>
      <c r="EL1224" s="29"/>
      <c r="EM1224" s="29"/>
      <c r="EN1224" s="29"/>
      <c r="EO1224" s="29"/>
      <c r="EP1224" s="29"/>
      <c r="EQ1224" s="29"/>
      <c r="ER1224" s="29"/>
      <c r="ES1224" s="29"/>
      <c r="ET1224" s="29"/>
      <c r="EU1224" s="29"/>
      <c r="EV1224" s="29"/>
      <c r="EW1224" s="29"/>
      <c r="EX1224" s="29"/>
      <c r="EY1224" s="29"/>
      <c r="EZ1224" s="29"/>
      <c r="FA1224" s="29"/>
      <c r="FB1224" s="29"/>
      <c r="FC1224" s="29"/>
      <c r="FD1224" s="29"/>
      <c r="FE1224" s="29"/>
      <c r="FF1224" s="29"/>
      <c r="FG1224" s="29"/>
      <c r="FH1224" s="29"/>
      <c r="FI1224" s="29"/>
      <c r="FJ1224" s="29"/>
      <c r="FK1224" s="29"/>
      <c r="FV1224" s="29"/>
      <c r="FZ1224" s="29"/>
      <c r="GA1224" s="29"/>
    </row>
    <row r="1225" spans="7:183" x14ac:dyDescent="0.25">
      <c r="G1225" s="112"/>
      <c r="Z1225" s="113"/>
      <c r="AQ1225" s="29"/>
      <c r="AR1225" s="29"/>
      <c r="AS1225" s="29"/>
      <c r="AT1225" s="29"/>
      <c r="AU1225" s="29"/>
      <c r="AV1225" s="29"/>
      <c r="AW1225" s="29"/>
      <c r="AX1225" s="29"/>
      <c r="AY1225" s="29"/>
      <c r="AZ1225" s="29"/>
      <c r="BA1225" s="29"/>
      <c r="BB1225" s="29"/>
      <c r="BC1225" s="29"/>
      <c r="BD1225" s="29"/>
      <c r="BE1225" s="29"/>
      <c r="BF1225" s="29"/>
      <c r="BG1225" s="29"/>
      <c r="BH1225" s="29"/>
      <c r="BI1225" s="29"/>
      <c r="BJ1225" s="29"/>
      <c r="BK1225" s="29"/>
      <c r="BL1225" s="29"/>
      <c r="BM1225" s="29"/>
      <c r="CH1225" s="29"/>
      <c r="CX1225" s="29"/>
      <c r="CY1225" s="29"/>
      <c r="CZ1225" s="31"/>
      <c r="DA1225" s="31"/>
      <c r="DB1225" s="31"/>
      <c r="DC1225" s="31"/>
      <c r="DD1225" s="31"/>
      <c r="DE1225" s="31"/>
      <c r="DF1225" s="31"/>
      <c r="DL1225" s="29"/>
      <c r="DM1225" s="29"/>
      <c r="DN1225" s="29"/>
      <c r="DO1225" s="29"/>
      <c r="DP1225" s="29"/>
      <c r="DQ1225" s="29"/>
      <c r="DR1225" s="29"/>
      <c r="DS1225" s="29"/>
      <c r="DT1225" s="29"/>
      <c r="DU1225" s="29"/>
      <c r="DV1225" s="29"/>
      <c r="DW1225" s="29"/>
      <c r="DX1225" s="29"/>
      <c r="DY1225" s="29"/>
      <c r="DZ1225" s="29"/>
      <c r="EA1225" s="29"/>
      <c r="EB1225" s="29"/>
      <c r="EC1225" s="29"/>
      <c r="ED1225" s="29"/>
      <c r="EE1225" s="29"/>
      <c r="EF1225" s="29"/>
      <c r="EG1225" s="29"/>
      <c r="EH1225" s="29"/>
      <c r="EI1225" s="29"/>
      <c r="EJ1225" s="29"/>
      <c r="EK1225" s="29"/>
      <c r="EL1225" s="29"/>
      <c r="EM1225" s="29"/>
      <c r="EN1225" s="29"/>
      <c r="EO1225" s="29"/>
      <c r="EP1225" s="29"/>
      <c r="EQ1225" s="29"/>
      <c r="ER1225" s="29"/>
      <c r="ES1225" s="29"/>
      <c r="ET1225" s="29"/>
      <c r="EU1225" s="29"/>
      <c r="EV1225" s="29"/>
      <c r="EW1225" s="29"/>
      <c r="EX1225" s="29"/>
      <c r="EY1225" s="29"/>
      <c r="EZ1225" s="29"/>
      <c r="FA1225" s="29"/>
      <c r="FB1225" s="29"/>
      <c r="FC1225" s="29"/>
      <c r="FD1225" s="29"/>
      <c r="FE1225" s="29"/>
      <c r="FF1225" s="29"/>
      <c r="FG1225" s="29"/>
      <c r="FH1225" s="29"/>
      <c r="FI1225" s="29"/>
      <c r="FJ1225" s="29"/>
      <c r="FK1225" s="29"/>
      <c r="FV1225" s="29"/>
      <c r="FZ1225" s="29"/>
      <c r="GA1225" s="29"/>
    </row>
    <row r="1226" spans="7:183" x14ac:dyDescent="0.25">
      <c r="G1226" s="112"/>
      <c r="Z1226" s="113"/>
      <c r="AQ1226" s="29"/>
      <c r="AR1226" s="29"/>
      <c r="AS1226" s="29"/>
      <c r="AT1226" s="29"/>
      <c r="AU1226" s="29"/>
      <c r="AV1226" s="29"/>
      <c r="AW1226" s="29"/>
      <c r="AX1226" s="29"/>
      <c r="AY1226" s="29"/>
      <c r="AZ1226" s="29"/>
      <c r="BA1226" s="29"/>
      <c r="BB1226" s="29"/>
      <c r="BC1226" s="29"/>
      <c r="BD1226" s="29"/>
      <c r="BE1226" s="29"/>
      <c r="BF1226" s="29"/>
      <c r="BG1226" s="29"/>
      <c r="BH1226" s="29"/>
      <c r="BI1226" s="29"/>
      <c r="BJ1226" s="29"/>
      <c r="BK1226" s="29"/>
      <c r="BL1226" s="29"/>
      <c r="BM1226" s="29"/>
      <c r="CH1226" s="29"/>
      <c r="CX1226" s="29"/>
      <c r="CY1226" s="29"/>
      <c r="CZ1226" s="31"/>
      <c r="DA1226" s="31"/>
      <c r="DB1226" s="31"/>
      <c r="DC1226" s="31"/>
      <c r="DD1226" s="31"/>
      <c r="DE1226" s="31"/>
      <c r="DF1226" s="31"/>
      <c r="DL1226" s="29"/>
      <c r="DM1226" s="29"/>
      <c r="DN1226" s="29"/>
      <c r="DO1226" s="29"/>
      <c r="DP1226" s="29"/>
      <c r="DQ1226" s="29"/>
      <c r="DR1226" s="29"/>
      <c r="DS1226" s="29"/>
      <c r="DT1226" s="29"/>
      <c r="DU1226" s="29"/>
      <c r="DV1226" s="29"/>
      <c r="DW1226" s="29"/>
      <c r="DX1226" s="29"/>
      <c r="DY1226" s="29"/>
      <c r="DZ1226" s="29"/>
      <c r="EA1226" s="29"/>
      <c r="EB1226" s="29"/>
      <c r="EC1226" s="29"/>
      <c r="ED1226" s="29"/>
      <c r="EE1226" s="29"/>
      <c r="EF1226" s="29"/>
      <c r="EG1226" s="29"/>
      <c r="EH1226" s="29"/>
      <c r="EI1226" s="29"/>
      <c r="EJ1226" s="29"/>
      <c r="EK1226" s="29"/>
      <c r="EL1226" s="29"/>
      <c r="EM1226" s="29"/>
      <c r="EN1226" s="29"/>
      <c r="EO1226" s="29"/>
      <c r="EP1226" s="29"/>
      <c r="EQ1226" s="29"/>
      <c r="ER1226" s="29"/>
      <c r="ES1226" s="29"/>
      <c r="ET1226" s="29"/>
      <c r="EU1226" s="29"/>
      <c r="EV1226" s="29"/>
      <c r="EW1226" s="29"/>
      <c r="EX1226" s="29"/>
      <c r="EY1226" s="29"/>
      <c r="EZ1226" s="29"/>
      <c r="FA1226" s="29"/>
      <c r="FB1226" s="29"/>
      <c r="FC1226" s="29"/>
      <c r="FD1226" s="29"/>
      <c r="FE1226" s="29"/>
      <c r="FF1226" s="29"/>
      <c r="FG1226" s="29"/>
      <c r="FH1226" s="29"/>
      <c r="FI1226" s="29"/>
      <c r="FJ1226" s="29"/>
      <c r="FK1226" s="29"/>
      <c r="FV1226" s="29"/>
      <c r="FZ1226" s="29"/>
      <c r="GA1226" s="29"/>
    </row>
    <row r="1227" spans="7:183" x14ac:dyDescent="0.25">
      <c r="G1227" s="112"/>
      <c r="Z1227" s="113"/>
      <c r="AQ1227" s="29"/>
      <c r="AR1227" s="29"/>
      <c r="AS1227" s="29"/>
      <c r="AT1227" s="29"/>
      <c r="AU1227" s="29"/>
      <c r="AV1227" s="29"/>
      <c r="AW1227" s="29"/>
      <c r="AX1227" s="29"/>
      <c r="AY1227" s="29"/>
      <c r="AZ1227" s="29"/>
      <c r="BA1227" s="29"/>
      <c r="BB1227" s="29"/>
      <c r="BC1227" s="29"/>
      <c r="BD1227" s="29"/>
      <c r="BE1227" s="29"/>
      <c r="BF1227" s="29"/>
      <c r="BG1227" s="29"/>
      <c r="BH1227" s="29"/>
      <c r="BI1227" s="29"/>
      <c r="BJ1227" s="29"/>
      <c r="BK1227" s="29"/>
      <c r="BL1227" s="29"/>
      <c r="BM1227" s="29"/>
      <c r="CH1227" s="29"/>
      <c r="CX1227" s="29"/>
      <c r="CY1227" s="29"/>
      <c r="CZ1227" s="31"/>
      <c r="DA1227" s="31"/>
      <c r="DB1227" s="31"/>
      <c r="DC1227" s="31"/>
      <c r="DD1227" s="31"/>
      <c r="DE1227" s="31"/>
      <c r="DF1227" s="31"/>
      <c r="DL1227" s="29"/>
      <c r="DM1227" s="29"/>
      <c r="DN1227" s="29"/>
      <c r="DO1227" s="29"/>
      <c r="DP1227" s="29"/>
      <c r="DQ1227" s="29"/>
      <c r="DR1227" s="29"/>
      <c r="DS1227" s="29"/>
      <c r="DT1227" s="29"/>
      <c r="DU1227" s="29"/>
      <c r="DV1227" s="29"/>
      <c r="DW1227" s="29"/>
      <c r="DX1227" s="29"/>
      <c r="DY1227" s="29"/>
      <c r="DZ1227" s="29"/>
      <c r="EA1227" s="29"/>
      <c r="EB1227" s="29"/>
      <c r="EC1227" s="29"/>
      <c r="ED1227" s="29"/>
      <c r="EE1227" s="29"/>
      <c r="EF1227" s="29"/>
      <c r="EG1227" s="29"/>
      <c r="EH1227" s="29"/>
      <c r="EI1227" s="29"/>
      <c r="EJ1227" s="29"/>
      <c r="EK1227" s="29"/>
      <c r="EL1227" s="29"/>
      <c r="EM1227" s="29"/>
      <c r="EN1227" s="29"/>
      <c r="EO1227" s="29"/>
      <c r="EP1227" s="29"/>
      <c r="EQ1227" s="29"/>
      <c r="ER1227" s="29"/>
      <c r="ES1227" s="29"/>
      <c r="ET1227" s="29"/>
      <c r="EU1227" s="29"/>
      <c r="EV1227" s="29"/>
      <c r="EW1227" s="29"/>
      <c r="EX1227" s="29"/>
      <c r="EY1227" s="29"/>
      <c r="EZ1227" s="29"/>
      <c r="FA1227" s="29"/>
      <c r="FB1227" s="29"/>
      <c r="FC1227" s="29"/>
      <c r="FD1227" s="29"/>
      <c r="FE1227" s="29"/>
      <c r="FF1227" s="29"/>
      <c r="FG1227" s="29"/>
      <c r="FH1227" s="29"/>
      <c r="FI1227" s="29"/>
      <c r="FJ1227" s="29"/>
      <c r="FK1227" s="29"/>
      <c r="FV1227" s="29"/>
      <c r="FZ1227" s="29"/>
      <c r="GA1227" s="29"/>
    </row>
    <row r="1228" spans="7:183" x14ac:dyDescent="0.25">
      <c r="G1228" s="112"/>
      <c r="Z1228" s="113"/>
      <c r="AQ1228" s="29"/>
      <c r="AR1228" s="29"/>
      <c r="AS1228" s="29"/>
      <c r="AT1228" s="29"/>
      <c r="AU1228" s="29"/>
      <c r="AV1228" s="29"/>
      <c r="AW1228" s="29"/>
      <c r="AX1228" s="29"/>
      <c r="AY1228" s="29"/>
      <c r="AZ1228" s="29"/>
      <c r="BA1228" s="29"/>
      <c r="BB1228" s="29"/>
      <c r="BC1228" s="29"/>
      <c r="BD1228" s="29"/>
      <c r="BE1228" s="29"/>
      <c r="BF1228" s="29"/>
      <c r="BG1228" s="29"/>
      <c r="BH1228" s="29"/>
      <c r="BI1228" s="29"/>
      <c r="BJ1228" s="29"/>
      <c r="BK1228" s="29"/>
      <c r="BL1228" s="29"/>
      <c r="BM1228" s="29"/>
      <c r="CH1228" s="29"/>
      <c r="CX1228" s="29"/>
      <c r="CY1228" s="29"/>
      <c r="CZ1228" s="31"/>
      <c r="DA1228" s="31"/>
      <c r="DB1228" s="31"/>
      <c r="DC1228" s="31"/>
      <c r="DD1228" s="31"/>
      <c r="DE1228" s="31"/>
      <c r="DF1228" s="31"/>
      <c r="DL1228" s="29"/>
      <c r="DM1228" s="29"/>
      <c r="DN1228" s="29"/>
      <c r="DO1228" s="29"/>
      <c r="DP1228" s="29"/>
      <c r="DQ1228" s="29"/>
      <c r="DR1228" s="29"/>
      <c r="DS1228" s="29"/>
      <c r="DT1228" s="29"/>
      <c r="DU1228" s="29"/>
      <c r="DV1228" s="29"/>
      <c r="DW1228" s="29"/>
      <c r="DX1228" s="29"/>
      <c r="DY1228" s="29"/>
      <c r="DZ1228" s="29"/>
      <c r="EA1228" s="29"/>
      <c r="EB1228" s="29"/>
      <c r="EC1228" s="29"/>
      <c r="ED1228" s="29"/>
      <c r="EE1228" s="29"/>
      <c r="EF1228" s="29"/>
      <c r="EG1228" s="29"/>
      <c r="EH1228" s="29"/>
      <c r="EI1228" s="29"/>
      <c r="EJ1228" s="29"/>
      <c r="EK1228" s="29"/>
      <c r="EL1228" s="29"/>
      <c r="EM1228" s="29"/>
      <c r="EN1228" s="29"/>
      <c r="EO1228" s="29"/>
      <c r="EP1228" s="29"/>
      <c r="EQ1228" s="29"/>
      <c r="ER1228" s="29"/>
      <c r="ES1228" s="29"/>
      <c r="ET1228" s="29"/>
      <c r="EU1228" s="29"/>
      <c r="EV1228" s="29"/>
      <c r="EW1228" s="29"/>
      <c r="EX1228" s="29"/>
      <c r="EY1228" s="29"/>
      <c r="EZ1228" s="29"/>
      <c r="FA1228" s="29"/>
      <c r="FB1228" s="29"/>
      <c r="FC1228" s="29"/>
      <c r="FD1228" s="29"/>
      <c r="FE1228" s="29"/>
      <c r="FF1228" s="29"/>
      <c r="FG1228" s="29"/>
      <c r="FH1228" s="29"/>
      <c r="FI1228" s="29"/>
      <c r="FJ1228" s="29"/>
      <c r="FK1228" s="29"/>
      <c r="FV1228" s="29"/>
      <c r="FZ1228" s="29"/>
      <c r="GA1228" s="29"/>
    </row>
    <row r="1229" spans="7:183" x14ac:dyDescent="0.25">
      <c r="G1229" s="112"/>
      <c r="Z1229" s="113"/>
      <c r="AQ1229" s="29"/>
      <c r="AR1229" s="29"/>
      <c r="AS1229" s="29"/>
      <c r="AT1229" s="29"/>
      <c r="AU1229" s="29"/>
      <c r="AV1229" s="29"/>
      <c r="AW1229" s="29"/>
      <c r="AX1229" s="29"/>
      <c r="AY1229" s="29"/>
      <c r="AZ1229" s="29"/>
      <c r="BA1229" s="29"/>
      <c r="BB1229" s="29"/>
      <c r="BC1229" s="29"/>
      <c r="BD1229" s="29"/>
      <c r="BE1229" s="29"/>
      <c r="BF1229" s="29"/>
      <c r="BG1229" s="29"/>
      <c r="BH1229" s="29"/>
      <c r="BI1229" s="29"/>
      <c r="BJ1229" s="29"/>
      <c r="BK1229" s="29"/>
      <c r="BL1229" s="29"/>
      <c r="BM1229" s="29"/>
      <c r="CH1229" s="29"/>
      <c r="CX1229" s="29"/>
      <c r="CY1229" s="29"/>
      <c r="CZ1229" s="31"/>
      <c r="DA1229" s="31"/>
      <c r="DB1229" s="31"/>
      <c r="DC1229" s="31"/>
      <c r="DD1229" s="31"/>
      <c r="DE1229" s="31"/>
      <c r="DF1229" s="31"/>
      <c r="DL1229" s="29"/>
      <c r="DM1229" s="29"/>
      <c r="DN1229" s="29"/>
      <c r="DO1229" s="29"/>
      <c r="DP1229" s="29"/>
      <c r="DQ1229" s="29"/>
      <c r="DR1229" s="29"/>
      <c r="DS1229" s="29"/>
      <c r="DT1229" s="29"/>
      <c r="DU1229" s="29"/>
      <c r="DV1229" s="29"/>
      <c r="DW1229" s="29"/>
      <c r="DX1229" s="29"/>
      <c r="DY1229" s="29"/>
      <c r="DZ1229" s="29"/>
      <c r="EA1229" s="29"/>
      <c r="EB1229" s="29"/>
      <c r="EC1229" s="29"/>
      <c r="ED1229" s="29"/>
      <c r="EE1229" s="29"/>
      <c r="EF1229" s="29"/>
      <c r="EG1229" s="29"/>
      <c r="EH1229" s="29"/>
      <c r="EI1229" s="29"/>
      <c r="EJ1229" s="29"/>
      <c r="EK1229" s="29"/>
      <c r="EL1229" s="29"/>
      <c r="EM1229" s="29"/>
      <c r="EN1229" s="29"/>
      <c r="EO1229" s="29"/>
      <c r="EP1229" s="29"/>
      <c r="EQ1229" s="29"/>
      <c r="ER1229" s="29"/>
      <c r="ES1229" s="29"/>
      <c r="ET1229" s="29"/>
      <c r="EU1229" s="29"/>
      <c r="EV1229" s="29"/>
      <c r="EW1229" s="29"/>
      <c r="EX1229" s="29"/>
      <c r="EY1229" s="29"/>
      <c r="EZ1229" s="29"/>
      <c r="FA1229" s="29"/>
      <c r="FB1229" s="29"/>
      <c r="FC1229" s="29"/>
      <c r="FD1229" s="29"/>
      <c r="FE1229" s="29"/>
      <c r="FF1229" s="29"/>
      <c r="FG1229" s="29"/>
      <c r="FH1229" s="29"/>
      <c r="FI1229" s="29"/>
      <c r="FJ1229" s="29"/>
      <c r="FK1229" s="29"/>
      <c r="FV1229" s="29"/>
      <c r="FZ1229" s="29"/>
      <c r="GA1229" s="29"/>
    </row>
    <row r="1230" spans="7:183" x14ac:dyDescent="0.25">
      <c r="G1230" s="112"/>
      <c r="Z1230" s="113"/>
      <c r="AQ1230" s="29"/>
      <c r="AR1230" s="29"/>
      <c r="AS1230" s="29"/>
      <c r="AT1230" s="29"/>
      <c r="AU1230" s="29"/>
      <c r="AV1230" s="29"/>
      <c r="AW1230" s="29"/>
      <c r="AX1230" s="29"/>
      <c r="AY1230" s="29"/>
      <c r="AZ1230" s="29"/>
      <c r="BA1230" s="29"/>
      <c r="BB1230" s="29"/>
      <c r="BC1230" s="29"/>
      <c r="BD1230" s="29"/>
      <c r="BE1230" s="29"/>
      <c r="BF1230" s="29"/>
      <c r="BG1230" s="29"/>
      <c r="BH1230" s="29"/>
      <c r="BI1230" s="29"/>
      <c r="BJ1230" s="29"/>
      <c r="BK1230" s="29"/>
      <c r="BL1230" s="29"/>
      <c r="BM1230" s="29"/>
      <c r="CH1230" s="29"/>
      <c r="CX1230" s="29"/>
      <c r="CY1230" s="29"/>
      <c r="CZ1230" s="31"/>
      <c r="DA1230" s="31"/>
      <c r="DB1230" s="31"/>
      <c r="DC1230" s="31"/>
      <c r="DD1230" s="31"/>
      <c r="DE1230" s="31"/>
      <c r="DF1230" s="31"/>
      <c r="DL1230" s="29"/>
      <c r="DM1230" s="29"/>
      <c r="DN1230" s="29"/>
      <c r="DO1230" s="29"/>
      <c r="DP1230" s="29"/>
      <c r="DQ1230" s="29"/>
      <c r="DR1230" s="29"/>
      <c r="DS1230" s="29"/>
      <c r="DT1230" s="29"/>
      <c r="DU1230" s="29"/>
      <c r="DV1230" s="29"/>
      <c r="DW1230" s="29"/>
      <c r="DX1230" s="29"/>
      <c r="DY1230" s="29"/>
      <c r="DZ1230" s="29"/>
      <c r="EA1230" s="29"/>
      <c r="EB1230" s="29"/>
      <c r="EC1230" s="29"/>
      <c r="ED1230" s="29"/>
      <c r="EE1230" s="29"/>
      <c r="EF1230" s="29"/>
      <c r="EG1230" s="29"/>
      <c r="EH1230" s="29"/>
      <c r="EI1230" s="29"/>
      <c r="EJ1230" s="29"/>
      <c r="EK1230" s="29"/>
      <c r="EL1230" s="29"/>
      <c r="EM1230" s="29"/>
      <c r="EN1230" s="29"/>
      <c r="EO1230" s="29"/>
      <c r="EP1230" s="29"/>
      <c r="EQ1230" s="29"/>
      <c r="ER1230" s="29"/>
      <c r="ES1230" s="29"/>
      <c r="ET1230" s="29"/>
      <c r="EU1230" s="29"/>
      <c r="EV1230" s="29"/>
      <c r="EW1230" s="29"/>
      <c r="EX1230" s="29"/>
      <c r="EY1230" s="29"/>
      <c r="EZ1230" s="29"/>
      <c r="FA1230" s="29"/>
      <c r="FB1230" s="29"/>
      <c r="FC1230" s="29"/>
      <c r="FD1230" s="29"/>
      <c r="FE1230" s="29"/>
      <c r="FF1230" s="29"/>
      <c r="FG1230" s="29"/>
      <c r="FH1230" s="29"/>
      <c r="FI1230" s="29"/>
      <c r="FJ1230" s="29"/>
      <c r="FK1230" s="29"/>
      <c r="FV1230" s="29"/>
      <c r="FZ1230" s="29"/>
      <c r="GA1230" s="29"/>
    </row>
    <row r="1231" spans="7:183" x14ac:dyDescent="0.25">
      <c r="G1231" s="112"/>
      <c r="Z1231" s="113"/>
      <c r="AQ1231" s="29"/>
      <c r="AR1231" s="29"/>
      <c r="AS1231" s="29"/>
      <c r="AT1231" s="29"/>
      <c r="AU1231" s="29"/>
      <c r="AV1231" s="29"/>
      <c r="AW1231" s="29"/>
      <c r="AX1231" s="29"/>
      <c r="AY1231" s="29"/>
      <c r="AZ1231" s="29"/>
      <c r="BA1231" s="29"/>
      <c r="BB1231" s="29"/>
      <c r="BC1231" s="29"/>
      <c r="BD1231" s="29"/>
      <c r="BE1231" s="29"/>
      <c r="BF1231" s="29"/>
      <c r="BG1231" s="29"/>
      <c r="BH1231" s="29"/>
      <c r="BI1231" s="29"/>
      <c r="BJ1231" s="29"/>
      <c r="BK1231" s="29"/>
      <c r="BL1231" s="29"/>
      <c r="BM1231" s="29"/>
      <c r="CH1231" s="29"/>
      <c r="CX1231" s="29"/>
      <c r="CY1231" s="29"/>
      <c r="CZ1231" s="31"/>
      <c r="DA1231" s="31"/>
      <c r="DB1231" s="31"/>
      <c r="DC1231" s="31"/>
      <c r="DD1231" s="31"/>
      <c r="DE1231" s="31"/>
      <c r="DF1231" s="31"/>
      <c r="DL1231" s="29"/>
      <c r="DM1231" s="29"/>
      <c r="DN1231" s="29"/>
      <c r="DO1231" s="29"/>
      <c r="DP1231" s="29"/>
      <c r="DQ1231" s="29"/>
      <c r="DR1231" s="29"/>
      <c r="DS1231" s="29"/>
      <c r="DT1231" s="29"/>
      <c r="DU1231" s="29"/>
      <c r="DV1231" s="29"/>
      <c r="DW1231" s="29"/>
      <c r="DX1231" s="29"/>
      <c r="DY1231" s="29"/>
      <c r="DZ1231" s="29"/>
      <c r="EA1231" s="29"/>
      <c r="EB1231" s="29"/>
      <c r="EC1231" s="29"/>
      <c r="ED1231" s="29"/>
      <c r="EE1231" s="29"/>
      <c r="EF1231" s="29"/>
      <c r="EG1231" s="29"/>
      <c r="EH1231" s="29"/>
      <c r="EI1231" s="29"/>
      <c r="EJ1231" s="29"/>
      <c r="EK1231" s="29"/>
      <c r="EL1231" s="29"/>
      <c r="EM1231" s="29"/>
      <c r="EN1231" s="29"/>
      <c r="EO1231" s="29"/>
      <c r="EP1231" s="29"/>
      <c r="EQ1231" s="29"/>
      <c r="ER1231" s="29"/>
      <c r="ES1231" s="29"/>
      <c r="ET1231" s="29"/>
      <c r="EU1231" s="29"/>
      <c r="EV1231" s="29"/>
      <c r="EW1231" s="29"/>
      <c r="EX1231" s="29"/>
      <c r="EY1231" s="29"/>
      <c r="EZ1231" s="29"/>
      <c r="FA1231" s="29"/>
      <c r="FB1231" s="29"/>
      <c r="FC1231" s="29"/>
      <c r="FD1231" s="29"/>
      <c r="FE1231" s="29"/>
      <c r="FF1231" s="29"/>
      <c r="FG1231" s="29"/>
      <c r="FH1231" s="29"/>
      <c r="FI1231" s="29"/>
      <c r="FJ1231" s="29"/>
      <c r="FK1231" s="29"/>
      <c r="FV1231" s="29"/>
      <c r="FZ1231" s="29"/>
      <c r="GA1231" s="29"/>
    </row>
    <row r="1232" spans="7:183" x14ac:dyDescent="0.25">
      <c r="G1232" s="112"/>
      <c r="Z1232" s="113"/>
      <c r="AQ1232" s="29"/>
      <c r="AR1232" s="29"/>
      <c r="AS1232" s="29"/>
      <c r="AT1232" s="29"/>
      <c r="AU1232" s="29"/>
      <c r="AV1232" s="29"/>
      <c r="AW1232" s="29"/>
      <c r="AX1232" s="29"/>
      <c r="AY1232" s="29"/>
      <c r="AZ1232" s="29"/>
      <c r="BA1232" s="29"/>
      <c r="BB1232" s="29"/>
      <c r="BC1232" s="29"/>
      <c r="BD1232" s="29"/>
      <c r="BE1232" s="29"/>
      <c r="BF1232" s="29"/>
      <c r="BG1232" s="29"/>
      <c r="BH1232" s="29"/>
      <c r="BI1232" s="29"/>
      <c r="BJ1232" s="29"/>
      <c r="BK1232" s="29"/>
      <c r="BL1232" s="29"/>
      <c r="BM1232" s="29"/>
      <c r="CH1232" s="29"/>
      <c r="CX1232" s="29"/>
      <c r="CY1232" s="29"/>
      <c r="CZ1232" s="31"/>
      <c r="DA1232" s="31"/>
      <c r="DB1232" s="31"/>
      <c r="DC1232" s="31"/>
      <c r="DD1232" s="31"/>
      <c r="DE1232" s="31"/>
      <c r="DF1232" s="31"/>
      <c r="DL1232" s="29"/>
      <c r="DM1232" s="29"/>
      <c r="DN1232" s="29"/>
      <c r="DO1232" s="29"/>
      <c r="DP1232" s="29"/>
      <c r="DQ1232" s="29"/>
      <c r="DR1232" s="29"/>
      <c r="DS1232" s="29"/>
      <c r="DT1232" s="29"/>
      <c r="DU1232" s="29"/>
      <c r="DV1232" s="29"/>
      <c r="DW1232" s="29"/>
      <c r="DX1232" s="29"/>
      <c r="DY1232" s="29"/>
      <c r="DZ1232" s="29"/>
      <c r="EA1232" s="29"/>
      <c r="EB1232" s="29"/>
      <c r="EC1232" s="29"/>
      <c r="ED1232" s="29"/>
      <c r="EE1232" s="29"/>
      <c r="EF1232" s="29"/>
      <c r="EG1232" s="29"/>
      <c r="EH1232" s="29"/>
      <c r="EI1232" s="29"/>
      <c r="EJ1232" s="29"/>
      <c r="EK1232" s="29"/>
      <c r="EL1232" s="29"/>
      <c r="EM1232" s="29"/>
      <c r="EN1232" s="29"/>
      <c r="EO1232" s="29"/>
      <c r="EP1232" s="29"/>
      <c r="EQ1232" s="29"/>
      <c r="ER1232" s="29"/>
      <c r="ES1232" s="29"/>
      <c r="ET1232" s="29"/>
      <c r="EU1232" s="29"/>
      <c r="EV1232" s="29"/>
      <c r="EW1232" s="29"/>
      <c r="EX1232" s="29"/>
      <c r="EY1232" s="29"/>
      <c r="EZ1232" s="29"/>
      <c r="FA1232" s="29"/>
      <c r="FB1232" s="29"/>
      <c r="FC1232" s="29"/>
      <c r="FD1232" s="29"/>
      <c r="FE1232" s="29"/>
      <c r="FF1232" s="29"/>
      <c r="FG1232" s="29"/>
      <c r="FH1232" s="29"/>
      <c r="FI1232" s="29"/>
      <c r="FJ1232" s="29"/>
      <c r="FK1232" s="29"/>
      <c r="FV1232" s="29"/>
      <c r="FZ1232" s="29"/>
      <c r="GA1232" s="29"/>
    </row>
    <row r="1233" spans="7:183" x14ac:dyDescent="0.25">
      <c r="G1233" s="112"/>
      <c r="Z1233" s="113"/>
      <c r="AQ1233" s="29"/>
      <c r="AR1233" s="29"/>
      <c r="AS1233" s="29"/>
      <c r="AT1233" s="29"/>
      <c r="AU1233" s="29"/>
      <c r="AV1233" s="29"/>
      <c r="AW1233" s="29"/>
      <c r="AX1233" s="29"/>
      <c r="AY1233" s="29"/>
      <c r="AZ1233" s="29"/>
      <c r="BA1233" s="29"/>
      <c r="BB1233" s="29"/>
      <c r="BC1233" s="29"/>
      <c r="BD1233" s="29"/>
      <c r="BE1233" s="29"/>
      <c r="BF1233" s="29"/>
      <c r="BG1233" s="29"/>
      <c r="BH1233" s="29"/>
      <c r="BI1233" s="29"/>
      <c r="BJ1233" s="29"/>
      <c r="BK1233" s="29"/>
      <c r="BL1233" s="29"/>
      <c r="BM1233" s="29"/>
      <c r="CH1233" s="29"/>
      <c r="CX1233" s="29"/>
      <c r="CY1233" s="29"/>
      <c r="CZ1233" s="31"/>
      <c r="DA1233" s="31"/>
      <c r="DB1233" s="31"/>
      <c r="DC1233" s="31"/>
      <c r="DD1233" s="31"/>
      <c r="DE1233" s="31"/>
      <c r="DF1233" s="31"/>
      <c r="DL1233" s="29"/>
      <c r="DM1233" s="29"/>
      <c r="DN1233" s="29"/>
      <c r="DO1233" s="29"/>
      <c r="DP1233" s="29"/>
      <c r="DQ1233" s="29"/>
      <c r="DR1233" s="29"/>
      <c r="DS1233" s="29"/>
      <c r="DT1233" s="29"/>
      <c r="DU1233" s="29"/>
      <c r="DV1233" s="29"/>
      <c r="DW1233" s="29"/>
      <c r="DX1233" s="29"/>
      <c r="DY1233" s="29"/>
      <c r="DZ1233" s="29"/>
      <c r="EA1233" s="29"/>
      <c r="EB1233" s="29"/>
      <c r="EC1233" s="29"/>
      <c r="ED1233" s="29"/>
      <c r="EE1233" s="29"/>
      <c r="EF1233" s="29"/>
      <c r="EG1233" s="29"/>
      <c r="EH1233" s="29"/>
      <c r="EI1233" s="29"/>
      <c r="EJ1233" s="29"/>
      <c r="EK1233" s="29"/>
      <c r="EL1233" s="29"/>
      <c r="EM1233" s="29"/>
      <c r="EN1233" s="29"/>
      <c r="EO1233" s="29"/>
      <c r="EP1233" s="29"/>
      <c r="EQ1233" s="29"/>
      <c r="ER1233" s="29"/>
      <c r="ES1233" s="29"/>
      <c r="ET1233" s="29"/>
      <c r="EU1233" s="29"/>
      <c r="EV1233" s="29"/>
      <c r="EW1233" s="29"/>
      <c r="EX1233" s="29"/>
      <c r="EY1233" s="29"/>
      <c r="EZ1233" s="29"/>
      <c r="FA1233" s="29"/>
      <c r="FB1233" s="29"/>
      <c r="FC1233" s="29"/>
      <c r="FD1233" s="29"/>
      <c r="FE1233" s="29"/>
      <c r="FF1233" s="29"/>
      <c r="FG1233" s="29"/>
      <c r="FH1233" s="29"/>
      <c r="FI1233" s="29"/>
      <c r="FJ1233" s="29"/>
      <c r="FK1233" s="29"/>
      <c r="FV1233" s="29"/>
      <c r="FZ1233" s="29"/>
      <c r="GA1233" s="29"/>
    </row>
    <row r="1234" spans="7:183" x14ac:dyDescent="0.25">
      <c r="G1234" s="112"/>
      <c r="Z1234" s="113"/>
      <c r="AQ1234" s="29"/>
      <c r="AR1234" s="29"/>
      <c r="AS1234" s="29"/>
      <c r="AT1234" s="29"/>
      <c r="AU1234" s="29"/>
      <c r="AV1234" s="29"/>
      <c r="AW1234" s="29"/>
      <c r="AX1234" s="29"/>
      <c r="AY1234" s="29"/>
      <c r="AZ1234" s="29"/>
      <c r="BA1234" s="29"/>
      <c r="BB1234" s="29"/>
      <c r="BC1234" s="29"/>
      <c r="BD1234" s="29"/>
      <c r="BE1234" s="29"/>
      <c r="BF1234" s="29"/>
      <c r="BG1234" s="29"/>
      <c r="BH1234" s="29"/>
      <c r="BI1234" s="29"/>
      <c r="BJ1234" s="29"/>
      <c r="BK1234" s="29"/>
      <c r="BL1234" s="29"/>
      <c r="BM1234" s="29"/>
      <c r="CH1234" s="29"/>
      <c r="CX1234" s="29"/>
      <c r="CY1234" s="29"/>
      <c r="CZ1234" s="31"/>
      <c r="DA1234" s="31"/>
      <c r="DB1234" s="31"/>
      <c r="DC1234" s="31"/>
      <c r="DD1234" s="31"/>
      <c r="DE1234" s="31"/>
      <c r="DF1234" s="31"/>
      <c r="DL1234" s="29"/>
      <c r="DM1234" s="29"/>
      <c r="DN1234" s="29"/>
      <c r="DO1234" s="29"/>
      <c r="DP1234" s="29"/>
      <c r="DQ1234" s="29"/>
      <c r="DR1234" s="29"/>
      <c r="DS1234" s="29"/>
      <c r="DT1234" s="29"/>
      <c r="DU1234" s="29"/>
      <c r="DV1234" s="29"/>
      <c r="DW1234" s="29"/>
      <c r="DX1234" s="29"/>
      <c r="DY1234" s="29"/>
      <c r="DZ1234" s="29"/>
      <c r="EA1234" s="29"/>
      <c r="EB1234" s="29"/>
      <c r="EC1234" s="29"/>
      <c r="ED1234" s="29"/>
      <c r="EE1234" s="29"/>
      <c r="EF1234" s="29"/>
      <c r="EG1234" s="29"/>
      <c r="EH1234" s="29"/>
      <c r="EI1234" s="29"/>
      <c r="EJ1234" s="29"/>
      <c r="EK1234" s="29"/>
      <c r="EL1234" s="29"/>
      <c r="EM1234" s="29"/>
      <c r="EN1234" s="29"/>
      <c r="EO1234" s="29"/>
      <c r="EP1234" s="29"/>
      <c r="EQ1234" s="29"/>
      <c r="ER1234" s="29"/>
      <c r="ES1234" s="29"/>
      <c r="ET1234" s="29"/>
      <c r="EU1234" s="29"/>
      <c r="EV1234" s="29"/>
      <c r="EW1234" s="29"/>
      <c r="EX1234" s="29"/>
      <c r="EY1234" s="29"/>
      <c r="EZ1234" s="29"/>
      <c r="FA1234" s="29"/>
      <c r="FB1234" s="29"/>
      <c r="FC1234" s="29"/>
      <c r="FD1234" s="29"/>
      <c r="FE1234" s="29"/>
      <c r="FF1234" s="29"/>
      <c r="FG1234" s="29"/>
      <c r="FH1234" s="29"/>
      <c r="FI1234" s="29"/>
      <c r="FJ1234" s="29"/>
      <c r="FK1234" s="29"/>
      <c r="FV1234" s="29"/>
      <c r="FZ1234" s="29"/>
      <c r="GA1234" s="29"/>
    </row>
    <row r="1235" spans="7:183" x14ac:dyDescent="0.25">
      <c r="G1235" s="112"/>
      <c r="Z1235" s="113"/>
      <c r="AQ1235" s="29"/>
      <c r="AR1235" s="29"/>
      <c r="AS1235" s="29"/>
      <c r="AT1235" s="29"/>
      <c r="AU1235" s="29"/>
      <c r="AV1235" s="29"/>
      <c r="AW1235" s="29"/>
      <c r="AX1235" s="29"/>
      <c r="AY1235" s="29"/>
      <c r="AZ1235" s="29"/>
      <c r="BA1235" s="29"/>
      <c r="BB1235" s="29"/>
      <c r="BC1235" s="29"/>
      <c r="BD1235" s="29"/>
      <c r="BE1235" s="29"/>
      <c r="BF1235" s="29"/>
      <c r="BG1235" s="29"/>
      <c r="BH1235" s="29"/>
      <c r="BI1235" s="29"/>
      <c r="BJ1235" s="29"/>
      <c r="BK1235" s="29"/>
      <c r="BL1235" s="29"/>
      <c r="BM1235" s="29"/>
      <c r="CH1235" s="29"/>
      <c r="CX1235" s="29"/>
      <c r="CY1235" s="29"/>
      <c r="CZ1235" s="31"/>
      <c r="DA1235" s="31"/>
      <c r="DB1235" s="31"/>
      <c r="DC1235" s="31"/>
      <c r="DD1235" s="31"/>
      <c r="DE1235" s="31"/>
      <c r="DF1235" s="31"/>
      <c r="DL1235" s="29"/>
      <c r="DM1235" s="29"/>
      <c r="DN1235" s="29"/>
      <c r="DO1235" s="29"/>
      <c r="DP1235" s="29"/>
      <c r="DQ1235" s="29"/>
      <c r="DR1235" s="29"/>
      <c r="DS1235" s="29"/>
      <c r="DT1235" s="29"/>
      <c r="DU1235" s="29"/>
      <c r="DV1235" s="29"/>
      <c r="DW1235" s="29"/>
      <c r="DX1235" s="29"/>
      <c r="DY1235" s="29"/>
      <c r="DZ1235" s="29"/>
      <c r="EA1235" s="29"/>
      <c r="EB1235" s="29"/>
      <c r="EC1235" s="29"/>
      <c r="ED1235" s="29"/>
      <c r="EE1235" s="29"/>
      <c r="EF1235" s="29"/>
      <c r="EG1235" s="29"/>
      <c r="EH1235" s="29"/>
      <c r="EI1235" s="29"/>
      <c r="EJ1235" s="29"/>
      <c r="EK1235" s="29"/>
      <c r="EL1235" s="29"/>
      <c r="EM1235" s="29"/>
      <c r="EN1235" s="29"/>
      <c r="EO1235" s="29"/>
      <c r="EP1235" s="29"/>
      <c r="EQ1235" s="29"/>
      <c r="ER1235" s="29"/>
      <c r="ES1235" s="29"/>
      <c r="ET1235" s="29"/>
      <c r="EU1235" s="29"/>
      <c r="EV1235" s="29"/>
      <c r="EW1235" s="29"/>
      <c r="EX1235" s="29"/>
      <c r="EY1235" s="29"/>
      <c r="EZ1235" s="29"/>
      <c r="FA1235" s="29"/>
      <c r="FB1235" s="29"/>
      <c r="FC1235" s="29"/>
      <c r="FD1235" s="29"/>
      <c r="FE1235" s="29"/>
      <c r="FF1235" s="29"/>
      <c r="FG1235" s="29"/>
      <c r="FH1235" s="29"/>
      <c r="FI1235" s="29"/>
      <c r="FJ1235" s="29"/>
      <c r="FK1235" s="29"/>
      <c r="FV1235" s="29"/>
      <c r="FZ1235" s="29"/>
      <c r="GA1235" s="29"/>
    </row>
    <row r="1236" spans="7:183" x14ac:dyDescent="0.25">
      <c r="G1236" s="112"/>
      <c r="Z1236" s="113"/>
      <c r="AQ1236" s="29"/>
      <c r="AR1236" s="29"/>
      <c r="AS1236" s="29"/>
      <c r="AT1236" s="29"/>
      <c r="AU1236" s="29"/>
      <c r="AV1236" s="29"/>
      <c r="AW1236" s="29"/>
      <c r="AX1236" s="29"/>
      <c r="AY1236" s="29"/>
      <c r="AZ1236" s="29"/>
      <c r="BA1236" s="29"/>
      <c r="BB1236" s="29"/>
      <c r="BC1236" s="29"/>
      <c r="BD1236" s="29"/>
      <c r="BE1236" s="29"/>
      <c r="BF1236" s="29"/>
      <c r="BG1236" s="29"/>
      <c r="BH1236" s="29"/>
      <c r="BI1236" s="29"/>
      <c r="BJ1236" s="29"/>
      <c r="BK1236" s="29"/>
      <c r="BL1236" s="29"/>
      <c r="BM1236" s="29"/>
      <c r="CH1236" s="29"/>
      <c r="CX1236" s="29"/>
      <c r="CY1236" s="29"/>
      <c r="CZ1236" s="31"/>
      <c r="DA1236" s="31"/>
      <c r="DB1236" s="31"/>
      <c r="DC1236" s="31"/>
      <c r="DD1236" s="31"/>
      <c r="DE1236" s="31"/>
      <c r="DF1236" s="31"/>
      <c r="DL1236" s="29"/>
      <c r="DM1236" s="29"/>
      <c r="DN1236" s="29"/>
      <c r="DO1236" s="29"/>
      <c r="DP1236" s="29"/>
      <c r="DQ1236" s="29"/>
      <c r="DR1236" s="29"/>
      <c r="DS1236" s="29"/>
      <c r="DT1236" s="29"/>
      <c r="DU1236" s="29"/>
      <c r="DV1236" s="29"/>
      <c r="DW1236" s="29"/>
      <c r="DX1236" s="29"/>
      <c r="DY1236" s="29"/>
      <c r="DZ1236" s="29"/>
      <c r="EA1236" s="29"/>
      <c r="EB1236" s="29"/>
      <c r="EC1236" s="29"/>
      <c r="ED1236" s="29"/>
      <c r="EE1236" s="29"/>
      <c r="EF1236" s="29"/>
      <c r="EG1236" s="29"/>
      <c r="EH1236" s="29"/>
      <c r="EI1236" s="29"/>
      <c r="EJ1236" s="29"/>
      <c r="EK1236" s="29"/>
      <c r="EL1236" s="29"/>
      <c r="EM1236" s="29"/>
      <c r="EN1236" s="29"/>
      <c r="EO1236" s="29"/>
      <c r="EP1236" s="29"/>
      <c r="EQ1236" s="29"/>
      <c r="ER1236" s="29"/>
      <c r="ES1236" s="29"/>
      <c r="ET1236" s="29"/>
      <c r="EU1236" s="29"/>
      <c r="EV1236" s="29"/>
      <c r="EW1236" s="29"/>
      <c r="EX1236" s="29"/>
      <c r="EY1236" s="29"/>
      <c r="EZ1236" s="29"/>
      <c r="FA1236" s="29"/>
      <c r="FB1236" s="29"/>
      <c r="FC1236" s="29"/>
      <c r="FD1236" s="29"/>
      <c r="FE1236" s="29"/>
      <c r="FF1236" s="29"/>
      <c r="FG1236" s="29"/>
      <c r="FH1236" s="29"/>
      <c r="FI1236" s="29"/>
      <c r="FJ1236" s="29"/>
      <c r="FK1236" s="29"/>
      <c r="FV1236" s="29"/>
      <c r="FZ1236" s="29"/>
      <c r="GA1236" s="29"/>
    </row>
    <row r="1237" spans="7:183" x14ac:dyDescent="0.25">
      <c r="G1237" s="112"/>
      <c r="Z1237" s="113"/>
      <c r="AQ1237" s="29"/>
      <c r="AR1237" s="29"/>
      <c r="AS1237" s="29"/>
      <c r="AT1237" s="29"/>
      <c r="AU1237" s="29"/>
      <c r="AV1237" s="29"/>
      <c r="AW1237" s="29"/>
      <c r="AX1237" s="29"/>
      <c r="AY1237" s="29"/>
      <c r="AZ1237" s="29"/>
      <c r="BA1237" s="29"/>
      <c r="BB1237" s="29"/>
      <c r="BC1237" s="29"/>
      <c r="BD1237" s="29"/>
      <c r="BE1237" s="29"/>
      <c r="BF1237" s="29"/>
      <c r="BG1237" s="29"/>
      <c r="BH1237" s="29"/>
      <c r="BI1237" s="29"/>
      <c r="BJ1237" s="29"/>
      <c r="BK1237" s="29"/>
      <c r="BL1237" s="29"/>
      <c r="BM1237" s="29"/>
      <c r="CH1237" s="29"/>
      <c r="CX1237" s="29"/>
      <c r="CY1237" s="29"/>
      <c r="CZ1237" s="31"/>
      <c r="DA1237" s="31"/>
      <c r="DB1237" s="31"/>
      <c r="DC1237" s="31"/>
      <c r="DD1237" s="31"/>
      <c r="DE1237" s="31"/>
      <c r="DF1237" s="31"/>
      <c r="DL1237" s="29"/>
      <c r="DM1237" s="29"/>
      <c r="DN1237" s="29"/>
      <c r="DO1237" s="29"/>
      <c r="DP1237" s="29"/>
      <c r="DQ1237" s="29"/>
      <c r="DR1237" s="29"/>
      <c r="DS1237" s="29"/>
      <c r="DT1237" s="29"/>
      <c r="DU1237" s="29"/>
      <c r="DV1237" s="29"/>
      <c r="DW1237" s="29"/>
      <c r="DX1237" s="29"/>
      <c r="DY1237" s="29"/>
      <c r="DZ1237" s="29"/>
      <c r="EA1237" s="29"/>
      <c r="EB1237" s="29"/>
      <c r="EC1237" s="29"/>
      <c r="ED1237" s="29"/>
      <c r="EE1237" s="29"/>
      <c r="EF1237" s="29"/>
      <c r="EG1237" s="29"/>
      <c r="EH1237" s="29"/>
      <c r="EI1237" s="29"/>
      <c r="EJ1237" s="29"/>
      <c r="EK1237" s="29"/>
      <c r="EL1237" s="29"/>
      <c r="EM1237" s="29"/>
      <c r="EN1237" s="29"/>
      <c r="EO1237" s="29"/>
      <c r="EP1237" s="29"/>
      <c r="EQ1237" s="29"/>
      <c r="ER1237" s="29"/>
      <c r="ES1237" s="29"/>
      <c r="ET1237" s="29"/>
      <c r="EU1237" s="29"/>
      <c r="EV1237" s="29"/>
      <c r="EW1237" s="29"/>
      <c r="EX1237" s="29"/>
      <c r="EY1237" s="29"/>
      <c r="EZ1237" s="29"/>
      <c r="FA1237" s="29"/>
      <c r="FB1237" s="29"/>
      <c r="FC1237" s="29"/>
      <c r="FD1237" s="29"/>
      <c r="FE1237" s="29"/>
      <c r="FF1237" s="29"/>
      <c r="FG1237" s="29"/>
      <c r="FH1237" s="29"/>
      <c r="FI1237" s="29"/>
      <c r="FJ1237" s="29"/>
      <c r="FK1237" s="29"/>
      <c r="FV1237" s="29"/>
      <c r="FZ1237" s="29"/>
      <c r="GA1237" s="29"/>
    </row>
    <row r="1238" spans="7:183" x14ac:dyDescent="0.25">
      <c r="G1238" s="112"/>
      <c r="Z1238" s="113"/>
      <c r="AQ1238" s="29"/>
      <c r="AR1238" s="29"/>
      <c r="AS1238" s="29"/>
      <c r="AT1238" s="29"/>
      <c r="AU1238" s="29"/>
      <c r="AV1238" s="29"/>
      <c r="AW1238" s="29"/>
      <c r="AX1238" s="29"/>
      <c r="AY1238" s="29"/>
      <c r="AZ1238" s="29"/>
      <c r="BA1238" s="29"/>
      <c r="BB1238" s="29"/>
      <c r="BC1238" s="29"/>
      <c r="BD1238" s="29"/>
      <c r="BE1238" s="29"/>
      <c r="BF1238" s="29"/>
      <c r="BG1238" s="29"/>
      <c r="BH1238" s="29"/>
      <c r="BI1238" s="29"/>
      <c r="BJ1238" s="29"/>
      <c r="BK1238" s="29"/>
      <c r="BL1238" s="29"/>
      <c r="BM1238" s="29"/>
      <c r="CH1238" s="29"/>
      <c r="CX1238" s="29"/>
      <c r="CY1238" s="29"/>
      <c r="CZ1238" s="31"/>
      <c r="DA1238" s="31"/>
      <c r="DB1238" s="31"/>
      <c r="DC1238" s="31"/>
      <c r="DD1238" s="31"/>
      <c r="DE1238" s="31"/>
      <c r="DF1238" s="31"/>
      <c r="DL1238" s="29"/>
      <c r="DM1238" s="29"/>
      <c r="DN1238" s="29"/>
      <c r="DO1238" s="29"/>
      <c r="DP1238" s="29"/>
      <c r="DQ1238" s="29"/>
      <c r="DR1238" s="29"/>
      <c r="DS1238" s="29"/>
      <c r="DT1238" s="29"/>
      <c r="DU1238" s="29"/>
      <c r="DV1238" s="29"/>
      <c r="DW1238" s="29"/>
      <c r="DX1238" s="29"/>
      <c r="DY1238" s="29"/>
      <c r="DZ1238" s="29"/>
      <c r="EA1238" s="29"/>
      <c r="EB1238" s="29"/>
      <c r="EC1238" s="29"/>
      <c r="ED1238" s="29"/>
      <c r="EE1238" s="29"/>
      <c r="EF1238" s="29"/>
      <c r="EG1238" s="29"/>
      <c r="EH1238" s="29"/>
      <c r="EI1238" s="29"/>
      <c r="EJ1238" s="29"/>
      <c r="EK1238" s="29"/>
      <c r="EL1238" s="29"/>
      <c r="EM1238" s="29"/>
      <c r="EN1238" s="29"/>
      <c r="EO1238" s="29"/>
      <c r="EP1238" s="29"/>
      <c r="EQ1238" s="29"/>
      <c r="ER1238" s="29"/>
      <c r="ES1238" s="29"/>
      <c r="ET1238" s="29"/>
      <c r="EU1238" s="29"/>
      <c r="EV1238" s="29"/>
      <c r="EW1238" s="29"/>
      <c r="EX1238" s="29"/>
      <c r="EY1238" s="29"/>
      <c r="EZ1238" s="29"/>
      <c r="FA1238" s="29"/>
      <c r="FB1238" s="29"/>
      <c r="FC1238" s="29"/>
      <c r="FD1238" s="29"/>
      <c r="FE1238" s="29"/>
      <c r="FF1238" s="29"/>
      <c r="FG1238" s="29"/>
      <c r="FH1238" s="29"/>
      <c r="FI1238" s="29"/>
      <c r="FJ1238" s="29"/>
      <c r="FK1238" s="29"/>
      <c r="FV1238" s="29"/>
      <c r="FZ1238" s="29"/>
      <c r="GA1238" s="29"/>
    </row>
    <row r="1239" spans="7:183" x14ac:dyDescent="0.25">
      <c r="G1239" s="112"/>
      <c r="Z1239" s="113"/>
      <c r="AQ1239" s="29"/>
      <c r="AR1239" s="29"/>
      <c r="AS1239" s="29"/>
      <c r="AT1239" s="29"/>
      <c r="AU1239" s="29"/>
      <c r="AV1239" s="29"/>
      <c r="AW1239" s="29"/>
      <c r="AX1239" s="29"/>
      <c r="AY1239" s="29"/>
      <c r="AZ1239" s="29"/>
      <c r="BA1239" s="29"/>
      <c r="BB1239" s="29"/>
      <c r="BC1239" s="29"/>
      <c r="BD1239" s="29"/>
      <c r="BE1239" s="29"/>
      <c r="BF1239" s="29"/>
      <c r="BG1239" s="29"/>
      <c r="BH1239" s="29"/>
      <c r="BI1239" s="29"/>
      <c r="BJ1239" s="29"/>
      <c r="BK1239" s="29"/>
      <c r="BL1239" s="29"/>
      <c r="BM1239" s="29"/>
      <c r="CH1239" s="29"/>
      <c r="CX1239" s="29"/>
      <c r="CY1239" s="29"/>
      <c r="CZ1239" s="31"/>
      <c r="DA1239" s="31"/>
      <c r="DB1239" s="31"/>
      <c r="DC1239" s="31"/>
      <c r="DD1239" s="31"/>
      <c r="DE1239" s="31"/>
      <c r="DF1239" s="31"/>
      <c r="DL1239" s="29"/>
      <c r="DM1239" s="29"/>
      <c r="DN1239" s="29"/>
      <c r="DO1239" s="29"/>
      <c r="DP1239" s="29"/>
      <c r="DQ1239" s="29"/>
      <c r="DR1239" s="29"/>
      <c r="DS1239" s="29"/>
      <c r="DT1239" s="29"/>
      <c r="DU1239" s="29"/>
      <c r="DV1239" s="29"/>
      <c r="DW1239" s="29"/>
      <c r="DX1239" s="29"/>
      <c r="DY1239" s="29"/>
      <c r="DZ1239" s="29"/>
      <c r="EA1239" s="29"/>
      <c r="EB1239" s="29"/>
      <c r="EC1239" s="29"/>
      <c r="ED1239" s="29"/>
      <c r="EE1239" s="29"/>
      <c r="EF1239" s="29"/>
      <c r="EG1239" s="29"/>
      <c r="EH1239" s="29"/>
      <c r="EI1239" s="29"/>
      <c r="EJ1239" s="29"/>
      <c r="EK1239" s="29"/>
      <c r="EL1239" s="29"/>
      <c r="EM1239" s="29"/>
      <c r="EN1239" s="29"/>
      <c r="EO1239" s="29"/>
      <c r="EP1239" s="29"/>
      <c r="EQ1239" s="29"/>
      <c r="ER1239" s="29"/>
      <c r="ES1239" s="29"/>
      <c r="ET1239" s="29"/>
      <c r="EU1239" s="29"/>
      <c r="EV1239" s="29"/>
      <c r="EW1239" s="29"/>
      <c r="EX1239" s="29"/>
      <c r="EY1239" s="29"/>
      <c r="EZ1239" s="29"/>
      <c r="FA1239" s="29"/>
      <c r="FB1239" s="29"/>
      <c r="FC1239" s="29"/>
      <c r="FD1239" s="29"/>
      <c r="FE1239" s="29"/>
      <c r="FF1239" s="29"/>
      <c r="FG1239" s="29"/>
      <c r="FH1239" s="29"/>
      <c r="FI1239" s="29"/>
      <c r="FJ1239" s="29"/>
      <c r="FK1239" s="29"/>
      <c r="FV1239" s="29"/>
      <c r="FZ1239" s="29"/>
      <c r="GA1239" s="29"/>
    </row>
    <row r="1240" spans="7:183" x14ac:dyDescent="0.25">
      <c r="G1240" s="112"/>
      <c r="Z1240" s="113"/>
      <c r="AQ1240" s="29"/>
      <c r="AR1240" s="29"/>
      <c r="AS1240" s="29"/>
      <c r="AT1240" s="29"/>
      <c r="AU1240" s="29"/>
      <c r="AV1240" s="29"/>
      <c r="AW1240" s="29"/>
      <c r="AX1240" s="29"/>
      <c r="AY1240" s="29"/>
      <c r="AZ1240" s="29"/>
      <c r="BA1240" s="29"/>
      <c r="BB1240" s="29"/>
      <c r="BC1240" s="29"/>
      <c r="BD1240" s="29"/>
      <c r="BE1240" s="29"/>
      <c r="BF1240" s="29"/>
      <c r="BG1240" s="29"/>
      <c r="BH1240" s="29"/>
      <c r="BI1240" s="29"/>
      <c r="BJ1240" s="29"/>
      <c r="BK1240" s="29"/>
      <c r="BL1240" s="29"/>
      <c r="BM1240" s="29"/>
      <c r="CH1240" s="29"/>
      <c r="CX1240" s="29"/>
      <c r="CY1240" s="29"/>
      <c r="CZ1240" s="31"/>
      <c r="DA1240" s="31"/>
      <c r="DB1240" s="31"/>
      <c r="DC1240" s="31"/>
      <c r="DD1240" s="31"/>
      <c r="DE1240" s="31"/>
      <c r="DF1240" s="31"/>
      <c r="DL1240" s="29"/>
      <c r="DM1240" s="29"/>
      <c r="DN1240" s="29"/>
      <c r="DO1240" s="29"/>
      <c r="DP1240" s="29"/>
      <c r="DQ1240" s="29"/>
      <c r="DR1240" s="29"/>
      <c r="DS1240" s="29"/>
      <c r="DT1240" s="29"/>
      <c r="DU1240" s="29"/>
      <c r="DV1240" s="29"/>
      <c r="DW1240" s="29"/>
      <c r="DX1240" s="29"/>
      <c r="DY1240" s="29"/>
      <c r="DZ1240" s="29"/>
      <c r="EA1240" s="29"/>
      <c r="EB1240" s="29"/>
      <c r="EC1240" s="29"/>
      <c r="ED1240" s="29"/>
      <c r="EE1240" s="29"/>
      <c r="EF1240" s="29"/>
      <c r="EG1240" s="29"/>
      <c r="EH1240" s="29"/>
      <c r="EI1240" s="29"/>
      <c r="EJ1240" s="29"/>
      <c r="EK1240" s="29"/>
      <c r="EL1240" s="29"/>
      <c r="EM1240" s="29"/>
      <c r="EN1240" s="29"/>
      <c r="EO1240" s="29"/>
      <c r="EP1240" s="29"/>
      <c r="EQ1240" s="29"/>
      <c r="ER1240" s="29"/>
      <c r="ES1240" s="29"/>
      <c r="ET1240" s="29"/>
      <c r="EU1240" s="29"/>
      <c r="EV1240" s="29"/>
      <c r="EW1240" s="29"/>
      <c r="EX1240" s="29"/>
      <c r="EY1240" s="29"/>
      <c r="EZ1240" s="29"/>
      <c r="FA1240" s="29"/>
      <c r="FB1240" s="29"/>
      <c r="FC1240" s="29"/>
      <c r="FD1240" s="29"/>
      <c r="FE1240" s="29"/>
      <c r="FF1240" s="29"/>
      <c r="FG1240" s="29"/>
      <c r="FH1240" s="29"/>
      <c r="FI1240" s="29"/>
      <c r="FJ1240" s="29"/>
      <c r="FK1240" s="29"/>
      <c r="FV1240" s="29"/>
      <c r="FZ1240" s="29"/>
      <c r="GA1240" s="29"/>
    </row>
    <row r="1241" spans="7:183" x14ac:dyDescent="0.25">
      <c r="G1241" s="112"/>
      <c r="Z1241" s="113"/>
      <c r="AQ1241" s="29"/>
      <c r="AR1241" s="29"/>
      <c r="AS1241" s="29"/>
      <c r="AT1241" s="29"/>
      <c r="AU1241" s="29"/>
      <c r="AV1241" s="29"/>
      <c r="AW1241" s="29"/>
      <c r="AX1241" s="29"/>
      <c r="AY1241" s="29"/>
      <c r="AZ1241" s="29"/>
      <c r="BA1241" s="29"/>
      <c r="BB1241" s="29"/>
      <c r="BC1241" s="29"/>
      <c r="BD1241" s="29"/>
      <c r="BE1241" s="29"/>
      <c r="BF1241" s="29"/>
      <c r="BG1241" s="29"/>
      <c r="BH1241" s="29"/>
      <c r="BI1241" s="29"/>
      <c r="BJ1241" s="29"/>
      <c r="BK1241" s="29"/>
      <c r="BL1241" s="29"/>
      <c r="BM1241" s="29"/>
      <c r="CH1241" s="29"/>
      <c r="CX1241" s="29"/>
      <c r="CY1241" s="29"/>
      <c r="CZ1241" s="31"/>
      <c r="DA1241" s="31"/>
      <c r="DB1241" s="31"/>
      <c r="DC1241" s="31"/>
      <c r="DD1241" s="31"/>
      <c r="DE1241" s="31"/>
      <c r="DF1241" s="31"/>
      <c r="DL1241" s="29"/>
      <c r="DM1241" s="29"/>
      <c r="DN1241" s="29"/>
      <c r="DO1241" s="29"/>
      <c r="DP1241" s="29"/>
      <c r="DQ1241" s="29"/>
      <c r="DR1241" s="29"/>
      <c r="DS1241" s="29"/>
      <c r="DT1241" s="29"/>
      <c r="DU1241" s="29"/>
      <c r="DV1241" s="29"/>
      <c r="DW1241" s="29"/>
      <c r="DX1241" s="29"/>
      <c r="DY1241" s="29"/>
      <c r="DZ1241" s="29"/>
      <c r="EA1241" s="29"/>
      <c r="EB1241" s="29"/>
      <c r="EC1241" s="29"/>
      <c r="ED1241" s="29"/>
      <c r="EE1241" s="29"/>
      <c r="EF1241" s="29"/>
      <c r="EG1241" s="29"/>
      <c r="EH1241" s="29"/>
      <c r="EI1241" s="29"/>
      <c r="EJ1241" s="29"/>
      <c r="EK1241" s="29"/>
      <c r="EL1241" s="29"/>
      <c r="EM1241" s="29"/>
      <c r="EN1241" s="29"/>
      <c r="EO1241" s="29"/>
      <c r="EP1241" s="29"/>
      <c r="EQ1241" s="29"/>
      <c r="ER1241" s="29"/>
      <c r="ES1241" s="29"/>
      <c r="ET1241" s="29"/>
      <c r="EU1241" s="29"/>
      <c r="EV1241" s="29"/>
      <c r="EW1241" s="29"/>
      <c r="EX1241" s="29"/>
      <c r="EY1241" s="29"/>
      <c r="EZ1241" s="29"/>
      <c r="FA1241" s="29"/>
      <c r="FB1241" s="29"/>
      <c r="FC1241" s="29"/>
      <c r="FD1241" s="29"/>
      <c r="FE1241" s="29"/>
      <c r="FF1241" s="29"/>
      <c r="FG1241" s="29"/>
      <c r="FH1241" s="29"/>
      <c r="FI1241" s="29"/>
      <c r="FJ1241" s="29"/>
      <c r="FK1241" s="29"/>
      <c r="FV1241" s="29"/>
      <c r="FZ1241" s="29"/>
      <c r="GA1241" s="29"/>
    </row>
    <row r="1242" spans="7:183" x14ac:dyDescent="0.25">
      <c r="G1242" s="112"/>
      <c r="Z1242" s="113"/>
      <c r="AQ1242" s="29"/>
      <c r="AR1242" s="29"/>
      <c r="AS1242" s="29"/>
      <c r="AT1242" s="29"/>
      <c r="AU1242" s="29"/>
      <c r="AV1242" s="29"/>
      <c r="AW1242" s="29"/>
      <c r="AX1242" s="29"/>
      <c r="AY1242" s="29"/>
      <c r="AZ1242" s="29"/>
      <c r="BA1242" s="29"/>
      <c r="BB1242" s="29"/>
      <c r="BC1242" s="29"/>
      <c r="BD1242" s="29"/>
      <c r="BE1242" s="29"/>
      <c r="BF1242" s="29"/>
      <c r="BG1242" s="29"/>
      <c r="BH1242" s="29"/>
      <c r="BI1242" s="29"/>
      <c r="BJ1242" s="29"/>
      <c r="BK1242" s="29"/>
      <c r="BL1242" s="29"/>
      <c r="BM1242" s="29"/>
      <c r="CH1242" s="29"/>
      <c r="CX1242" s="29"/>
      <c r="CY1242" s="29"/>
      <c r="CZ1242" s="31"/>
      <c r="DA1242" s="31"/>
      <c r="DB1242" s="31"/>
      <c r="DC1242" s="31"/>
      <c r="DD1242" s="31"/>
      <c r="DE1242" s="31"/>
      <c r="DF1242" s="31"/>
      <c r="DL1242" s="29"/>
      <c r="DM1242" s="29"/>
      <c r="DN1242" s="29"/>
      <c r="DO1242" s="29"/>
      <c r="DP1242" s="29"/>
      <c r="DQ1242" s="29"/>
      <c r="DR1242" s="29"/>
      <c r="DS1242" s="29"/>
      <c r="DT1242" s="29"/>
      <c r="DU1242" s="29"/>
      <c r="DV1242" s="29"/>
      <c r="DW1242" s="29"/>
      <c r="DX1242" s="29"/>
      <c r="DY1242" s="29"/>
      <c r="DZ1242" s="29"/>
      <c r="EA1242" s="29"/>
      <c r="EB1242" s="29"/>
      <c r="EC1242" s="29"/>
      <c r="ED1242" s="29"/>
      <c r="EE1242" s="29"/>
      <c r="EF1242" s="29"/>
      <c r="EG1242" s="29"/>
      <c r="EH1242" s="29"/>
      <c r="EI1242" s="29"/>
      <c r="EJ1242" s="29"/>
      <c r="EK1242" s="29"/>
      <c r="EL1242" s="29"/>
      <c r="EM1242" s="29"/>
      <c r="EN1242" s="29"/>
      <c r="EO1242" s="29"/>
      <c r="EP1242" s="29"/>
      <c r="EQ1242" s="29"/>
      <c r="ER1242" s="29"/>
      <c r="ES1242" s="29"/>
      <c r="ET1242" s="29"/>
      <c r="EU1242" s="29"/>
      <c r="EV1242" s="29"/>
      <c r="EW1242" s="29"/>
      <c r="EX1242" s="29"/>
      <c r="EY1242" s="29"/>
      <c r="EZ1242" s="29"/>
      <c r="FA1242" s="29"/>
      <c r="FB1242" s="29"/>
      <c r="FC1242" s="29"/>
      <c r="FD1242" s="29"/>
      <c r="FE1242" s="29"/>
      <c r="FF1242" s="29"/>
      <c r="FG1242" s="29"/>
      <c r="FH1242" s="29"/>
      <c r="FI1242" s="29"/>
      <c r="FJ1242" s="29"/>
      <c r="FK1242" s="29"/>
      <c r="FV1242" s="29"/>
      <c r="FZ1242" s="29"/>
      <c r="GA1242" s="29"/>
    </row>
    <row r="1243" spans="7:183" x14ac:dyDescent="0.25">
      <c r="G1243" s="112"/>
      <c r="Z1243" s="113"/>
      <c r="AQ1243" s="29"/>
      <c r="AR1243" s="29"/>
      <c r="AS1243" s="29"/>
      <c r="AT1243" s="29"/>
      <c r="AU1243" s="29"/>
      <c r="AV1243" s="29"/>
      <c r="AW1243" s="29"/>
      <c r="AX1243" s="29"/>
      <c r="AY1243" s="29"/>
      <c r="AZ1243" s="29"/>
      <c r="BA1243" s="29"/>
      <c r="BB1243" s="29"/>
      <c r="BC1243" s="29"/>
      <c r="BD1243" s="29"/>
      <c r="BE1243" s="29"/>
      <c r="BF1243" s="29"/>
      <c r="BG1243" s="29"/>
      <c r="BH1243" s="29"/>
      <c r="BI1243" s="29"/>
      <c r="BJ1243" s="29"/>
      <c r="BK1243" s="29"/>
      <c r="BL1243" s="29"/>
      <c r="BM1243" s="29"/>
      <c r="CH1243" s="29"/>
      <c r="CX1243" s="29"/>
      <c r="CY1243" s="29"/>
      <c r="CZ1243" s="31"/>
      <c r="DA1243" s="31"/>
      <c r="DB1243" s="31"/>
      <c r="DC1243" s="31"/>
      <c r="DD1243" s="31"/>
      <c r="DE1243" s="31"/>
      <c r="DF1243" s="31"/>
      <c r="DL1243" s="29"/>
      <c r="DM1243" s="29"/>
      <c r="DN1243" s="29"/>
      <c r="DO1243" s="29"/>
      <c r="DP1243" s="29"/>
      <c r="DQ1243" s="29"/>
      <c r="DR1243" s="29"/>
      <c r="DS1243" s="29"/>
      <c r="DT1243" s="29"/>
      <c r="DU1243" s="29"/>
      <c r="DV1243" s="29"/>
      <c r="DW1243" s="29"/>
      <c r="DX1243" s="29"/>
      <c r="DY1243" s="29"/>
      <c r="DZ1243" s="29"/>
      <c r="EA1243" s="29"/>
      <c r="EB1243" s="29"/>
      <c r="EC1243" s="29"/>
      <c r="ED1243" s="29"/>
      <c r="EE1243" s="29"/>
      <c r="EF1243" s="29"/>
      <c r="EG1243" s="29"/>
      <c r="EH1243" s="29"/>
      <c r="EI1243" s="29"/>
      <c r="EJ1243" s="29"/>
      <c r="EK1243" s="29"/>
      <c r="EL1243" s="29"/>
      <c r="EM1243" s="29"/>
      <c r="EN1243" s="29"/>
      <c r="EO1243" s="29"/>
      <c r="EP1243" s="29"/>
      <c r="EQ1243" s="29"/>
      <c r="ER1243" s="29"/>
      <c r="ES1243" s="29"/>
      <c r="ET1243" s="29"/>
      <c r="EU1243" s="29"/>
      <c r="EV1243" s="29"/>
      <c r="EW1243" s="29"/>
      <c r="EX1243" s="29"/>
      <c r="EY1243" s="29"/>
      <c r="EZ1243" s="29"/>
      <c r="FA1243" s="29"/>
      <c r="FB1243" s="29"/>
      <c r="FC1243" s="29"/>
      <c r="FD1243" s="29"/>
      <c r="FE1243" s="29"/>
      <c r="FF1243" s="29"/>
      <c r="FG1243" s="29"/>
      <c r="FH1243" s="29"/>
      <c r="FI1243" s="29"/>
      <c r="FJ1243" s="29"/>
      <c r="FK1243" s="29"/>
      <c r="FV1243" s="29"/>
      <c r="FZ1243" s="29"/>
      <c r="GA1243" s="29"/>
    </row>
    <row r="1244" spans="7:183" x14ac:dyDescent="0.25">
      <c r="G1244" s="112"/>
      <c r="Z1244" s="113"/>
      <c r="AQ1244" s="29"/>
      <c r="AR1244" s="29"/>
      <c r="AS1244" s="29"/>
      <c r="AT1244" s="29"/>
      <c r="AU1244" s="29"/>
      <c r="AV1244" s="29"/>
      <c r="AW1244" s="29"/>
      <c r="AX1244" s="29"/>
      <c r="AY1244" s="29"/>
      <c r="AZ1244" s="29"/>
      <c r="BA1244" s="29"/>
      <c r="BB1244" s="29"/>
      <c r="BC1244" s="29"/>
      <c r="BD1244" s="29"/>
      <c r="BE1244" s="29"/>
      <c r="BF1244" s="29"/>
      <c r="BG1244" s="29"/>
      <c r="BH1244" s="29"/>
      <c r="BI1244" s="29"/>
      <c r="BJ1244" s="29"/>
      <c r="BK1244" s="29"/>
      <c r="BL1244" s="29"/>
      <c r="BM1244" s="29"/>
      <c r="CH1244" s="29"/>
      <c r="CX1244" s="29"/>
      <c r="CY1244" s="29"/>
      <c r="CZ1244" s="31"/>
      <c r="DA1244" s="31"/>
      <c r="DB1244" s="31"/>
      <c r="DC1244" s="31"/>
      <c r="DD1244" s="31"/>
      <c r="DE1244" s="31"/>
      <c r="DF1244" s="31"/>
      <c r="DL1244" s="29"/>
      <c r="DM1244" s="29"/>
      <c r="DN1244" s="29"/>
      <c r="DO1244" s="29"/>
      <c r="DP1244" s="29"/>
      <c r="DQ1244" s="29"/>
      <c r="DR1244" s="29"/>
      <c r="DS1244" s="29"/>
      <c r="DT1244" s="29"/>
      <c r="DU1244" s="29"/>
      <c r="DV1244" s="29"/>
      <c r="DW1244" s="29"/>
      <c r="DX1244" s="29"/>
      <c r="DY1244" s="29"/>
      <c r="DZ1244" s="29"/>
      <c r="EA1244" s="29"/>
      <c r="EB1244" s="29"/>
      <c r="EC1244" s="29"/>
      <c r="ED1244" s="29"/>
      <c r="EE1244" s="29"/>
      <c r="EF1244" s="29"/>
      <c r="EG1244" s="29"/>
      <c r="EH1244" s="29"/>
      <c r="EI1244" s="29"/>
      <c r="EJ1244" s="29"/>
      <c r="EK1244" s="29"/>
      <c r="EL1244" s="29"/>
      <c r="EM1244" s="29"/>
      <c r="EN1244" s="29"/>
      <c r="EO1244" s="29"/>
      <c r="EP1244" s="29"/>
      <c r="EQ1244" s="29"/>
      <c r="ER1244" s="29"/>
      <c r="ES1244" s="29"/>
      <c r="ET1244" s="29"/>
      <c r="EU1244" s="29"/>
      <c r="EV1244" s="29"/>
      <c r="EW1244" s="29"/>
      <c r="EX1244" s="29"/>
      <c r="EY1244" s="29"/>
      <c r="EZ1244" s="29"/>
      <c r="FA1244" s="29"/>
      <c r="FB1244" s="29"/>
      <c r="FC1244" s="29"/>
      <c r="FD1244" s="29"/>
      <c r="FE1244" s="29"/>
      <c r="FF1244" s="29"/>
      <c r="FG1244" s="29"/>
      <c r="FH1244" s="29"/>
      <c r="FI1244" s="29"/>
      <c r="FJ1244" s="29"/>
      <c r="FK1244" s="29"/>
      <c r="FV1244" s="29"/>
      <c r="FZ1244" s="29"/>
      <c r="GA1244" s="29"/>
    </row>
    <row r="1245" spans="7:183" x14ac:dyDescent="0.25">
      <c r="G1245" s="112"/>
      <c r="Z1245" s="113"/>
      <c r="AQ1245" s="29"/>
      <c r="AR1245" s="29"/>
      <c r="AS1245" s="29"/>
      <c r="AT1245" s="29"/>
      <c r="AU1245" s="29"/>
      <c r="AV1245" s="29"/>
      <c r="AW1245" s="29"/>
      <c r="AX1245" s="29"/>
      <c r="AY1245" s="29"/>
      <c r="AZ1245" s="29"/>
      <c r="BA1245" s="29"/>
      <c r="BB1245" s="29"/>
      <c r="BC1245" s="29"/>
      <c r="BD1245" s="29"/>
      <c r="BE1245" s="29"/>
      <c r="BF1245" s="29"/>
      <c r="BG1245" s="29"/>
      <c r="BH1245" s="29"/>
      <c r="BI1245" s="29"/>
      <c r="BJ1245" s="29"/>
      <c r="BK1245" s="29"/>
      <c r="BL1245" s="29"/>
      <c r="BM1245" s="29"/>
      <c r="CH1245" s="29"/>
      <c r="CX1245" s="29"/>
      <c r="CY1245" s="29"/>
      <c r="CZ1245" s="31"/>
      <c r="DA1245" s="31"/>
      <c r="DB1245" s="31"/>
      <c r="DC1245" s="31"/>
      <c r="DD1245" s="31"/>
      <c r="DE1245" s="31"/>
      <c r="DF1245" s="31"/>
      <c r="DL1245" s="29"/>
      <c r="DM1245" s="29"/>
      <c r="DN1245" s="29"/>
      <c r="DO1245" s="29"/>
      <c r="DP1245" s="29"/>
      <c r="DQ1245" s="29"/>
      <c r="DR1245" s="29"/>
      <c r="DS1245" s="29"/>
      <c r="DT1245" s="29"/>
      <c r="DU1245" s="29"/>
      <c r="DV1245" s="29"/>
      <c r="DW1245" s="29"/>
      <c r="DX1245" s="29"/>
      <c r="DY1245" s="29"/>
      <c r="DZ1245" s="29"/>
      <c r="EA1245" s="29"/>
      <c r="EB1245" s="29"/>
      <c r="EC1245" s="29"/>
      <c r="ED1245" s="29"/>
      <c r="EE1245" s="29"/>
      <c r="EF1245" s="29"/>
      <c r="EG1245" s="29"/>
      <c r="EH1245" s="29"/>
      <c r="EI1245" s="29"/>
      <c r="EJ1245" s="29"/>
      <c r="EK1245" s="29"/>
      <c r="EL1245" s="29"/>
      <c r="EM1245" s="29"/>
      <c r="EN1245" s="29"/>
      <c r="EO1245" s="29"/>
      <c r="EP1245" s="29"/>
      <c r="EQ1245" s="29"/>
      <c r="ER1245" s="29"/>
      <c r="ES1245" s="29"/>
      <c r="ET1245" s="29"/>
      <c r="EU1245" s="29"/>
      <c r="EV1245" s="29"/>
      <c r="EW1245" s="29"/>
      <c r="EX1245" s="29"/>
      <c r="EY1245" s="29"/>
      <c r="EZ1245" s="29"/>
      <c r="FA1245" s="29"/>
      <c r="FB1245" s="29"/>
      <c r="FC1245" s="29"/>
      <c r="FD1245" s="29"/>
      <c r="FE1245" s="29"/>
      <c r="FF1245" s="29"/>
      <c r="FG1245" s="29"/>
      <c r="FH1245" s="29"/>
      <c r="FI1245" s="29"/>
      <c r="FJ1245" s="29"/>
      <c r="FK1245" s="29"/>
      <c r="FV1245" s="29"/>
      <c r="FZ1245" s="29"/>
      <c r="GA1245" s="29"/>
    </row>
    <row r="1246" spans="7:183" x14ac:dyDescent="0.25">
      <c r="G1246" s="112"/>
      <c r="Z1246" s="113"/>
      <c r="AQ1246" s="29"/>
      <c r="AR1246" s="29"/>
      <c r="AS1246" s="29"/>
      <c r="AT1246" s="29"/>
      <c r="AU1246" s="29"/>
      <c r="AV1246" s="29"/>
      <c r="AW1246" s="29"/>
      <c r="AX1246" s="29"/>
      <c r="AY1246" s="29"/>
      <c r="AZ1246" s="29"/>
      <c r="BA1246" s="29"/>
      <c r="BB1246" s="29"/>
      <c r="BC1246" s="29"/>
      <c r="BD1246" s="29"/>
      <c r="BE1246" s="29"/>
      <c r="BF1246" s="29"/>
      <c r="BG1246" s="29"/>
      <c r="BH1246" s="29"/>
      <c r="BI1246" s="29"/>
      <c r="BJ1246" s="29"/>
      <c r="BK1246" s="29"/>
      <c r="BL1246" s="29"/>
      <c r="BM1246" s="29"/>
      <c r="CH1246" s="29"/>
      <c r="CX1246" s="29"/>
      <c r="CY1246" s="29"/>
      <c r="CZ1246" s="31"/>
      <c r="DA1246" s="31"/>
      <c r="DB1246" s="31"/>
      <c r="DC1246" s="31"/>
      <c r="DD1246" s="31"/>
      <c r="DE1246" s="31"/>
      <c r="DF1246" s="31"/>
      <c r="DL1246" s="29"/>
      <c r="DM1246" s="29"/>
      <c r="DN1246" s="29"/>
      <c r="DO1246" s="29"/>
      <c r="DP1246" s="29"/>
      <c r="DQ1246" s="29"/>
      <c r="DR1246" s="29"/>
      <c r="DS1246" s="29"/>
      <c r="DT1246" s="29"/>
      <c r="DU1246" s="29"/>
      <c r="DV1246" s="29"/>
      <c r="DW1246" s="29"/>
      <c r="DX1246" s="29"/>
      <c r="DY1246" s="29"/>
      <c r="DZ1246" s="29"/>
      <c r="EA1246" s="29"/>
      <c r="EB1246" s="29"/>
      <c r="EC1246" s="29"/>
      <c r="ED1246" s="29"/>
      <c r="EE1246" s="29"/>
      <c r="EF1246" s="29"/>
      <c r="EG1246" s="29"/>
      <c r="EH1246" s="29"/>
      <c r="EI1246" s="29"/>
      <c r="EJ1246" s="29"/>
      <c r="EK1246" s="29"/>
      <c r="EL1246" s="29"/>
      <c r="EM1246" s="29"/>
      <c r="EN1246" s="29"/>
      <c r="EO1246" s="29"/>
      <c r="EP1246" s="29"/>
      <c r="EQ1246" s="29"/>
      <c r="ER1246" s="29"/>
      <c r="ES1246" s="29"/>
      <c r="ET1246" s="29"/>
      <c r="EU1246" s="29"/>
      <c r="EV1246" s="29"/>
      <c r="EW1246" s="29"/>
      <c r="EX1246" s="29"/>
      <c r="EY1246" s="29"/>
      <c r="EZ1246" s="29"/>
      <c r="FA1246" s="29"/>
      <c r="FB1246" s="29"/>
      <c r="FC1246" s="29"/>
      <c r="FD1246" s="29"/>
      <c r="FE1246" s="29"/>
      <c r="FF1246" s="29"/>
      <c r="FG1246" s="29"/>
      <c r="FH1246" s="29"/>
      <c r="FI1246" s="29"/>
      <c r="FJ1246" s="29"/>
      <c r="FK1246" s="29"/>
      <c r="FV1246" s="29"/>
      <c r="FZ1246" s="29"/>
      <c r="GA1246" s="29"/>
    </row>
    <row r="1247" spans="7:183" x14ac:dyDescent="0.25">
      <c r="G1247" s="112"/>
      <c r="Z1247" s="113"/>
      <c r="AQ1247" s="29"/>
      <c r="AR1247" s="29"/>
      <c r="AS1247" s="29"/>
      <c r="AT1247" s="29"/>
      <c r="AU1247" s="29"/>
      <c r="AV1247" s="29"/>
      <c r="AW1247" s="29"/>
      <c r="AX1247" s="29"/>
      <c r="AY1247" s="29"/>
      <c r="AZ1247" s="29"/>
      <c r="BA1247" s="29"/>
      <c r="BB1247" s="29"/>
      <c r="BC1247" s="29"/>
      <c r="BD1247" s="29"/>
      <c r="BE1247" s="29"/>
      <c r="BF1247" s="29"/>
      <c r="BG1247" s="29"/>
      <c r="BH1247" s="29"/>
      <c r="BI1247" s="29"/>
      <c r="BJ1247" s="29"/>
      <c r="BK1247" s="29"/>
      <c r="BL1247" s="29"/>
      <c r="BM1247" s="29"/>
      <c r="CH1247" s="29"/>
      <c r="CX1247" s="29"/>
      <c r="CY1247" s="29"/>
      <c r="CZ1247" s="31"/>
      <c r="DA1247" s="31"/>
      <c r="DB1247" s="31"/>
      <c r="DC1247" s="31"/>
      <c r="DD1247" s="31"/>
      <c r="DE1247" s="31"/>
      <c r="DF1247" s="31"/>
      <c r="DL1247" s="29"/>
      <c r="DM1247" s="29"/>
      <c r="DN1247" s="29"/>
      <c r="DO1247" s="29"/>
      <c r="DP1247" s="29"/>
      <c r="DQ1247" s="29"/>
      <c r="DR1247" s="29"/>
      <c r="DS1247" s="29"/>
      <c r="DT1247" s="29"/>
      <c r="DU1247" s="29"/>
      <c r="DV1247" s="29"/>
      <c r="DW1247" s="29"/>
      <c r="DX1247" s="29"/>
      <c r="DY1247" s="29"/>
      <c r="DZ1247" s="29"/>
      <c r="EA1247" s="29"/>
      <c r="EB1247" s="29"/>
      <c r="EC1247" s="29"/>
      <c r="ED1247" s="29"/>
      <c r="EE1247" s="29"/>
      <c r="EF1247" s="29"/>
      <c r="EG1247" s="29"/>
      <c r="EH1247" s="29"/>
      <c r="EI1247" s="29"/>
      <c r="EJ1247" s="29"/>
      <c r="EK1247" s="29"/>
      <c r="EL1247" s="29"/>
      <c r="EM1247" s="29"/>
      <c r="EN1247" s="29"/>
      <c r="EO1247" s="29"/>
      <c r="EP1247" s="29"/>
      <c r="EQ1247" s="29"/>
      <c r="ER1247" s="29"/>
      <c r="ES1247" s="29"/>
      <c r="ET1247" s="29"/>
      <c r="EU1247" s="29"/>
      <c r="EV1247" s="29"/>
      <c r="EW1247" s="29"/>
      <c r="EX1247" s="29"/>
      <c r="EY1247" s="29"/>
      <c r="EZ1247" s="29"/>
      <c r="FA1247" s="29"/>
      <c r="FB1247" s="29"/>
      <c r="FC1247" s="29"/>
      <c r="FD1247" s="29"/>
      <c r="FE1247" s="29"/>
      <c r="FF1247" s="29"/>
      <c r="FG1247" s="29"/>
      <c r="FH1247" s="29"/>
      <c r="FI1247" s="29"/>
      <c r="FJ1247" s="29"/>
      <c r="FK1247" s="29"/>
      <c r="FV1247" s="29"/>
      <c r="FZ1247" s="29"/>
      <c r="GA1247" s="29"/>
    </row>
    <row r="1248" spans="7:183" x14ac:dyDescent="0.25">
      <c r="G1248" s="112"/>
      <c r="Z1248" s="113"/>
      <c r="AQ1248" s="29"/>
      <c r="AR1248" s="29"/>
      <c r="AS1248" s="29"/>
      <c r="AT1248" s="29"/>
      <c r="AU1248" s="29"/>
      <c r="AV1248" s="29"/>
      <c r="AW1248" s="29"/>
      <c r="AX1248" s="29"/>
      <c r="AY1248" s="29"/>
      <c r="AZ1248" s="29"/>
      <c r="BA1248" s="29"/>
      <c r="BB1248" s="29"/>
      <c r="BC1248" s="29"/>
      <c r="BD1248" s="29"/>
      <c r="BE1248" s="29"/>
      <c r="BF1248" s="29"/>
      <c r="BG1248" s="29"/>
      <c r="BH1248" s="29"/>
      <c r="BI1248" s="29"/>
      <c r="BJ1248" s="29"/>
      <c r="BK1248" s="29"/>
      <c r="BL1248" s="29"/>
      <c r="BM1248" s="29"/>
      <c r="CH1248" s="29"/>
      <c r="CX1248" s="29"/>
      <c r="CY1248" s="29"/>
      <c r="CZ1248" s="31"/>
      <c r="DA1248" s="31"/>
      <c r="DB1248" s="31"/>
      <c r="DC1248" s="31"/>
      <c r="DD1248" s="31"/>
      <c r="DE1248" s="31"/>
      <c r="DF1248" s="31"/>
      <c r="DL1248" s="29"/>
      <c r="DM1248" s="29"/>
      <c r="DN1248" s="29"/>
      <c r="DO1248" s="29"/>
      <c r="DP1248" s="29"/>
      <c r="DQ1248" s="29"/>
      <c r="DR1248" s="29"/>
      <c r="DS1248" s="29"/>
      <c r="DT1248" s="29"/>
      <c r="DU1248" s="29"/>
      <c r="DV1248" s="29"/>
      <c r="DW1248" s="29"/>
      <c r="DX1248" s="29"/>
      <c r="DY1248" s="29"/>
      <c r="DZ1248" s="29"/>
      <c r="EA1248" s="29"/>
      <c r="EB1248" s="29"/>
      <c r="EC1248" s="29"/>
      <c r="ED1248" s="29"/>
      <c r="EE1248" s="29"/>
      <c r="EF1248" s="29"/>
      <c r="EG1248" s="29"/>
      <c r="EH1248" s="29"/>
      <c r="EI1248" s="29"/>
      <c r="EJ1248" s="29"/>
      <c r="EK1248" s="29"/>
      <c r="EL1248" s="29"/>
      <c r="EM1248" s="29"/>
      <c r="EN1248" s="29"/>
      <c r="EO1248" s="29"/>
      <c r="EP1248" s="29"/>
      <c r="EQ1248" s="29"/>
      <c r="ER1248" s="29"/>
      <c r="ES1248" s="29"/>
      <c r="ET1248" s="29"/>
      <c r="EU1248" s="29"/>
      <c r="EV1248" s="29"/>
      <c r="EW1248" s="29"/>
      <c r="EX1248" s="29"/>
      <c r="EY1248" s="29"/>
      <c r="EZ1248" s="29"/>
      <c r="FA1248" s="29"/>
      <c r="FB1248" s="29"/>
      <c r="FC1248" s="29"/>
      <c r="FD1248" s="29"/>
      <c r="FE1248" s="29"/>
      <c r="FF1248" s="29"/>
      <c r="FG1248" s="29"/>
      <c r="FH1248" s="29"/>
      <c r="FI1248" s="29"/>
      <c r="FJ1248" s="29"/>
      <c r="FK1248" s="29"/>
      <c r="FV1248" s="29"/>
      <c r="FZ1248" s="29"/>
      <c r="GA1248" s="29"/>
    </row>
    <row r="1249" spans="7:183" x14ac:dyDescent="0.25">
      <c r="G1249" s="112"/>
      <c r="Z1249" s="113"/>
      <c r="AQ1249" s="29"/>
      <c r="AR1249" s="29"/>
      <c r="AS1249" s="29"/>
      <c r="AT1249" s="29"/>
      <c r="AU1249" s="29"/>
      <c r="AV1249" s="29"/>
      <c r="AW1249" s="29"/>
      <c r="AX1249" s="29"/>
      <c r="AY1249" s="29"/>
      <c r="AZ1249" s="29"/>
      <c r="BA1249" s="29"/>
      <c r="BB1249" s="29"/>
      <c r="BC1249" s="29"/>
      <c r="BD1249" s="29"/>
      <c r="BE1249" s="29"/>
      <c r="BF1249" s="29"/>
      <c r="BG1249" s="29"/>
      <c r="BH1249" s="29"/>
      <c r="BI1249" s="29"/>
      <c r="BJ1249" s="29"/>
      <c r="BK1249" s="29"/>
      <c r="BL1249" s="29"/>
      <c r="BM1249" s="29"/>
      <c r="CH1249" s="29"/>
      <c r="CX1249" s="29"/>
      <c r="CY1249" s="29"/>
      <c r="CZ1249" s="31"/>
      <c r="DA1249" s="31"/>
      <c r="DB1249" s="31"/>
      <c r="DC1249" s="31"/>
      <c r="DD1249" s="31"/>
      <c r="DE1249" s="31"/>
      <c r="DF1249" s="31"/>
      <c r="DL1249" s="29"/>
      <c r="DM1249" s="29"/>
      <c r="DN1249" s="29"/>
      <c r="DO1249" s="29"/>
      <c r="DP1249" s="29"/>
      <c r="DQ1249" s="29"/>
      <c r="DR1249" s="29"/>
      <c r="DS1249" s="29"/>
      <c r="DT1249" s="29"/>
      <c r="DU1249" s="29"/>
      <c r="DV1249" s="29"/>
      <c r="DW1249" s="29"/>
      <c r="DX1249" s="29"/>
      <c r="DY1249" s="29"/>
      <c r="DZ1249" s="29"/>
      <c r="EA1249" s="29"/>
      <c r="EB1249" s="29"/>
      <c r="EC1249" s="29"/>
      <c r="ED1249" s="29"/>
      <c r="EE1249" s="29"/>
      <c r="EF1249" s="29"/>
      <c r="EG1249" s="29"/>
      <c r="EH1249" s="29"/>
      <c r="EI1249" s="29"/>
      <c r="EJ1249" s="29"/>
      <c r="EK1249" s="29"/>
      <c r="EL1249" s="29"/>
      <c r="EM1249" s="29"/>
      <c r="EN1249" s="29"/>
      <c r="EO1249" s="29"/>
      <c r="EP1249" s="29"/>
      <c r="EQ1249" s="29"/>
      <c r="ER1249" s="29"/>
      <c r="ES1249" s="29"/>
      <c r="ET1249" s="29"/>
      <c r="EU1249" s="29"/>
      <c r="EV1249" s="29"/>
      <c r="EW1249" s="29"/>
      <c r="EX1249" s="29"/>
      <c r="EY1249" s="29"/>
      <c r="EZ1249" s="29"/>
      <c r="FA1249" s="29"/>
      <c r="FB1249" s="29"/>
      <c r="FC1249" s="29"/>
      <c r="FD1249" s="29"/>
      <c r="FE1249" s="29"/>
      <c r="FF1249" s="29"/>
      <c r="FG1249" s="29"/>
      <c r="FH1249" s="29"/>
      <c r="FI1249" s="29"/>
      <c r="FJ1249" s="29"/>
      <c r="FK1249" s="29"/>
      <c r="FV1249" s="29"/>
      <c r="FZ1249" s="29"/>
      <c r="GA1249" s="29"/>
    </row>
    <row r="1250" spans="7:183" x14ac:dyDescent="0.25">
      <c r="G1250" s="112"/>
      <c r="Z1250" s="113"/>
      <c r="AQ1250" s="29"/>
      <c r="AR1250" s="29"/>
      <c r="AS1250" s="29"/>
      <c r="AT1250" s="29"/>
      <c r="AU1250" s="29"/>
      <c r="AV1250" s="29"/>
      <c r="AW1250" s="29"/>
      <c r="AX1250" s="29"/>
      <c r="AY1250" s="29"/>
      <c r="AZ1250" s="29"/>
      <c r="BA1250" s="29"/>
      <c r="BB1250" s="29"/>
      <c r="BC1250" s="29"/>
      <c r="BD1250" s="29"/>
      <c r="BE1250" s="29"/>
      <c r="BF1250" s="29"/>
      <c r="BG1250" s="29"/>
      <c r="BH1250" s="29"/>
      <c r="BI1250" s="29"/>
      <c r="BJ1250" s="29"/>
      <c r="BK1250" s="29"/>
      <c r="BL1250" s="29"/>
      <c r="BM1250" s="29"/>
      <c r="CH1250" s="29"/>
      <c r="CX1250" s="29"/>
      <c r="CY1250" s="29"/>
      <c r="CZ1250" s="31"/>
      <c r="DA1250" s="31"/>
      <c r="DB1250" s="31"/>
      <c r="DC1250" s="31"/>
      <c r="DD1250" s="31"/>
      <c r="DE1250" s="31"/>
      <c r="DF1250" s="31"/>
      <c r="DL1250" s="29"/>
      <c r="DM1250" s="29"/>
      <c r="DN1250" s="29"/>
      <c r="DO1250" s="29"/>
      <c r="DP1250" s="29"/>
      <c r="DQ1250" s="29"/>
      <c r="DR1250" s="29"/>
      <c r="DS1250" s="29"/>
      <c r="DT1250" s="29"/>
      <c r="DU1250" s="29"/>
      <c r="DV1250" s="29"/>
      <c r="DW1250" s="29"/>
      <c r="DX1250" s="29"/>
      <c r="DY1250" s="29"/>
      <c r="DZ1250" s="29"/>
      <c r="EA1250" s="29"/>
      <c r="EB1250" s="29"/>
      <c r="EC1250" s="29"/>
      <c r="ED1250" s="29"/>
      <c r="EE1250" s="29"/>
      <c r="EF1250" s="29"/>
      <c r="EG1250" s="29"/>
      <c r="EH1250" s="29"/>
      <c r="EI1250" s="29"/>
      <c r="EJ1250" s="29"/>
      <c r="EK1250" s="29"/>
      <c r="EL1250" s="29"/>
      <c r="EM1250" s="29"/>
      <c r="EN1250" s="29"/>
      <c r="EO1250" s="29"/>
      <c r="EP1250" s="29"/>
      <c r="EQ1250" s="29"/>
      <c r="ER1250" s="29"/>
      <c r="ES1250" s="29"/>
      <c r="ET1250" s="29"/>
      <c r="EU1250" s="29"/>
      <c r="EV1250" s="29"/>
      <c r="EW1250" s="29"/>
      <c r="EX1250" s="29"/>
      <c r="EY1250" s="29"/>
      <c r="EZ1250" s="29"/>
      <c r="FA1250" s="29"/>
      <c r="FB1250" s="29"/>
      <c r="FC1250" s="29"/>
      <c r="FD1250" s="29"/>
      <c r="FE1250" s="29"/>
      <c r="FF1250" s="29"/>
      <c r="FG1250" s="29"/>
      <c r="FH1250" s="29"/>
      <c r="FI1250" s="29"/>
      <c r="FJ1250" s="29"/>
      <c r="FK1250" s="29"/>
      <c r="FV1250" s="29"/>
      <c r="FZ1250" s="29"/>
      <c r="GA1250" s="29"/>
    </row>
    <row r="1251" spans="7:183" x14ac:dyDescent="0.25">
      <c r="G1251" s="112"/>
      <c r="Z1251" s="113"/>
      <c r="AQ1251" s="29"/>
      <c r="AR1251" s="29"/>
      <c r="AS1251" s="29"/>
      <c r="AT1251" s="29"/>
      <c r="AU1251" s="29"/>
      <c r="AV1251" s="29"/>
      <c r="AW1251" s="29"/>
      <c r="AX1251" s="29"/>
      <c r="AY1251" s="29"/>
      <c r="AZ1251" s="29"/>
      <c r="BA1251" s="29"/>
      <c r="BB1251" s="29"/>
      <c r="BC1251" s="29"/>
      <c r="BD1251" s="29"/>
      <c r="BE1251" s="29"/>
      <c r="BF1251" s="29"/>
      <c r="BG1251" s="29"/>
      <c r="BH1251" s="29"/>
      <c r="BI1251" s="29"/>
      <c r="BJ1251" s="29"/>
      <c r="BK1251" s="29"/>
      <c r="BL1251" s="29"/>
      <c r="BM1251" s="29"/>
      <c r="CH1251" s="29"/>
      <c r="CX1251" s="29"/>
      <c r="CY1251" s="29"/>
      <c r="CZ1251" s="31"/>
      <c r="DA1251" s="31"/>
      <c r="DB1251" s="31"/>
      <c r="DC1251" s="31"/>
      <c r="DD1251" s="31"/>
      <c r="DE1251" s="31"/>
      <c r="DF1251" s="31"/>
      <c r="DL1251" s="29"/>
      <c r="DM1251" s="29"/>
      <c r="DN1251" s="29"/>
      <c r="DO1251" s="29"/>
      <c r="DP1251" s="29"/>
      <c r="DQ1251" s="29"/>
      <c r="DR1251" s="29"/>
      <c r="DS1251" s="29"/>
      <c r="DT1251" s="29"/>
      <c r="DU1251" s="29"/>
      <c r="DV1251" s="29"/>
      <c r="DW1251" s="29"/>
      <c r="DX1251" s="29"/>
      <c r="DY1251" s="29"/>
      <c r="DZ1251" s="29"/>
      <c r="EA1251" s="29"/>
      <c r="EB1251" s="29"/>
      <c r="EC1251" s="29"/>
      <c r="ED1251" s="29"/>
      <c r="EE1251" s="29"/>
      <c r="EF1251" s="29"/>
      <c r="EG1251" s="29"/>
      <c r="EH1251" s="29"/>
      <c r="EI1251" s="29"/>
      <c r="EJ1251" s="29"/>
      <c r="EK1251" s="29"/>
      <c r="EL1251" s="29"/>
      <c r="EM1251" s="29"/>
      <c r="EN1251" s="29"/>
      <c r="EO1251" s="29"/>
      <c r="EP1251" s="29"/>
      <c r="EQ1251" s="29"/>
      <c r="ER1251" s="29"/>
      <c r="ES1251" s="29"/>
      <c r="ET1251" s="29"/>
      <c r="EU1251" s="29"/>
      <c r="EV1251" s="29"/>
      <c r="EW1251" s="29"/>
      <c r="EX1251" s="29"/>
      <c r="EY1251" s="29"/>
      <c r="EZ1251" s="29"/>
      <c r="FA1251" s="29"/>
      <c r="FB1251" s="29"/>
      <c r="FC1251" s="29"/>
      <c r="FD1251" s="29"/>
      <c r="FE1251" s="29"/>
      <c r="FF1251" s="29"/>
      <c r="FG1251" s="29"/>
      <c r="FH1251" s="29"/>
      <c r="FI1251" s="29"/>
      <c r="FJ1251" s="29"/>
      <c r="FK1251" s="29"/>
      <c r="FV1251" s="29"/>
      <c r="FZ1251" s="29"/>
      <c r="GA1251" s="29"/>
    </row>
    <row r="1252" spans="7:183" x14ac:dyDescent="0.25">
      <c r="G1252" s="112"/>
      <c r="Z1252" s="113"/>
      <c r="AQ1252" s="29"/>
      <c r="AR1252" s="29"/>
      <c r="AS1252" s="29"/>
      <c r="AT1252" s="29"/>
      <c r="AU1252" s="29"/>
      <c r="AV1252" s="29"/>
      <c r="AW1252" s="29"/>
      <c r="AX1252" s="29"/>
      <c r="AY1252" s="29"/>
      <c r="AZ1252" s="29"/>
      <c r="BA1252" s="29"/>
      <c r="BB1252" s="29"/>
      <c r="BC1252" s="29"/>
      <c r="BD1252" s="29"/>
      <c r="BE1252" s="29"/>
      <c r="BF1252" s="29"/>
      <c r="BG1252" s="29"/>
      <c r="BH1252" s="29"/>
      <c r="BI1252" s="29"/>
      <c r="BJ1252" s="29"/>
      <c r="BK1252" s="29"/>
      <c r="BL1252" s="29"/>
      <c r="BM1252" s="29"/>
      <c r="CH1252" s="29"/>
      <c r="CX1252" s="29"/>
      <c r="CY1252" s="29"/>
      <c r="CZ1252" s="31"/>
      <c r="DA1252" s="31"/>
      <c r="DB1252" s="31"/>
      <c r="DC1252" s="31"/>
      <c r="DD1252" s="31"/>
      <c r="DE1252" s="31"/>
      <c r="DF1252" s="31"/>
      <c r="DL1252" s="29"/>
      <c r="DM1252" s="29"/>
      <c r="DN1252" s="29"/>
      <c r="DO1252" s="29"/>
      <c r="DP1252" s="29"/>
      <c r="DQ1252" s="29"/>
      <c r="DR1252" s="29"/>
      <c r="DS1252" s="29"/>
      <c r="DT1252" s="29"/>
      <c r="DU1252" s="29"/>
      <c r="DV1252" s="29"/>
      <c r="DW1252" s="29"/>
      <c r="DX1252" s="29"/>
      <c r="DY1252" s="29"/>
      <c r="DZ1252" s="29"/>
      <c r="EA1252" s="29"/>
      <c r="EB1252" s="29"/>
      <c r="EC1252" s="29"/>
      <c r="ED1252" s="29"/>
      <c r="EE1252" s="29"/>
      <c r="EF1252" s="29"/>
      <c r="EG1252" s="29"/>
      <c r="EH1252" s="29"/>
      <c r="EI1252" s="29"/>
      <c r="EJ1252" s="29"/>
      <c r="EK1252" s="29"/>
      <c r="EL1252" s="29"/>
      <c r="EM1252" s="29"/>
      <c r="EN1252" s="29"/>
      <c r="EO1252" s="29"/>
      <c r="EP1252" s="29"/>
      <c r="EQ1252" s="29"/>
      <c r="ER1252" s="29"/>
      <c r="ES1252" s="29"/>
      <c r="ET1252" s="29"/>
      <c r="EU1252" s="29"/>
      <c r="EV1252" s="29"/>
      <c r="EW1252" s="29"/>
      <c r="EX1252" s="29"/>
      <c r="EY1252" s="29"/>
      <c r="EZ1252" s="29"/>
      <c r="FA1252" s="29"/>
      <c r="FB1252" s="29"/>
      <c r="FC1252" s="29"/>
      <c r="FD1252" s="29"/>
      <c r="FE1252" s="29"/>
      <c r="FF1252" s="29"/>
      <c r="FG1252" s="29"/>
      <c r="FH1252" s="29"/>
      <c r="FI1252" s="29"/>
      <c r="FJ1252" s="29"/>
      <c r="FK1252" s="29"/>
      <c r="FV1252" s="29"/>
      <c r="FZ1252" s="29"/>
      <c r="GA1252" s="29"/>
    </row>
    <row r="1253" spans="7:183" x14ac:dyDescent="0.25">
      <c r="G1253" s="112"/>
      <c r="Z1253" s="113"/>
      <c r="AQ1253" s="29"/>
      <c r="AR1253" s="29"/>
      <c r="AS1253" s="29"/>
      <c r="AT1253" s="29"/>
      <c r="AU1253" s="29"/>
      <c r="AV1253" s="29"/>
      <c r="AW1253" s="29"/>
      <c r="AX1253" s="29"/>
      <c r="AY1253" s="29"/>
      <c r="AZ1253" s="29"/>
      <c r="BA1253" s="29"/>
      <c r="BB1253" s="29"/>
      <c r="BC1253" s="29"/>
      <c r="BD1253" s="29"/>
      <c r="BE1253" s="29"/>
      <c r="BF1253" s="29"/>
      <c r="BG1253" s="29"/>
      <c r="BH1253" s="29"/>
      <c r="BI1253" s="29"/>
      <c r="BJ1253" s="29"/>
      <c r="BK1253" s="29"/>
      <c r="BL1253" s="29"/>
      <c r="BM1253" s="29"/>
      <c r="CH1253" s="29"/>
      <c r="CX1253" s="29"/>
      <c r="CY1253" s="29"/>
      <c r="CZ1253" s="31"/>
      <c r="DA1253" s="31"/>
      <c r="DB1253" s="31"/>
      <c r="DC1253" s="31"/>
      <c r="DD1253" s="31"/>
      <c r="DE1253" s="31"/>
      <c r="DF1253" s="31"/>
      <c r="DL1253" s="29"/>
      <c r="DM1253" s="29"/>
      <c r="DN1253" s="29"/>
      <c r="DO1253" s="29"/>
      <c r="DP1253" s="29"/>
      <c r="DQ1253" s="29"/>
      <c r="DR1253" s="29"/>
      <c r="DS1253" s="29"/>
      <c r="DT1253" s="29"/>
      <c r="DU1253" s="29"/>
      <c r="DV1253" s="29"/>
      <c r="DW1253" s="29"/>
      <c r="DX1253" s="29"/>
      <c r="DY1253" s="29"/>
      <c r="DZ1253" s="29"/>
      <c r="EA1253" s="29"/>
      <c r="EB1253" s="29"/>
      <c r="EC1253" s="29"/>
      <c r="ED1253" s="29"/>
      <c r="EE1253" s="29"/>
      <c r="EF1253" s="29"/>
      <c r="EG1253" s="29"/>
      <c r="EH1253" s="29"/>
      <c r="EI1253" s="29"/>
      <c r="EJ1253" s="29"/>
      <c r="EK1253" s="29"/>
      <c r="EL1253" s="29"/>
      <c r="EM1253" s="29"/>
      <c r="EN1253" s="29"/>
      <c r="EO1253" s="29"/>
      <c r="EP1253" s="29"/>
      <c r="EQ1253" s="29"/>
      <c r="ER1253" s="29"/>
      <c r="ES1253" s="29"/>
      <c r="ET1253" s="29"/>
      <c r="EU1253" s="29"/>
      <c r="EV1253" s="29"/>
      <c r="EW1253" s="29"/>
      <c r="EX1253" s="29"/>
      <c r="EY1253" s="29"/>
      <c r="EZ1253" s="29"/>
      <c r="FA1253" s="29"/>
      <c r="FB1253" s="29"/>
      <c r="FC1253" s="29"/>
      <c r="FD1253" s="29"/>
      <c r="FE1253" s="29"/>
      <c r="FF1253" s="29"/>
      <c r="FG1253" s="29"/>
      <c r="FH1253" s="29"/>
      <c r="FI1253" s="29"/>
      <c r="FJ1253" s="29"/>
      <c r="FK1253" s="29"/>
      <c r="FV1253" s="29"/>
      <c r="FZ1253" s="29"/>
      <c r="GA1253" s="29"/>
    </row>
    <row r="1254" spans="7:183" x14ac:dyDescent="0.25">
      <c r="G1254" s="112"/>
      <c r="Z1254" s="113"/>
      <c r="AQ1254" s="29"/>
      <c r="AR1254" s="29"/>
      <c r="AS1254" s="29"/>
      <c r="AT1254" s="29"/>
      <c r="AU1254" s="29"/>
      <c r="AV1254" s="29"/>
      <c r="AW1254" s="29"/>
      <c r="AX1254" s="29"/>
      <c r="AY1254" s="29"/>
      <c r="AZ1254" s="29"/>
      <c r="BA1254" s="29"/>
      <c r="BB1254" s="29"/>
      <c r="BC1254" s="29"/>
      <c r="BD1254" s="29"/>
      <c r="BE1254" s="29"/>
      <c r="BF1254" s="29"/>
      <c r="BG1254" s="29"/>
      <c r="BH1254" s="29"/>
      <c r="BI1254" s="29"/>
      <c r="BJ1254" s="29"/>
      <c r="BK1254" s="29"/>
      <c r="BL1254" s="29"/>
      <c r="BM1254" s="29"/>
      <c r="CH1254" s="29"/>
      <c r="CX1254" s="29"/>
      <c r="CY1254" s="29"/>
      <c r="CZ1254" s="31"/>
      <c r="DA1254" s="31"/>
      <c r="DB1254" s="31"/>
      <c r="DC1254" s="31"/>
      <c r="DD1254" s="31"/>
      <c r="DE1254" s="31"/>
      <c r="DF1254" s="31"/>
      <c r="DL1254" s="29"/>
      <c r="DM1254" s="29"/>
      <c r="DN1254" s="29"/>
      <c r="DO1254" s="29"/>
      <c r="DP1254" s="29"/>
      <c r="DQ1254" s="29"/>
      <c r="DR1254" s="29"/>
      <c r="DS1254" s="29"/>
      <c r="DT1254" s="29"/>
      <c r="DU1254" s="29"/>
      <c r="DV1254" s="29"/>
      <c r="DW1254" s="29"/>
      <c r="DX1254" s="29"/>
      <c r="DY1254" s="29"/>
      <c r="DZ1254" s="29"/>
      <c r="EA1254" s="29"/>
      <c r="EB1254" s="29"/>
      <c r="EC1254" s="29"/>
      <c r="ED1254" s="29"/>
      <c r="EE1254" s="29"/>
      <c r="EF1254" s="29"/>
      <c r="EG1254" s="29"/>
      <c r="EH1254" s="29"/>
      <c r="EI1254" s="29"/>
      <c r="EJ1254" s="29"/>
      <c r="EK1254" s="29"/>
      <c r="EL1254" s="29"/>
      <c r="EM1254" s="29"/>
      <c r="EN1254" s="29"/>
      <c r="EO1254" s="29"/>
      <c r="EP1254" s="29"/>
      <c r="EQ1254" s="29"/>
      <c r="ER1254" s="29"/>
      <c r="ES1254" s="29"/>
      <c r="ET1254" s="29"/>
      <c r="EU1254" s="29"/>
      <c r="EV1254" s="29"/>
      <c r="EW1254" s="29"/>
      <c r="EX1254" s="29"/>
      <c r="EY1254" s="29"/>
      <c r="EZ1254" s="29"/>
      <c r="FA1254" s="29"/>
      <c r="FB1254" s="29"/>
      <c r="FC1254" s="29"/>
      <c r="FD1254" s="29"/>
      <c r="FE1254" s="29"/>
      <c r="FF1254" s="29"/>
      <c r="FG1254" s="29"/>
      <c r="FH1254" s="29"/>
      <c r="FI1254" s="29"/>
      <c r="FJ1254" s="29"/>
      <c r="FK1254" s="29"/>
      <c r="FV1254" s="29"/>
      <c r="FZ1254" s="29"/>
      <c r="GA1254" s="29"/>
    </row>
    <row r="1255" spans="7:183" x14ac:dyDescent="0.25">
      <c r="G1255" s="112"/>
      <c r="Z1255" s="113"/>
      <c r="AQ1255" s="29"/>
      <c r="AR1255" s="29"/>
      <c r="AS1255" s="29"/>
      <c r="AT1255" s="29"/>
      <c r="AU1255" s="29"/>
      <c r="AV1255" s="29"/>
      <c r="AW1255" s="29"/>
      <c r="AX1255" s="29"/>
      <c r="AY1255" s="29"/>
      <c r="AZ1255" s="29"/>
      <c r="BA1255" s="29"/>
      <c r="BB1255" s="29"/>
      <c r="BC1255" s="29"/>
      <c r="BD1255" s="29"/>
      <c r="BE1255" s="29"/>
      <c r="BF1255" s="29"/>
      <c r="BG1255" s="29"/>
      <c r="BH1255" s="29"/>
      <c r="BI1255" s="29"/>
      <c r="BJ1255" s="29"/>
      <c r="BK1255" s="29"/>
      <c r="BL1255" s="29"/>
      <c r="BM1255" s="29"/>
      <c r="CH1255" s="29"/>
      <c r="CX1255" s="29"/>
      <c r="CY1255" s="29"/>
      <c r="CZ1255" s="31"/>
      <c r="DA1255" s="31"/>
      <c r="DB1255" s="31"/>
      <c r="DC1255" s="31"/>
      <c r="DD1255" s="31"/>
      <c r="DE1255" s="31"/>
      <c r="DF1255" s="31"/>
      <c r="DL1255" s="29"/>
      <c r="DM1255" s="29"/>
      <c r="DN1255" s="29"/>
      <c r="DO1255" s="29"/>
      <c r="DP1255" s="29"/>
      <c r="DQ1255" s="29"/>
      <c r="DR1255" s="29"/>
      <c r="DS1255" s="29"/>
      <c r="DT1255" s="29"/>
      <c r="DU1255" s="29"/>
      <c r="DV1255" s="29"/>
      <c r="DW1255" s="29"/>
      <c r="DX1255" s="29"/>
      <c r="DY1255" s="29"/>
      <c r="DZ1255" s="29"/>
      <c r="EA1255" s="29"/>
      <c r="EB1255" s="29"/>
      <c r="EC1255" s="29"/>
      <c r="ED1255" s="29"/>
      <c r="EE1255" s="29"/>
      <c r="EF1255" s="29"/>
      <c r="EG1255" s="29"/>
      <c r="EH1255" s="29"/>
      <c r="EI1255" s="29"/>
      <c r="EJ1255" s="29"/>
      <c r="EK1255" s="29"/>
      <c r="EL1255" s="29"/>
      <c r="EM1255" s="29"/>
      <c r="EN1255" s="29"/>
      <c r="EO1255" s="29"/>
      <c r="EP1255" s="29"/>
      <c r="EQ1255" s="29"/>
      <c r="ER1255" s="29"/>
      <c r="ES1255" s="29"/>
      <c r="ET1255" s="29"/>
      <c r="EU1255" s="29"/>
      <c r="EV1255" s="29"/>
      <c r="EW1255" s="29"/>
      <c r="EX1255" s="29"/>
      <c r="EY1255" s="29"/>
      <c r="EZ1255" s="29"/>
      <c r="FA1255" s="29"/>
      <c r="FB1255" s="29"/>
      <c r="FC1255" s="29"/>
      <c r="FD1255" s="29"/>
      <c r="FE1255" s="29"/>
      <c r="FF1255" s="29"/>
      <c r="FG1255" s="29"/>
      <c r="FH1255" s="29"/>
      <c r="FI1255" s="29"/>
      <c r="FJ1255" s="29"/>
      <c r="FK1255" s="29"/>
      <c r="FV1255" s="29"/>
      <c r="FZ1255" s="29"/>
      <c r="GA1255" s="29"/>
    </row>
    <row r="1256" spans="7:183" x14ac:dyDescent="0.25">
      <c r="G1256" s="112"/>
      <c r="Z1256" s="113"/>
      <c r="AQ1256" s="29"/>
      <c r="AR1256" s="29"/>
      <c r="AS1256" s="29"/>
      <c r="AT1256" s="29"/>
      <c r="AU1256" s="29"/>
      <c r="AV1256" s="29"/>
      <c r="AW1256" s="29"/>
      <c r="AX1256" s="29"/>
      <c r="AY1256" s="29"/>
      <c r="AZ1256" s="29"/>
      <c r="BA1256" s="29"/>
      <c r="BB1256" s="29"/>
      <c r="BC1256" s="29"/>
      <c r="BD1256" s="29"/>
      <c r="BE1256" s="29"/>
      <c r="BF1256" s="29"/>
      <c r="BG1256" s="29"/>
      <c r="BH1256" s="29"/>
      <c r="BI1256" s="29"/>
      <c r="BJ1256" s="29"/>
      <c r="BK1256" s="29"/>
      <c r="BL1256" s="29"/>
      <c r="BM1256" s="29"/>
      <c r="CH1256" s="29"/>
      <c r="CX1256" s="29"/>
      <c r="CY1256" s="29"/>
      <c r="CZ1256" s="31"/>
      <c r="DA1256" s="31"/>
      <c r="DB1256" s="31"/>
      <c r="DC1256" s="31"/>
      <c r="DD1256" s="31"/>
      <c r="DE1256" s="31"/>
      <c r="DF1256" s="31"/>
      <c r="DL1256" s="29"/>
      <c r="DM1256" s="29"/>
      <c r="DN1256" s="29"/>
      <c r="DO1256" s="29"/>
      <c r="DP1256" s="29"/>
      <c r="DQ1256" s="29"/>
      <c r="DR1256" s="29"/>
      <c r="DS1256" s="29"/>
      <c r="DT1256" s="29"/>
      <c r="DU1256" s="29"/>
      <c r="DV1256" s="29"/>
      <c r="DW1256" s="29"/>
      <c r="DX1256" s="29"/>
      <c r="DY1256" s="29"/>
      <c r="DZ1256" s="29"/>
      <c r="EA1256" s="29"/>
      <c r="EB1256" s="29"/>
      <c r="EC1256" s="29"/>
      <c r="ED1256" s="29"/>
      <c r="EE1256" s="29"/>
      <c r="EF1256" s="29"/>
      <c r="EG1256" s="29"/>
      <c r="EH1256" s="29"/>
      <c r="EI1256" s="29"/>
      <c r="EJ1256" s="29"/>
      <c r="EK1256" s="29"/>
      <c r="EL1256" s="29"/>
      <c r="EM1256" s="29"/>
      <c r="EN1256" s="29"/>
      <c r="EO1256" s="29"/>
      <c r="EP1256" s="29"/>
      <c r="EQ1256" s="29"/>
      <c r="ER1256" s="29"/>
      <c r="ES1256" s="29"/>
      <c r="ET1256" s="29"/>
      <c r="EU1256" s="29"/>
      <c r="EV1256" s="29"/>
      <c r="EW1256" s="29"/>
      <c r="EX1256" s="29"/>
      <c r="EY1256" s="29"/>
      <c r="EZ1256" s="29"/>
      <c r="FA1256" s="29"/>
      <c r="FB1256" s="29"/>
      <c r="FC1256" s="29"/>
      <c r="FD1256" s="29"/>
      <c r="FE1256" s="29"/>
      <c r="FF1256" s="29"/>
      <c r="FG1256" s="29"/>
      <c r="FH1256" s="29"/>
      <c r="FI1256" s="29"/>
      <c r="FJ1256" s="29"/>
      <c r="FK1256" s="29"/>
      <c r="FV1256" s="29"/>
      <c r="FZ1256" s="29"/>
      <c r="GA1256" s="29"/>
    </row>
    <row r="1257" spans="7:183" x14ac:dyDescent="0.25">
      <c r="G1257" s="112"/>
      <c r="Z1257" s="113"/>
      <c r="AQ1257" s="29"/>
      <c r="AR1257" s="29"/>
      <c r="AS1257" s="29"/>
      <c r="AT1257" s="29"/>
      <c r="AU1257" s="29"/>
      <c r="AV1257" s="29"/>
      <c r="AW1257" s="29"/>
      <c r="AX1257" s="29"/>
      <c r="AY1257" s="29"/>
      <c r="AZ1257" s="29"/>
      <c r="BA1257" s="29"/>
      <c r="BB1257" s="29"/>
      <c r="BC1257" s="29"/>
      <c r="BD1257" s="29"/>
      <c r="BE1257" s="29"/>
      <c r="BF1257" s="29"/>
      <c r="BG1257" s="29"/>
      <c r="BH1257" s="29"/>
      <c r="BI1257" s="29"/>
      <c r="BJ1257" s="29"/>
      <c r="BK1257" s="29"/>
      <c r="BL1257" s="29"/>
      <c r="BM1257" s="29"/>
      <c r="CH1257" s="29"/>
      <c r="CX1257" s="29"/>
      <c r="CY1257" s="29"/>
      <c r="CZ1257" s="31"/>
      <c r="DA1257" s="31"/>
      <c r="DB1257" s="31"/>
      <c r="DC1257" s="31"/>
      <c r="DD1257" s="31"/>
      <c r="DE1257" s="31"/>
      <c r="DF1257" s="31"/>
      <c r="DL1257" s="29"/>
      <c r="DM1257" s="29"/>
      <c r="DN1257" s="29"/>
      <c r="DO1257" s="29"/>
      <c r="DP1257" s="29"/>
      <c r="DQ1257" s="29"/>
      <c r="DR1257" s="29"/>
      <c r="DS1257" s="29"/>
      <c r="DT1257" s="29"/>
      <c r="DU1257" s="29"/>
      <c r="DV1257" s="29"/>
      <c r="DW1257" s="29"/>
      <c r="DX1257" s="29"/>
      <c r="DY1257" s="29"/>
      <c r="DZ1257" s="29"/>
      <c r="EA1257" s="29"/>
      <c r="EB1257" s="29"/>
      <c r="EC1257" s="29"/>
      <c r="ED1257" s="29"/>
      <c r="EE1257" s="29"/>
      <c r="EF1257" s="29"/>
      <c r="EG1257" s="29"/>
      <c r="EH1257" s="29"/>
      <c r="EI1257" s="29"/>
      <c r="EJ1257" s="29"/>
      <c r="EK1257" s="29"/>
      <c r="EL1257" s="29"/>
      <c r="EM1257" s="29"/>
      <c r="EN1257" s="29"/>
      <c r="EO1257" s="29"/>
      <c r="EP1257" s="29"/>
      <c r="EQ1257" s="29"/>
      <c r="ER1257" s="29"/>
      <c r="ES1257" s="29"/>
      <c r="ET1257" s="29"/>
      <c r="EU1257" s="29"/>
      <c r="EV1257" s="29"/>
      <c r="EW1257" s="29"/>
      <c r="EX1257" s="29"/>
      <c r="EY1257" s="29"/>
      <c r="EZ1257" s="29"/>
      <c r="FA1257" s="29"/>
      <c r="FB1257" s="29"/>
      <c r="FC1257" s="29"/>
      <c r="FD1257" s="29"/>
      <c r="FE1257" s="29"/>
      <c r="FF1257" s="29"/>
      <c r="FG1257" s="29"/>
      <c r="FH1257" s="29"/>
      <c r="FI1257" s="29"/>
      <c r="FJ1257" s="29"/>
      <c r="FK1257" s="29"/>
      <c r="FV1257" s="29"/>
      <c r="FZ1257" s="29"/>
      <c r="GA1257" s="29"/>
    </row>
    <row r="1258" spans="7:183" x14ac:dyDescent="0.25">
      <c r="G1258" s="112"/>
      <c r="Z1258" s="113"/>
      <c r="AQ1258" s="29"/>
      <c r="AR1258" s="29"/>
      <c r="AS1258" s="29"/>
      <c r="AT1258" s="29"/>
      <c r="AU1258" s="29"/>
      <c r="AV1258" s="29"/>
      <c r="AW1258" s="29"/>
      <c r="AX1258" s="29"/>
      <c r="AY1258" s="29"/>
      <c r="AZ1258" s="29"/>
      <c r="BA1258" s="29"/>
      <c r="BB1258" s="29"/>
      <c r="BC1258" s="29"/>
      <c r="BD1258" s="29"/>
      <c r="BE1258" s="29"/>
      <c r="BF1258" s="29"/>
      <c r="BG1258" s="29"/>
      <c r="BH1258" s="29"/>
      <c r="BI1258" s="29"/>
      <c r="BJ1258" s="29"/>
      <c r="BK1258" s="29"/>
      <c r="BL1258" s="29"/>
      <c r="BM1258" s="29"/>
      <c r="CH1258" s="29"/>
      <c r="CX1258" s="29"/>
      <c r="CY1258" s="29"/>
      <c r="CZ1258" s="31"/>
      <c r="DA1258" s="31"/>
      <c r="DB1258" s="31"/>
      <c r="DC1258" s="31"/>
      <c r="DD1258" s="31"/>
      <c r="DE1258" s="31"/>
      <c r="DF1258" s="31"/>
      <c r="DL1258" s="29"/>
      <c r="DM1258" s="29"/>
      <c r="DN1258" s="29"/>
      <c r="DO1258" s="29"/>
      <c r="DP1258" s="29"/>
      <c r="DQ1258" s="29"/>
      <c r="DR1258" s="29"/>
      <c r="DS1258" s="29"/>
      <c r="DT1258" s="29"/>
      <c r="DU1258" s="29"/>
      <c r="DV1258" s="29"/>
      <c r="DW1258" s="29"/>
      <c r="DX1258" s="29"/>
      <c r="DY1258" s="29"/>
      <c r="DZ1258" s="29"/>
      <c r="EA1258" s="29"/>
      <c r="EB1258" s="29"/>
      <c r="EC1258" s="29"/>
      <c r="ED1258" s="29"/>
      <c r="EE1258" s="29"/>
      <c r="EF1258" s="29"/>
      <c r="EG1258" s="29"/>
      <c r="EH1258" s="29"/>
      <c r="EI1258" s="29"/>
      <c r="EJ1258" s="29"/>
      <c r="EK1258" s="29"/>
      <c r="EL1258" s="29"/>
      <c r="EM1258" s="29"/>
      <c r="EN1258" s="29"/>
      <c r="EO1258" s="29"/>
      <c r="EP1258" s="29"/>
      <c r="EQ1258" s="29"/>
      <c r="ER1258" s="29"/>
      <c r="ES1258" s="29"/>
      <c r="ET1258" s="29"/>
      <c r="EU1258" s="29"/>
      <c r="EV1258" s="29"/>
      <c r="EW1258" s="29"/>
      <c r="EX1258" s="29"/>
      <c r="EY1258" s="29"/>
      <c r="EZ1258" s="29"/>
      <c r="FA1258" s="29"/>
      <c r="FB1258" s="29"/>
      <c r="FC1258" s="29"/>
      <c r="FD1258" s="29"/>
      <c r="FE1258" s="29"/>
      <c r="FF1258" s="29"/>
      <c r="FG1258" s="29"/>
      <c r="FH1258" s="29"/>
      <c r="FI1258" s="29"/>
      <c r="FJ1258" s="29"/>
      <c r="FK1258" s="29"/>
      <c r="FV1258" s="29"/>
      <c r="FZ1258" s="29"/>
      <c r="GA1258" s="29"/>
    </row>
    <row r="1259" spans="7:183" x14ac:dyDescent="0.25">
      <c r="G1259" s="112"/>
      <c r="Z1259" s="113"/>
      <c r="AQ1259" s="29"/>
      <c r="AR1259" s="29"/>
      <c r="AS1259" s="29"/>
      <c r="AT1259" s="29"/>
      <c r="AU1259" s="29"/>
      <c r="AV1259" s="29"/>
      <c r="AW1259" s="29"/>
      <c r="AX1259" s="29"/>
      <c r="AY1259" s="29"/>
      <c r="AZ1259" s="29"/>
      <c r="BA1259" s="29"/>
      <c r="BB1259" s="29"/>
      <c r="BC1259" s="29"/>
      <c r="BD1259" s="29"/>
      <c r="BE1259" s="29"/>
      <c r="BF1259" s="29"/>
      <c r="BG1259" s="29"/>
      <c r="BH1259" s="29"/>
      <c r="BI1259" s="29"/>
      <c r="BJ1259" s="29"/>
      <c r="BK1259" s="29"/>
      <c r="BL1259" s="29"/>
      <c r="BM1259" s="29"/>
      <c r="CH1259" s="29"/>
      <c r="CX1259" s="29"/>
      <c r="CY1259" s="29"/>
      <c r="CZ1259" s="31"/>
      <c r="DA1259" s="31"/>
      <c r="DB1259" s="31"/>
      <c r="DC1259" s="31"/>
      <c r="DD1259" s="31"/>
      <c r="DE1259" s="31"/>
      <c r="DF1259" s="31"/>
      <c r="DL1259" s="29"/>
      <c r="DM1259" s="29"/>
      <c r="DN1259" s="29"/>
      <c r="DO1259" s="29"/>
      <c r="DP1259" s="29"/>
      <c r="DQ1259" s="29"/>
      <c r="DR1259" s="29"/>
      <c r="DS1259" s="29"/>
      <c r="DT1259" s="29"/>
      <c r="DU1259" s="29"/>
      <c r="DV1259" s="29"/>
      <c r="DW1259" s="29"/>
      <c r="DX1259" s="29"/>
      <c r="DY1259" s="29"/>
      <c r="DZ1259" s="29"/>
      <c r="EA1259" s="29"/>
      <c r="EB1259" s="29"/>
      <c r="EC1259" s="29"/>
      <c r="ED1259" s="29"/>
      <c r="EE1259" s="29"/>
      <c r="EF1259" s="29"/>
      <c r="EG1259" s="29"/>
      <c r="EH1259" s="29"/>
      <c r="EI1259" s="29"/>
      <c r="EJ1259" s="29"/>
      <c r="EK1259" s="29"/>
      <c r="EL1259" s="29"/>
      <c r="EM1259" s="29"/>
      <c r="EN1259" s="29"/>
      <c r="EO1259" s="29"/>
      <c r="EP1259" s="29"/>
      <c r="EQ1259" s="29"/>
      <c r="ER1259" s="29"/>
      <c r="ES1259" s="29"/>
      <c r="ET1259" s="29"/>
      <c r="EU1259" s="29"/>
      <c r="EV1259" s="29"/>
      <c r="EW1259" s="29"/>
      <c r="EX1259" s="29"/>
      <c r="EY1259" s="29"/>
      <c r="EZ1259" s="29"/>
      <c r="FA1259" s="29"/>
      <c r="FB1259" s="29"/>
      <c r="FC1259" s="29"/>
      <c r="FD1259" s="29"/>
      <c r="FE1259" s="29"/>
      <c r="FF1259" s="29"/>
      <c r="FG1259" s="29"/>
      <c r="FH1259" s="29"/>
      <c r="FI1259" s="29"/>
      <c r="FJ1259" s="29"/>
      <c r="FK1259" s="29"/>
      <c r="FV1259" s="29"/>
      <c r="FZ1259" s="29"/>
      <c r="GA1259" s="29"/>
    </row>
    <row r="1260" spans="7:183" x14ac:dyDescent="0.25">
      <c r="G1260" s="112"/>
      <c r="Z1260" s="113"/>
      <c r="AQ1260" s="29"/>
      <c r="AR1260" s="29"/>
      <c r="AS1260" s="29"/>
      <c r="AT1260" s="29"/>
      <c r="AU1260" s="29"/>
      <c r="AV1260" s="29"/>
      <c r="AW1260" s="29"/>
      <c r="AX1260" s="29"/>
      <c r="AY1260" s="29"/>
      <c r="AZ1260" s="29"/>
      <c r="BA1260" s="29"/>
      <c r="BB1260" s="29"/>
      <c r="BC1260" s="29"/>
      <c r="BD1260" s="29"/>
      <c r="BE1260" s="29"/>
      <c r="BF1260" s="29"/>
      <c r="BG1260" s="29"/>
      <c r="BH1260" s="29"/>
      <c r="BI1260" s="29"/>
      <c r="BJ1260" s="29"/>
      <c r="BK1260" s="29"/>
      <c r="BL1260" s="29"/>
      <c r="BM1260" s="29"/>
      <c r="CH1260" s="29"/>
      <c r="CX1260" s="29"/>
      <c r="CY1260" s="29"/>
      <c r="CZ1260" s="31"/>
      <c r="DA1260" s="31"/>
      <c r="DB1260" s="31"/>
      <c r="DC1260" s="31"/>
      <c r="DD1260" s="31"/>
      <c r="DE1260" s="31"/>
      <c r="DF1260" s="31"/>
      <c r="DL1260" s="29"/>
      <c r="DM1260" s="29"/>
      <c r="DN1260" s="29"/>
      <c r="DO1260" s="29"/>
      <c r="DP1260" s="29"/>
      <c r="DQ1260" s="29"/>
      <c r="DR1260" s="29"/>
      <c r="DS1260" s="29"/>
      <c r="DT1260" s="29"/>
      <c r="DU1260" s="29"/>
      <c r="DV1260" s="29"/>
      <c r="DW1260" s="29"/>
      <c r="DX1260" s="29"/>
      <c r="DY1260" s="29"/>
      <c r="DZ1260" s="29"/>
      <c r="EA1260" s="29"/>
      <c r="EB1260" s="29"/>
      <c r="EC1260" s="29"/>
      <c r="ED1260" s="29"/>
      <c r="EE1260" s="29"/>
      <c r="EF1260" s="29"/>
      <c r="EG1260" s="29"/>
      <c r="EH1260" s="29"/>
      <c r="EI1260" s="29"/>
      <c r="EJ1260" s="29"/>
      <c r="EK1260" s="29"/>
      <c r="EL1260" s="29"/>
      <c r="EM1260" s="29"/>
      <c r="EN1260" s="29"/>
      <c r="EO1260" s="29"/>
      <c r="EP1260" s="29"/>
      <c r="EQ1260" s="29"/>
      <c r="ER1260" s="29"/>
      <c r="ES1260" s="29"/>
      <c r="ET1260" s="29"/>
      <c r="EU1260" s="29"/>
      <c r="EV1260" s="29"/>
      <c r="EW1260" s="29"/>
      <c r="EX1260" s="29"/>
      <c r="EY1260" s="29"/>
      <c r="EZ1260" s="29"/>
      <c r="FA1260" s="29"/>
      <c r="FB1260" s="29"/>
      <c r="FC1260" s="29"/>
      <c r="FD1260" s="29"/>
      <c r="FE1260" s="29"/>
      <c r="FF1260" s="29"/>
      <c r="FG1260" s="29"/>
      <c r="FH1260" s="29"/>
      <c r="FI1260" s="29"/>
      <c r="FJ1260" s="29"/>
      <c r="FK1260" s="29"/>
      <c r="FV1260" s="29"/>
      <c r="FZ1260" s="29"/>
      <c r="GA1260" s="29"/>
    </row>
    <row r="1261" spans="7:183" x14ac:dyDescent="0.25">
      <c r="G1261" s="112"/>
      <c r="Z1261" s="113"/>
      <c r="AQ1261" s="29"/>
      <c r="AR1261" s="29"/>
      <c r="AS1261" s="29"/>
      <c r="AT1261" s="29"/>
      <c r="AU1261" s="29"/>
      <c r="AV1261" s="29"/>
      <c r="AW1261" s="29"/>
      <c r="AX1261" s="29"/>
      <c r="AY1261" s="29"/>
      <c r="AZ1261" s="29"/>
      <c r="BA1261" s="29"/>
      <c r="BB1261" s="29"/>
      <c r="BC1261" s="29"/>
      <c r="BD1261" s="29"/>
      <c r="BE1261" s="29"/>
      <c r="BF1261" s="29"/>
      <c r="BG1261" s="29"/>
      <c r="BH1261" s="29"/>
      <c r="BI1261" s="29"/>
      <c r="BJ1261" s="29"/>
      <c r="BK1261" s="29"/>
      <c r="BL1261" s="29"/>
      <c r="BM1261" s="29"/>
      <c r="CH1261" s="29"/>
      <c r="CX1261" s="29"/>
      <c r="CY1261" s="29"/>
      <c r="CZ1261" s="31"/>
      <c r="DA1261" s="31"/>
      <c r="DB1261" s="31"/>
      <c r="DC1261" s="31"/>
      <c r="DD1261" s="31"/>
      <c r="DE1261" s="31"/>
      <c r="DF1261" s="31"/>
      <c r="DL1261" s="29"/>
      <c r="DM1261" s="29"/>
      <c r="DN1261" s="29"/>
      <c r="DO1261" s="29"/>
      <c r="DP1261" s="29"/>
      <c r="DQ1261" s="29"/>
      <c r="DR1261" s="29"/>
      <c r="DS1261" s="29"/>
      <c r="DT1261" s="29"/>
      <c r="DU1261" s="29"/>
      <c r="DV1261" s="29"/>
      <c r="DW1261" s="29"/>
      <c r="DX1261" s="29"/>
      <c r="DY1261" s="29"/>
      <c r="DZ1261" s="29"/>
      <c r="EA1261" s="29"/>
      <c r="EB1261" s="29"/>
      <c r="EC1261" s="29"/>
      <c r="ED1261" s="29"/>
      <c r="EE1261" s="29"/>
      <c r="EF1261" s="29"/>
      <c r="EG1261" s="29"/>
      <c r="EH1261" s="29"/>
      <c r="EI1261" s="29"/>
      <c r="EJ1261" s="29"/>
      <c r="EK1261" s="29"/>
      <c r="EL1261" s="29"/>
      <c r="EM1261" s="29"/>
      <c r="EN1261" s="29"/>
      <c r="EO1261" s="29"/>
      <c r="EP1261" s="29"/>
      <c r="EQ1261" s="29"/>
      <c r="ER1261" s="29"/>
      <c r="ES1261" s="29"/>
      <c r="ET1261" s="29"/>
      <c r="EU1261" s="29"/>
      <c r="EV1261" s="29"/>
      <c r="EW1261" s="29"/>
      <c r="EX1261" s="29"/>
      <c r="EY1261" s="29"/>
      <c r="EZ1261" s="29"/>
      <c r="FA1261" s="29"/>
      <c r="FB1261" s="29"/>
      <c r="FC1261" s="29"/>
      <c r="FD1261" s="29"/>
      <c r="FE1261" s="29"/>
      <c r="FF1261" s="29"/>
      <c r="FG1261" s="29"/>
      <c r="FH1261" s="29"/>
      <c r="FI1261" s="29"/>
      <c r="FJ1261" s="29"/>
      <c r="FK1261" s="29"/>
      <c r="FV1261" s="29"/>
      <c r="FZ1261" s="29"/>
      <c r="GA1261" s="29"/>
    </row>
    <row r="1262" spans="7:183" x14ac:dyDescent="0.25">
      <c r="G1262" s="112"/>
      <c r="Z1262" s="113"/>
      <c r="AQ1262" s="29"/>
      <c r="AR1262" s="29"/>
      <c r="AS1262" s="29"/>
      <c r="AT1262" s="29"/>
      <c r="AU1262" s="29"/>
      <c r="AV1262" s="29"/>
      <c r="AW1262" s="29"/>
      <c r="AX1262" s="29"/>
      <c r="AY1262" s="29"/>
      <c r="AZ1262" s="29"/>
      <c r="BA1262" s="29"/>
      <c r="BB1262" s="29"/>
      <c r="BC1262" s="29"/>
      <c r="BD1262" s="29"/>
      <c r="BE1262" s="29"/>
      <c r="BF1262" s="29"/>
      <c r="BG1262" s="29"/>
      <c r="BH1262" s="29"/>
      <c r="BI1262" s="29"/>
      <c r="BJ1262" s="29"/>
      <c r="BK1262" s="29"/>
      <c r="BL1262" s="29"/>
      <c r="BM1262" s="29"/>
      <c r="CH1262" s="29"/>
      <c r="CX1262" s="29"/>
      <c r="CY1262" s="29"/>
      <c r="CZ1262" s="31"/>
      <c r="DA1262" s="31"/>
      <c r="DB1262" s="31"/>
      <c r="DC1262" s="31"/>
      <c r="DD1262" s="31"/>
      <c r="DE1262" s="31"/>
      <c r="DF1262" s="31"/>
      <c r="DL1262" s="29"/>
      <c r="DM1262" s="29"/>
      <c r="DN1262" s="29"/>
      <c r="DO1262" s="29"/>
      <c r="DP1262" s="29"/>
      <c r="DQ1262" s="29"/>
      <c r="DR1262" s="29"/>
      <c r="DS1262" s="29"/>
      <c r="DT1262" s="29"/>
      <c r="DU1262" s="29"/>
      <c r="DV1262" s="29"/>
      <c r="DW1262" s="29"/>
      <c r="DX1262" s="29"/>
      <c r="DY1262" s="29"/>
      <c r="DZ1262" s="29"/>
      <c r="EA1262" s="29"/>
      <c r="EB1262" s="29"/>
      <c r="EC1262" s="29"/>
      <c r="ED1262" s="29"/>
      <c r="EE1262" s="29"/>
      <c r="EF1262" s="29"/>
      <c r="EG1262" s="29"/>
      <c r="EH1262" s="29"/>
      <c r="EI1262" s="29"/>
      <c r="EJ1262" s="29"/>
      <c r="EK1262" s="29"/>
      <c r="EL1262" s="29"/>
      <c r="EM1262" s="29"/>
      <c r="EN1262" s="29"/>
      <c r="EO1262" s="29"/>
      <c r="EP1262" s="29"/>
      <c r="EQ1262" s="29"/>
      <c r="ER1262" s="29"/>
      <c r="ES1262" s="29"/>
      <c r="ET1262" s="29"/>
      <c r="EU1262" s="29"/>
      <c r="EV1262" s="29"/>
      <c r="EW1262" s="29"/>
      <c r="EX1262" s="29"/>
      <c r="EY1262" s="29"/>
      <c r="EZ1262" s="29"/>
      <c r="FA1262" s="29"/>
      <c r="FB1262" s="29"/>
      <c r="FC1262" s="29"/>
      <c r="FD1262" s="29"/>
      <c r="FE1262" s="29"/>
      <c r="FF1262" s="29"/>
      <c r="FG1262" s="29"/>
      <c r="FH1262" s="29"/>
      <c r="FI1262" s="29"/>
      <c r="FJ1262" s="29"/>
      <c r="FK1262" s="29"/>
      <c r="FV1262" s="29"/>
      <c r="FZ1262" s="29"/>
      <c r="GA1262" s="29"/>
    </row>
    <row r="1263" spans="7:183" x14ac:dyDescent="0.25">
      <c r="G1263" s="112"/>
      <c r="Z1263" s="113"/>
      <c r="AQ1263" s="29"/>
      <c r="AR1263" s="29"/>
      <c r="AS1263" s="29"/>
      <c r="AT1263" s="29"/>
      <c r="AU1263" s="29"/>
      <c r="AV1263" s="29"/>
      <c r="AW1263" s="29"/>
      <c r="AX1263" s="29"/>
      <c r="AY1263" s="29"/>
      <c r="AZ1263" s="29"/>
      <c r="BA1263" s="29"/>
      <c r="BB1263" s="29"/>
      <c r="BC1263" s="29"/>
      <c r="BD1263" s="29"/>
      <c r="BE1263" s="29"/>
      <c r="BF1263" s="29"/>
      <c r="BG1263" s="29"/>
      <c r="BH1263" s="29"/>
      <c r="BI1263" s="29"/>
      <c r="BJ1263" s="29"/>
      <c r="BK1263" s="29"/>
      <c r="BL1263" s="29"/>
      <c r="BM1263" s="29"/>
      <c r="CH1263" s="29"/>
      <c r="CX1263" s="29"/>
      <c r="CY1263" s="29"/>
      <c r="CZ1263" s="31"/>
      <c r="DA1263" s="31"/>
      <c r="DB1263" s="31"/>
      <c r="DC1263" s="31"/>
      <c r="DD1263" s="31"/>
      <c r="DE1263" s="31"/>
      <c r="DF1263" s="31"/>
      <c r="DL1263" s="29"/>
      <c r="DM1263" s="29"/>
      <c r="DN1263" s="29"/>
      <c r="DO1263" s="29"/>
      <c r="DP1263" s="29"/>
      <c r="DQ1263" s="29"/>
      <c r="DR1263" s="29"/>
      <c r="DS1263" s="29"/>
      <c r="DT1263" s="29"/>
      <c r="DU1263" s="29"/>
      <c r="DV1263" s="29"/>
      <c r="DW1263" s="29"/>
      <c r="DX1263" s="29"/>
      <c r="DY1263" s="29"/>
      <c r="DZ1263" s="29"/>
      <c r="EA1263" s="29"/>
      <c r="EB1263" s="29"/>
      <c r="EC1263" s="29"/>
      <c r="ED1263" s="29"/>
      <c r="EE1263" s="29"/>
      <c r="EF1263" s="29"/>
      <c r="EG1263" s="29"/>
      <c r="EH1263" s="29"/>
      <c r="EI1263" s="29"/>
      <c r="EJ1263" s="29"/>
      <c r="EK1263" s="29"/>
      <c r="EL1263" s="29"/>
      <c r="EM1263" s="29"/>
      <c r="EN1263" s="29"/>
      <c r="EO1263" s="29"/>
      <c r="EP1263" s="29"/>
      <c r="EQ1263" s="29"/>
      <c r="ER1263" s="29"/>
      <c r="ES1263" s="29"/>
      <c r="ET1263" s="29"/>
      <c r="EU1263" s="29"/>
      <c r="EV1263" s="29"/>
      <c r="EW1263" s="29"/>
      <c r="EX1263" s="29"/>
      <c r="EY1263" s="29"/>
      <c r="EZ1263" s="29"/>
      <c r="FA1263" s="29"/>
      <c r="FB1263" s="29"/>
      <c r="FC1263" s="29"/>
      <c r="FD1263" s="29"/>
      <c r="FE1263" s="29"/>
      <c r="FF1263" s="29"/>
      <c r="FG1263" s="29"/>
      <c r="FH1263" s="29"/>
      <c r="FI1263" s="29"/>
      <c r="FJ1263" s="29"/>
      <c r="FK1263" s="29"/>
      <c r="FV1263" s="29"/>
      <c r="FZ1263" s="29"/>
      <c r="GA1263" s="29"/>
    </row>
    <row r="1264" spans="7:183" x14ac:dyDescent="0.25">
      <c r="G1264" s="112"/>
      <c r="Z1264" s="113"/>
      <c r="AQ1264" s="29"/>
      <c r="AR1264" s="29"/>
      <c r="AS1264" s="29"/>
      <c r="AT1264" s="29"/>
      <c r="AU1264" s="29"/>
      <c r="AV1264" s="29"/>
      <c r="AW1264" s="29"/>
      <c r="AX1264" s="29"/>
      <c r="AY1264" s="29"/>
      <c r="AZ1264" s="29"/>
      <c r="BA1264" s="29"/>
      <c r="BB1264" s="29"/>
      <c r="BC1264" s="29"/>
      <c r="BD1264" s="29"/>
      <c r="BE1264" s="29"/>
      <c r="BF1264" s="29"/>
      <c r="BG1264" s="29"/>
      <c r="BH1264" s="29"/>
      <c r="BI1264" s="29"/>
      <c r="BJ1264" s="29"/>
      <c r="BK1264" s="29"/>
      <c r="BL1264" s="29"/>
      <c r="BM1264" s="29"/>
      <c r="CH1264" s="29"/>
      <c r="CX1264" s="29"/>
      <c r="CY1264" s="29"/>
      <c r="CZ1264" s="31"/>
      <c r="DA1264" s="31"/>
      <c r="DB1264" s="31"/>
      <c r="DC1264" s="31"/>
      <c r="DD1264" s="31"/>
      <c r="DE1264" s="31"/>
      <c r="DF1264" s="31"/>
      <c r="DL1264" s="29"/>
      <c r="DM1264" s="29"/>
      <c r="DN1264" s="29"/>
      <c r="DO1264" s="29"/>
      <c r="DP1264" s="29"/>
      <c r="DQ1264" s="29"/>
      <c r="DR1264" s="29"/>
      <c r="DS1264" s="29"/>
      <c r="DT1264" s="29"/>
      <c r="DU1264" s="29"/>
      <c r="DV1264" s="29"/>
      <c r="DW1264" s="29"/>
      <c r="DX1264" s="29"/>
      <c r="DY1264" s="29"/>
      <c r="DZ1264" s="29"/>
      <c r="EA1264" s="29"/>
      <c r="EB1264" s="29"/>
      <c r="EC1264" s="29"/>
      <c r="ED1264" s="29"/>
      <c r="EE1264" s="29"/>
      <c r="EF1264" s="29"/>
      <c r="EG1264" s="29"/>
      <c r="EH1264" s="29"/>
      <c r="EI1264" s="29"/>
      <c r="EJ1264" s="29"/>
      <c r="EK1264" s="29"/>
      <c r="EL1264" s="29"/>
      <c r="EM1264" s="29"/>
      <c r="EN1264" s="29"/>
      <c r="EO1264" s="29"/>
      <c r="EP1264" s="29"/>
      <c r="EQ1264" s="29"/>
      <c r="ER1264" s="29"/>
      <c r="ES1264" s="29"/>
      <c r="ET1264" s="29"/>
      <c r="EU1264" s="29"/>
      <c r="EV1264" s="29"/>
      <c r="EW1264" s="29"/>
      <c r="EX1264" s="29"/>
      <c r="EY1264" s="29"/>
      <c r="EZ1264" s="29"/>
      <c r="FA1264" s="29"/>
      <c r="FB1264" s="29"/>
      <c r="FC1264" s="29"/>
      <c r="FD1264" s="29"/>
      <c r="FE1264" s="29"/>
      <c r="FF1264" s="29"/>
      <c r="FG1264" s="29"/>
      <c r="FH1264" s="29"/>
      <c r="FI1264" s="29"/>
      <c r="FJ1264" s="29"/>
      <c r="FK1264" s="29"/>
      <c r="FV1264" s="29"/>
      <c r="FZ1264" s="29"/>
      <c r="GA1264" s="29"/>
    </row>
    <row r="1265" spans="7:183" x14ac:dyDescent="0.25">
      <c r="G1265" s="112"/>
      <c r="Z1265" s="113"/>
      <c r="AQ1265" s="29"/>
      <c r="AR1265" s="29"/>
      <c r="AS1265" s="29"/>
      <c r="AT1265" s="29"/>
      <c r="AU1265" s="29"/>
      <c r="AV1265" s="29"/>
      <c r="AW1265" s="29"/>
      <c r="AX1265" s="29"/>
      <c r="AY1265" s="29"/>
      <c r="AZ1265" s="29"/>
      <c r="BA1265" s="29"/>
      <c r="BB1265" s="29"/>
      <c r="BC1265" s="29"/>
      <c r="BD1265" s="29"/>
      <c r="BE1265" s="29"/>
      <c r="BF1265" s="29"/>
      <c r="BG1265" s="29"/>
      <c r="BH1265" s="29"/>
      <c r="BI1265" s="29"/>
      <c r="BJ1265" s="29"/>
      <c r="BK1265" s="29"/>
      <c r="BL1265" s="29"/>
      <c r="BM1265" s="29"/>
      <c r="CH1265" s="29"/>
      <c r="CX1265" s="29"/>
      <c r="CY1265" s="29"/>
      <c r="CZ1265" s="31"/>
      <c r="DA1265" s="31"/>
      <c r="DB1265" s="31"/>
      <c r="DC1265" s="31"/>
      <c r="DD1265" s="31"/>
      <c r="DE1265" s="31"/>
      <c r="DF1265" s="31"/>
      <c r="DL1265" s="29"/>
      <c r="DM1265" s="29"/>
      <c r="DN1265" s="29"/>
      <c r="DO1265" s="29"/>
      <c r="DP1265" s="29"/>
      <c r="DQ1265" s="29"/>
      <c r="DR1265" s="29"/>
      <c r="DS1265" s="29"/>
      <c r="DT1265" s="29"/>
      <c r="DU1265" s="29"/>
      <c r="DV1265" s="29"/>
      <c r="DW1265" s="29"/>
      <c r="DX1265" s="29"/>
      <c r="DY1265" s="29"/>
      <c r="DZ1265" s="29"/>
      <c r="EA1265" s="29"/>
      <c r="EB1265" s="29"/>
      <c r="EC1265" s="29"/>
      <c r="ED1265" s="29"/>
      <c r="EE1265" s="29"/>
      <c r="EF1265" s="29"/>
      <c r="EG1265" s="29"/>
      <c r="EH1265" s="29"/>
      <c r="EI1265" s="29"/>
      <c r="EJ1265" s="29"/>
      <c r="EK1265" s="29"/>
      <c r="EL1265" s="29"/>
      <c r="EM1265" s="29"/>
      <c r="EN1265" s="29"/>
      <c r="EO1265" s="29"/>
      <c r="EP1265" s="29"/>
      <c r="EQ1265" s="29"/>
      <c r="ER1265" s="29"/>
      <c r="ES1265" s="29"/>
      <c r="ET1265" s="29"/>
      <c r="EU1265" s="29"/>
      <c r="EV1265" s="29"/>
      <c r="EW1265" s="29"/>
      <c r="EX1265" s="29"/>
      <c r="EY1265" s="29"/>
      <c r="EZ1265" s="29"/>
      <c r="FA1265" s="29"/>
      <c r="FB1265" s="29"/>
      <c r="FC1265" s="29"/>
      <c r="FD1265" s="29"/>
      <c r="FE1265" s="29"/>
      <c r="FF1265" s="29"/>
      <c r="FG1265" s="29"/>
      <c r="FH1265" s="29"/>
      <c r="FI1265" s="29"/>
      <c r="FJ1265" s="29"/>
      <c r="FK1265" s="29"/>
      <c r="FV1265" s="29"/>
      <c r="FZ1265" s="29"/>
      <c r="GA1265" s="29"/>
    </row>
    <row r="1266" spans="7:183" x14ac:dyDescent="0.25">
      <c r="G1266" s="112"/>
      <c r="Z1266" s="113"/>
      <c r="AQ1266" s="29"/>
      <c r="AR1266" s="29"/>
      <c r="AS1266" s="29"/>
      <c r="AT1266" s="29"/>
      <c r="AU1266" s="29"/>
      <c r="AV1266" s="29"/>
      <c r="AW1266" s="29"/>
      <c r="AX1266" s="29"/>
      <c r="AY1266" s="29"/>
      <c r="AZ1266" s="29"/>
      <c r="BA1266" s="29"/>
      <c r="BB1266" s="29"/>
      <c r="BC1266" s="29"/>
      <c r="BD1266" s="29"/>
      <c r="BE1266" s="29"/>
      <c r="BF1266" s="29"/>
      <c r="BG1266" s="29"/>
      <c r="BH1266" s="29"/>
      <c r="BI1266" s="29"/>
      <c r="BJ1266" s="29"/>
      <c r="BK1266" s="29"/>
      <c r="BL1266" s="29"/>
      <c r="BM1266" s="29"/>
      <c r="CH1266" s="29"/>
      <c r="CX1266" s="29"/>
      <c r="CY1266" s="29"/>
      <c r="CZ1266" s="31"/>
      <c r="DA1266" s="31"/>
      <c r="DB1266" s="31"/>
      <c r="DC1266" s="31"/>
      <c r="DD1266" s="31"/>
      <c r="DE1266" s="31"/>
      <c r="DF1266" s="31"/>
      <c r="DL1266" s="29"/>
      <c r="DM1266" s="29"/>
      <c r="DN1266" s="29"/>
      <c r="DO1266" s="29"/>
      <c r="DP1266" s="29"/>
      <c r="DQ1266" s="29"/>
      <c r="DR1266" s="29"/>
      <c r="DS1266" s="29"/>
      <c r="DT1266" s="29"/>
      <c r="DU1266" s="29"/>
      <c r="DV1266" s="29"/>
      <c r="DW1266" s="29"/>
      <c r="DX1266" s="29"/>
      <c r="DY1266" s="29"/>
      <c r="DZ1266" s="29"/>
      <c r="EA1266" s="29"/>
      <c r="EB1266" s="29"/>
      <c r="EC1266" s="29"/>
      <c r="ED1266" s="29"/>
      <c r="EE1266" s="29"/>
      <c r="EF1266" s="29"/>
      <c r="EG1266" s="29"/>
      <c r="EH1266" s="29"/>
      <c r="EI1266" s="29"/>
      <c r="EJ1266" s="29"/>
      <c r="EK1266" s="29"/>
      <c r="EL1266" s="29"/>
      <c r="EM1266" s="29"/>
      <c r="EN1266" s="29"/>
      <c r="EO1266" s="29"/>
      <c r="EP1266" s="29"/>
      <c r="EQ1266" s="29"/>
      <c r="ER1266" s="29"/>
      <c r="ES1266" s="29"/>
      <c r="ET1266" s="29"/>
      <c r="EU1266" s="29"/>
      <c r="EV1266" s="29"/>
      <c r="EW1266" s="29"/>
      <c r="EX1266" s="29"/>
      <c r="EY1266" s="29"/>
      <c r="EZ1266" s="29"/>
      <c r="FA1266" s="29"/>
      <c r="FB1266" s="29"/>
      <c r="FC1266" s="29"/>
      <c r="FD1266" s="29"/>
      <c r="FE1266" s="29"/>
      <c r="FF1266" s="29"/>
      <c r="FG1266" s="29"/>
      <c r="FH1266" s="29"/>
      <c r="FI1266" s="29"/>
      <c r="FJ1266" s="29"/>
      <c r="FK1266" s="29"/>
      <c r="FV1266" s="29"/>
      <c r="FZ1266" s="29"/>
      <c r="GA1266" s="29"/>
    </row>
    <row r="1267" spans="7:183" x14ac:dyDescent="0.25">
      <c r="G1267" s="112"/>
      <c r="Z1267" s="113"/>
      <c r="AQ1267" s="29"/>
      <c r="AR1267" s="29"/>
      <c r="AS1267" s="29"/>
      <c r="AT1267" s="29"/>
      <c r="AU1267" s="29"/>
      <c r="AV1267" s="29"/>
      <c r="AW1267" s="29"/>
      <c r="AX1267" s="29"/>
      <c r="AY1267" s="29"/>
      <c r="AZ1267" s="29"/>
      <c r="BA1267" s="29"/>
      <c r="BB1267" s="29"/>
      <c r="BC1267" s="29"/>
      <c r="BD1267" s="29"/>
      <c r="BE1267" s="29"/>
      <c r="BF1267" s="29"/>
      <c r="BG1267" s="29"/>
      <c r="BH1267" s="29"/>
      <c r="BI1267" s="29"/>
      <c r="BJ1267" s="29"/>
      <c r="BK1267" s="29"/>
      <c r="BL1267" s="29"/>
      <c r="BM1267" s="29"/>
      <c r="CH1267" s="29"/>
      <c r="CX1267" s="29"/>
      <c r="CY1267" s="29"/>
      <c r="CZ1267" s="31"/>
      <c r="DA1267" s="31"/>
      <c r="DB1267" s="31"/>
      <c r="DC1267" s="31"/>
      <c r="DD1267" s="31"/>
      <c r="DE1267" s="31"/>
      <c r="DF1267" s="31"/>
      <c r="DL1267" s="29"/>
      <c r="DM1267" s="29"/>
      <c r="DN1267" s="29"/>
      <c r="DO1267" s="29"/>
      <c r="DP1267" s="29"/>
      <c r="DQ1267" s="29"/>
      <c r="DR1267" s="29"/>
      <c r="DS1267" s="29"/>
      <c r="DT1267" s="29"/>
      <c r="DU1267" s="29"/>
      <c r="DV1267" s="29"/>
      <c r="DW1267" s="29"/>
      <c r="DX1267" s="29"/>
      <c r="DY1267" s="29"/>
      <c r="DZ1267" s="29"/>
      <c r="EA1267" s="29"/>
      <c r="EB1267" s="29"/>
      <c r="EC1267" s="29"/>
      <c r="ED1267" s="29"/>
      <c r="EE1267" s="29"/>
      <c r="EF1267" s="29"/>
      <c r="EG1267" s="29"/>
      <c r="EH1267" s="29"/>
      <c r="EI1267" s="29"/>
      <c r="EJ1267" s="29"/>
      <c r="EK1267" s="29"/>
      <c r="EL1267" s="29"/>
      <c r="EM1267" s="29"/>
      <c r="EN1267" s="29"/>
      <c r="EO1267" s="29"/>
      <c r="EP1267" s="29"/>
      <c r="EQ1267" s="29"/>
      <c r="ER1267" s="29"/>
      <c r="ES1267" s="29"/>
      <c r="ET1267" s="29"/>
      <c r="EU1267" s="29"/>
      <c r="EV1267" s="29"/>
      <c r="EW1267" s="29"/>
      <c r="EX1267" s="29"/>
      <c r="EY1267" s="29"/>
      <c r="EZ1267" s="29"/>
      <c r="FA1267" s="29"/>
      <c r="FB1267" s="29"/>
      <c r="FC1267" s="29"/>
      <c r="FD1267" s="29"/>
      <c r="FE1267" s="29"/>
      <c r="FF1267" s="29"/>
      <c r="FG1267" s="29"/>
      <c r="FH1267" s="29"/>
      <c r="FI1267" s="29"/>
      <c r="FJ1267" s="29"/>
      <c r="FK1267" s="29"/>
      <c r="FV1267" s="29"/>
      <c r="FZ1267" s="29"/>
      <c r="GA1267" s="29"/>
    </row>
    <row r="1268" spans="7:183" x14ac:dyDescent="0.25">
      <c r="G1268" s="112"/>
      <c r="Z1268" s="113"/>
      <c r="AQ1268" s="29"/>
      <c r="AR1268" s="29"/>
      <c r="AS1268" s="29"/>
      <c r="AT1268" s="29"/>
      <c r="AU1268" s="29"/>
      <c r="AV1268" s="29"/>
      <c r="AW1268" s="29"/>
      <c r="AX1268" s="29"/>
      <c r="AY1268" s="29"/>
      <c r="AZ1268" s="29"/>
      <c r="BA1268" s="29"/>
      <c r="BB1268" s="29"/>
      <c r="BC1268" s="29"/>
      <c r="BD1268" s="29"/>
      <c r="BE1268" s="29"/>
      <c r="BF1268" s="29"/>
      <c r="BG1268" s="29"/>
      <c r="BH1268" s="29"/>
      <c r="BI1268" s="29"/>
      <c r="BJ1268" s="29"/>
      <c r="BK1268" s="29"/>
      <c r="BL1268" s="29"/>
      <c r="BM1268" s="29"/>
      <c r="CH1268" s="29"/>
      <c r="CX1268" s="29"/>
      <c r="CY1268" s="29"/>
      <c r="CZ1268" s="31"/>
      <c r="DA1268" s="31"/>
      <c r="DB1268" s="31"/>
      <c r="DC1268" s="31"/>
      <c r="DD1268" s="31"/>
      <c r="DE1268" s="31"/>
      <c r="DF1268" s="31"/>
      <c r="DL1268" s="29"/>
      <c r="DM1268" s="29"/>
      <c r="DN1268" s="29"/>
      <c r="DO1268" s="29"/>
      <c r="DP1268" s="29"/>
      <c r="DQ1268" s="29"/>
      <c r="DR1268" s="29"/>
      <c r="DS1268" s="29"/>
      <c r="DT1268" s="29"/>
      <c r="DU1268" s="29"/>
      <c r="DV1268" s="29"/>
      <c r="DW1268" s="29"/>
      <c r="DX1268" s="29"/>
      <c r="DY1268" s="29"/>
      <c r="DZ1268" s="29"/>
      <c r="EA1268" s="29"/>
      <c r="EB1268" s="29"/>
      <c r="EC1268" s="29"/>
      <c r="ED1268" s="29"/>
      <c r="EE1268" s="29"/>
      <c r="EF1268" s="29"/>
      <c r="EG1268" s="29"/>
      <c r="EH1268" s="29"/>
      <c r="EI1268" s="29"/>
      <c r="EJ1268" s="29"/>
      <c r="EK1268" s="29"/>
      <c r="EL1268" s="29"/>
      <c r="EM1268" s="29"/>
      <c r="EN1268" s="29"/>
      <c r="EO1268" s="29"/>
      <c r="EP1268" s="29"/>
      <c r="EQ1268" s="29"/>
      <c r="ER1268" s="29"/>
      <c r="ES1268" s="29"/>
      <c r="ET1268" s="29"/>
      <c r="EU1268" s="29"/>
      <c r="EV1268" s="29"/>
      <c r="EW1268" s="29"/>
      <c r="EX1268" s="29"/>
      <c r="EY1268" s="29"/>
      <c r="EZ1268" s="29"/>
      <c r="FA1268" s="29"/>
      <c r="FB1268" s="29"/>
      <c r="FC1268" s="29"/>
      <c r="FD1268" s="29"/>
      <c r="FE1268" s="29"/>
      <c r="FF1268" s="29"/>
      <c r="FG1268" s="29"/>
      <c r="FH1268" s="29"/>
      <c r="FI1268" s="29"/>
      <c r="FJ1268" s="29"/>
      <c r="FK1268" s="29"/>
      <c r="FV1268" s="29"/>
      <c r="FZ1268" s="29"/>
      <c r="GA1268" s="29"/>
    </row>
    <row r="1269" spans="7:183" x14ac:dyDescent="0.25">
      <c r="G1269" s="112"/>
      <c r="Z1269" s="113"/>
      <c r="AQ1269" s="29"/>
      <c r="AR1269" s="29"/>
      <c r="AS1269" s="29"/>
      <c r="AT1269" s="29"/>
      <c r="AU1269" s="29"/>
      <c r="AV1269" s="29"/>
      <c r="AW1269" s="29"/>
      <c r="AX1269" s="29"/>
      <c r="AY1269" s="29"/>
      <c r="AZ1269" s="29"/>
      <c r="BA1269" s="29"/>
      <c r="BB1269" s="29"/>
      <c r="BC1269" s="29"/>
      <c r="BD1269" s="29"/>
      <c r="BE1269" s="29"/>
      <c r="BF1269" s="29"/>
      <c r="BG1269" s="29"/>
      <c r="BH1269" s="29"/>
      <c r="BI1269" s="29"/>
      <c r="BJ1269" s="29"/>
      <c r="BK1269" s="29"/>
      <c r="BL1269" s="29"/>
      <c r="BM1269" s="29"/>
      <c r="CH1269" s="29"/>
      <c r="CX1269" s="29"/>
      <c r="CY1269" s="29"/>
      <c r="CZ1269" s="31"/>
      <c r="DA1269" s="31"/>
      <c r="DB1269" s="31"/>
      <c r="DC1269" s="31"/>
      <c r="DD1269" s="31"/>
      <c r="DE1269" s="31"/>
      <c r="DF1269" s="31"/>
      <c r="DL1269" s="29"/>
      <c r="DM1269" s="29"/>
      <c r="DN1269" s="29"/>
      <c r="DO1269" s="29"/>
      <c r="DP1269" s="29"/>
      <c r="DQ1269" s="29"/>
      <c r="DR1269" s="29"/>
      <c r="DS1269" s="29"/>
      <c r="DT1269" s="29"/>
      <c r="DU1269" s="29"/>
      <c r="DV1269" s="29"/>
      <c r="DW1269" s="29"/>
      <c r="DX1269" s="29"/>
      <c r="DY1269" s="29"/>
      <c r="DZ1269" s="29"/>
      <c r="EA1269" s="29"/>
      <c r="EB1269" s="29"/>
      <c r="EC1269" s="29"/>
      <c r="ED1269" s="29"/>
      <c r="EE1269" s="29"/>
      <c r="EF1269" s="29"/>
      <c r="EG1269" s="29"/>
      <c r="EH1269" s="29"/>
      <c r="EI1269" s="29"/>
      <c r="EJ1269" s="29"/>
      <c r="EK1269" s="29"/>
      <c r="EL1269" s="29"/>
      <c r="EM1269" s="29"/>
      <c r="EN1269" s="29"/>
      <c r="EO1269" s="29"/>
      <c r="EP1269" s="29"/>
      <c r="EQ1269" s="29"/>
      <c r="ER1269" s="29"/>
      <c r="ES1269" s="29"/>
      <c r="ET1269" s="29"/>
      <c r="EU1269" s="29"/>
      <c r="EV1269" s="29"/>
      <c r="EW1269" s="29"/>
      <c r="EX1269" s="29"/>
      <c r="EY1269" s="29"/>
      <c r="EZ1269" s="29"/>
      <c r="FA1269" s="29"/>
      <c r="FB1269" s="29"/>
      <c r="FC1269" s="29"/>
      <c r="FD1269" s="29"/>
      <c r="FE1269" s="29"/>
      <c r="FF1269" s="29"/>
      <c r="FG1269" s="29"/>
      <c r="FH1269" s="29"/>
      <c r="FI1269" s="29"/>
      <c r="FJ1269" s="29"/>
      <c r="FK1269" s="29"/>
      <c r="FV1269" s="29"/>
      <c r="FZ1269" s="29"/>
      <c r="GA1269" s="29"/>
    </row>
    <row r="1270" spans="7:183" x14ac:dyDescent="0.25">
      <c r="G1270" s="112"/>
      <c r="Z1270" s="113"/>
      <c r="AQ1270" s="29"/>
      <c r="AR1270" s="29"/>
      <c r="AS1270" s="29"/>
      <c r="AT1270" s="29"/>
      <c r="AU1270" s="29"/>
      <c r="AV1270" s="29"/>
      <c r="AW1270" s="29"/>
      <c r="AX1270" s="29"/>
      <c r="AY1270" s="29"/>
      <c r="AZ1270" s="29"/>
      <c r="BA1270" s="29"/>
      <c r="BB1270" s="29"/>
      <c r="BC1270" s="29"/>
      <c r="BD1270" s="29"/>
      <c r="BE1270" s="29"/>
      <c r="BF1270" s="29"/>
      <c r="BG1270" s="29"/>
      <c r="BH1270" s="29"/>
      <c r="BI1270" s="29"/>
      <c r="BJ1270" s="29"/>
      <c r="BK1270" s="29"/>
      <c r="BL1270" s="29"/>
      <c r="BM1270" s="29"/>
      <c r="CH1270" s="29"/>
      <c r="CX1270" s="29"/>
      <c r="CY1270" s="29"/>
      <c r="CZ1270" s="31"/>
      <c r="DA1270" s="31"/>
      <c r="DB1270" s="31"/>
      <c r="DC1270" s="31"/>
      <c r="DD1270" s="31"/>
      <c r="DE1270" s="31"/>
      <c r="DF1270" s="31"/>
      <c r="DL1270" s="29"/>
      <c r="DM1270" s="29"/>
      <c r="DN1270" s="29"/>
      <c r="DO1270" s="29"/>
      <c r="DP1270" s="29"/>
      <c r="DQ1270" s="29"/>
      <c r="DR1270" s="29"/>
      <c r="DS1270" s="29"/>
      <c r="DT1270" s="29"/>
      <c r="DU1270" s="29"/>
      <c r="DV1270" s="29"/>
      <c r="DW1270" s="29"/>
      <c r="DX1270" s="29"/>
      <c r="DY1270" s="29"/>
      <c r="DZ1270" s="29"/>
      <c r="EA1270" s="29"/>
      <c r="EB1270" s="29"/>
      <c r="EC1270" s="29"/>
      <c r="ED1270" s="29"/>
      <c r="EE1270" s="29"/>
      <c r="EF1270" s="29"/>
      <c r="EG1270" s="29"/>
      <c r="EH1270" s="29"/>
      <c r="EI1270" s="29"/>
      <c r="EJ1270" s="29"/>
      <c r="EK1270" s="29"/>
      <c r="EL1270" s="29"/>
      <c r="EM1270" s="29"/>
      <c r="EN1270" s="29"/>
      <c r="EO1270" s="29"/>
      <c r="EP1270" s="29"/>
      <c r="EQ1270" s="29"/>
      <c r="ER1270" s="29"/>
      <c r="ES1270" s="29"/>
      <c r="ET1270" s="29"/>
      <c r="EU1270" s="29"/>
      <c r="EV1270" s="29"/>
      <c r="EW1270" s="29"/>
      <c r="EX1270" s="29"/>
      <c r="EY1270" s="29"/>
      <c r="EZ1270" s="29"/>
      <c r="FA1270" s="29"/>
      <c r="FB1270" s="29"/>
      <c r="FC1270" s="29"/>
      <c r="FD1270" s="29"/>
      <c r="FE1270" s="29"/>
      <c r="FF1270" s="29"/>
      <c r="FG1270" s="29"/>
      <c r="FH1270" s="29"/>
      <c r="FI1270" s="29"/>
      <c r="FJ1270" s="29"/>
      <c r="FK1270" s="29"/>
      <c r="FV1270" s="29"/>
      <c r="FZ1270" s="29"/>
      <c r="GA1270" s="29"/>
    </row>
    <row r="1271" spans="7:183" x14ac:dyDescent="0.25">
      <c r="G1271" s="112"/>
      <c r="Z1271" s="113"/>
      <c r="AQ1271" s="29"/>
      <c r="AR1271" s="29"/>
      <c r="AS1271" s="29"/>
      <c r="AT1271" s="29"/>
      <c r="AU1271" s="29"/>
      <c r="AV1271" s="29"/>
      <c r="AW1271" s="29"/>
      <c r="AX1271" s="29"/>
      <c r="AY1271" s="29"/>
      <c r="AZ1271" s="29"/>
      <c r="BA1271" s="29"/>
      <c r="BB1271" s="29"/>
      <c r="BC1271" s="29"/>
      <c r="BD1271" s="29"/>
      <c r="BE1271" s="29"/>
      <c r="BF1271" s="29"/>
      <c r="BG1271" s="29"/>
      <c r="BH1271" s="29"/>
      <c r="BI1271" s="29"/>
      <c r="BJ1271" s="29"/>
      <c r="BK1271" s="29"/>
      <c r="BL1271" s="29"/>
      <c r="BM1271" s="29"/>
      <c r="CH1271" s="29"/>
      <c r="CX1271" s="29"/>
      <c r="CY1271" s="29"/>
      <c r="CZ1271" s="31"/>
      <c r="DA1271" s="31"/>
      <c r="DB1271" s="31"/>
      <c r="DC1271" s="31"/>
      <c r="DD1271" s="31"/>
      <c r="DE1271" s="31"/>
      <c r="DF1271" s="31"/>
      <c r="DL1271" s="29"/>
      <c r="DM1271" s="29"/>
      <c r="DN1271" s="29"/>
      <c r="DO1271" s="29"/>
      <c r="DP1271" s="29"/>
      <c r="DQ1271" s="29"/>
      <c r="DR1271" s="29"/>
      <c r="DS1271" s="29"/>
      <c r="DT1271" s="29"/>
      <c r="DU1271" s="29"/>
      <c r="DV1271" s="29"/>
      <c r="DW1271" s="29"/>
      <c r="DX1271" s="29"/>
      <c r="DY1271" s="29"/>
      <c r="DZ1271" s="29"/>
      <c r="EA1271" s="29"/>
      <c r="EB1271" s="29"/>
      <c r="EC1271" s="29"/>
      <c r="ED1271" s="29"/>
      <c r="EE1271" s="29"/>
      <c r="EF1271" s="29"/>
      <c r="EG1271" s="29"/>
      <c r="EH1271" s="29"/>
      <c r="EI1271" s="29"/>
      <c r="EJ1271" s="29"/>
      <c r="EK1271" s="29"/>
      <c r="EL1271" s="29"/>
      <c r="EM1271" s="29"/>
      <c r="EN1271" s="29"/>
      <c r="EO1271" s="29"/>
      <c r="EP1271" s="29"/>
      <c r="EQ1271" s="29"/>
      <c r="ER1271" s="29"/>
      <c r="ES1271" s="29"/>
      <c r="ET1271" s="29"/>
      <c r="EU1271" s="29"/>
      <c r="EV1271" s="29"/>
      <c r="EW1271" s="29"/>
      <c r="EX1271" s="29"/>
      <c r="EY1271" s="29"/>
      <c r="EZ1271" s="29"/>
      <c r="FA1271" s="29"/>
      <c r="FB1271" s="29"/>
      <c r="FC1271" s="29"/>
      <c r="FD1271" s="29"/>
      <c r="FE1271" s="29"/>
      <c r="FF1271" s="29"/>
      <c r="FG1271" s="29"/>
      <c r="FH1271" s="29"/>
      <c r="FI1271" s="29"/>
      <c r="FJ1271" s="29"/>
      <c r="FK1271" s="29"/>
      <c r="FV1271" s="29"/>
      <c r="FZ1271" s="29"/>
      <c r="GA1271" s="29"/>
    </row>
    <row r="1272" spans="7:183" x14ac:dyDescent="0.25">
      <c r="G1272" s="112"/>
      <c r="Z1272" s="113"/>
      <c r="AQ1272" s="29"/>
      <c r="AR1272" s="29"/>
      <c r="AS1272" s="29"/>
      <c r="AT1272" s="29"/>
      <c r="AU1272" s="29"/>
      <c r="AV1272" s="29"/>
      <c r="AW1272" s="29"/>
      <c r="AX1272" s="29"/>
      <c r="AY1272" s="29"/>
      <c r="AZ1272" s="29"/>
      <c r="BA1272" s="29"/>
      <c r="BB1272" s="29"/>
      <c r="BC1272" s="29"/>
      <c r="BD1272" s="29"/>
      <c r="BE1272" s="29"/>
      <c r="BF1272" s="29"/>
      <c r="BG1272" s="29"/>
      <c r="BH1272" s="29"/>
      <c r="BI1272" s="29"/>
      <c r="BJ1272" s="29"/>
      <c r="BK1272" s="29"/>
      <c r="BL1272" s="29"/>
      <c r="BM1272" s="29"/>
      <c r="CH1272" s="29"/>
      <c r="CX1272" s="29"/>
      <c r="CY1272" s="29"/>
      <c r="CZ1272" s="31"/>
      <c r="DA1272" s="31"/>
      <c r="DB1272" s="31"/>
      <c r="DC1272" s="31"/>
      <c r="DD1272" s="31"/>
      <c r="DE1272" s="31"/>
      <c r="DF1272" s="31"/>
      <c r="DL1272" s="29"/>
      <c r="DM1272" s="29"/>
      <c r="DN1272" s="29"/>
      <c r="DO1272" s="29"/>
      <c r="DP1272" s="29"/>
      <c r="DQ1272" s="29"/>
      <c r="DR1272" s="29"/>
      <c r="DS1272" s="29"/>
      <c r="DT1272" s="29"/>
      <c r="DU1272" s="29"/>
      <c r="DV1272" s="29"/>
      <c r="DW1272" s="29"/>
      <c r="DX1272" s="29"/>
      <c r="DY1272" s="29"/>
      <c r="DZ1272" s="29"/>
      <c r="EA1272" s="29"/>
      <c r="EB1272" s="29"/>
      <c r="EC1272" s="29"/>
      <c r="ED1272" s="29"/>
      <c r="EE1272" s="29"/>
      <c r="EF1272" s="29"/>
      <c r="EG1272" s="29"/>
      <c r="EH1272" s="29"/>
      <c r="EI1272" s="29"/>
      <c r="EJ1272" s="29"/>
      <c r="EK1272" s="29"/>
      <c r="EL1272" s="29"/>
      <c r="EM1272" s="29"/>
      <c r="EN1272" s="29"/>
      <c r="EO1272" s="29"/>
      <c r="EP1272" s="29"/>
      <c r="EQ1272" s="29"/>
      <c r="ER1272" s="29"/>
      <c r="ES1272" s="29"/>
      <c r="ET1272" s="29"/>
      <c r="EU1272" s="29"/>
      <c r="EV1272" s="29"/>
      <c r="EW1272" s="29"/>
      <c r="EX1272" s="29"/>
      <c r="EY1272" s="29"/>
      <c r="EZ1272" s="29"/>
      <c r="FA1272" s="29"/>
      <c r="FB1272" s="29"/>
      <c r="FC1272" s="29"/>
      <c r="FD1272" s="29"/>
      <c r="FE1272" s="29"/>
      <c r="FF1272" s="29"/>
      <c r="FG1272" s="29"/>
      <c r="FH1272" s="29"/>
      <c r="FI1272" s="29"/>
      <c r="FJ1272" s="29"/>
      <c r="FK1272" s="29"/>
      <c r="FV1272" s="29"/>
      <c r="FZ1272" s="29"/>
      <c r="GA1272" s="29"/>
    </row>
    <row r="1273" spans="7:183" x14ac:dyDescent="0.25">
      <c r="G1273" s="112"/>
      <c r="Z1273" s="113"/>
      <c r="AQ1273" s="29"/>
      <c r="AR1273" s="29"/>
      <c r="AS1273" s="29"/>
      <c r="AT1273" s="29"/>
      <c r="AU1273" s="29"/>
      <c r="AV1273" s="29"/>
      <c r="AW1273" s="29"/>
      <c r="AX1273" s="29"/>
      <c r="AY1273" s="29"/>
      <c r="AZ1273" s="29"/>
      <c r="BA1273" s="29"/>
      <c r="BB1273" s="29"/>
      <c r="BC1273" s="29"/>
      <c r="BD1273" s="29"/>
      <c r="BE1273" s="29"/>
      <c r="BF1273" s="29"/>
      <c r="BG1273" s="29"/>
      <c r="BH1273" s="29"/>
      <c r="BI1273" s="29"/>
      <c r="BJ1273" s="29"/>
      <c r="BK1273" s="29"/>
      <c r="BL1273" s="29"/>
      <c r="BM1273" s="29"/>
      <c r="CH1273" s="29"/>
      <c r="CX1273" s="29"/>
      <c r="CY1273" s="29"/>
      <c r="CZ1273" s="31"/>
      <c r="DA1273" s="31"/>
      <c r="DB1273" s="31"/>
      <c r="DC1273" s="31"/>
      <c r="DD1273" s="31"/>
      <c r="DE1273" s="31"/>
      <c r="DF1273" s="31"/>
      <c r="DL1273" s="29"/>
      <c r="DM1273" s="29"/>
      <c r="DN1273" s="29"/>
      <c r="DO1273" s="29"/>
      <c r="DP1273" s="29"/>
      <c r="DQ1273" s="29"/>
      <c r="DR1273" s="29"/>
      <c r="DS1273" s="29"/>
      <c r="DT1273" s="29"/>
      <c r="DU1273" s="29"/>
      <c r="DV1273" s="29"/>
      <c r="DW1273" s="29"/>
      <c r="DX1273" s="29"/>
      <c r="DY1273" s="29"/>
      <c r="DZ1273" s="29"/>
      <c r="EA1273" s="29"/>
      <c r="EB1273" s="29"/>
      <c r="EC1273" s="29"/>
      <c r="ED1273" s="29"/>
      <c r="EE1273" s="29"/>
      <c r="EF1273" s="29"/>
      <c r="EG1273" s="29"/>
      <c r="EH1273" s="29"/>
      <c r="EI1273" s="29"/>
      <c r="EJ1273" s="29"/>
      <c r="EK1273" s="29"/>
      <c r="EL1273" s="29"/>
      <c r="EM1273" s="29"/>
      <c r="EN1273" s="29"/>
      <c r="EO1273" s="29"/>
      <c r="EP1273" s="29"/>
      <c r="EQ1273" s="29"/>
      <c r="ER1273" s="29"/>
      <c r="ES1273" s="29"/>
      <c r="ET1273" s="29"/>
      <c r="EU1273" s="29"/>
      <c r="EV1273" s="29"/>
      <c r="EW1273" s="29"/>
      <c r="EX1273" s="29"/>
      <c r="EY1273" s="29"/>
      <c r="EZ1273" s="29"/>
      <c r="FA1273" s="29"/>
      <c r="FB1273" s="29"/>
      <c r="FC1273" s="29"/>
      <c r="FD1273" s="29"/>
      <c r="FE1273" s="29"/>
      <c r="FF1273" s="29"/>
      <c r="FG1273" s="29"/>
      <c r="FH1273" s="29"/>
      <c r="FI1273" s="29"/>
      <c r="FJ1273" s="29"/>
      <c r="FK1273" s="29"/>
      <c r="FV1273" s="29"/>
      <c r="FZ1273" s="29"/>
      <c r="GA1273" s="29"/>
    </row>
    <row r="1274" spans="7:183" x14ac:dyDescent="0.25">
      <c r="G1274" s="112"/>
      <c r="Z1274" s="113"/>
      <c r="AQ1274" s="29"/>
      <c r="AR1274" s="29"/>
      <c r="AS1274" s="29"/>
      <c r="AT1274" s="29"/>
      <c r="AU1274" s="29"/>
      <c r="AV1274" s="29"/>
      <c r="AW1274" s="29"/>
      <c r="AX1274" s="29"/>
      <c r="AY1274" s="29"/>
      <c r="AZ1274" s="29"/>
      <c r="BA1274" s="29"/>
      <c r="BB1274" s="29"/>
      <c r="BC1274" s="29"/>
      <c r="BD1274" s="29"/>
      <c r="BE1274" s="29"/>
      <c r="BF1274" s="29"/>
      <c r="BG1274" s="29"/>
      <c r="BH1274" s="29"/>
      <c r="BI1274" s="29"/>
      <c r="BJ1274" s="29"/>
      <c r="BK1274" s="29"/>
      <c r="BL1274" s="29"/>
      <c r="BM1274" s="29"/>
      <c r="CH1274" s="29"/>
      <c r="CX1274" s="29"/>
      <c r="CY1274" s="29"/>
      <c r="CZ1274" s="31"/>
      <c r="DA1274" s="31"/>
      <c r="DB1274" s="31"/>
      <c r="DC1274" s="31"/>
      <c r="DD1274" s="31"/>
      <c r="DE1274" s="31"/>
      <c r="DF1274" s="31"/>
      <c r="DL1274" s="29"/>
      <c r="DM1274" s="29"/>
      <c r="DN1274" s="29"/>
      <c r="DO1274" s="29"/>
      <c r="DP1274" s="29"/>
      <c r="DQ1274" s="29"/>
      <c r="DR1274" s="29"/>
      <c r="DS1274" s="29"/>
      <c r="DT1274" s="29"/>
      <c r="DU1274" s="29"/>
      <c r="DV1274" s="29"/>
      <c r="DW1274" s="29"/>
      <c r="DX1274" s="29"/>
      <c r="DY1274" s="29"/>
      <c r="DZ1274" s="29"/>
      <c r="EA1274" s="29"/>
      <c r="EB1274" s="29"/>
      <c r="EC1274" s="29"/>
      <c r="ED1274" s="29"/>
      <c r="EE1274" s="29"/>
      <c r="EF1274" s="29"/>
      <c r="EG1274" s="29"/>
      <c r="EH1274" s="29"/>
      <c r="EI1274" s="29"/>
      <c r="EJ1274" s="29"/>
      <c r="EK1274" s="29"/>
      <c r="EL1274" s="29"/>
      <c r="EM1274" s="29"/>
      <c r="EN1274" s="29"/>
      <c r="EO1274" s="29"/>
      <c r="EP1274" s="29"/>
      <c r="EQ1274" s="29"/>
      <c r="ER1274" s="29"/>
      <c r="ES1274" s="29"/>
      <c r="ET1274" s="29"/>
      <c r="EU1274" s="29"/>
      <c r="EV1274" s="29"/>
      <c r="EW1274" s="29"/>
      <c r="EX1274" s="29"/>
      <c r="EY1274" s="29"/>
      <c r="EZ1274" s="29"/>
      <c r="FA1274" s="29"/>
      <c r="FB1274" s="29"/>
      <c r="FC1274" s="29"/>
      <c r="FD1274" s="29"/>
      <c r="FE1274" s="29"/>
      <c r="FF1274" s="29"/>
      <c r="FG1274" s="29"/>
      <c r="FH1274" s="29"/>
      <c r="FI1274" s="29"/>
      <c r="FJ1274" s="29"/>
      <c r="FK1274" s="29"/>
      <c r="FV1274" s="29"/>
      <c r="FZ1274" s="29"/>
      <c r="GA1274" s="29"/>
    </row>
    <row r="1275" spans="7:183" x14ac:dyDescent="0.25">
      <c r="G1275" s="112"/>
      <c r="Z1275" s="113"/>
      <c r="AQ1275" s="29"/>
      <c r="AR1275" s="29"/>
      <c r="AS1275" s="29"/>
      <c r="AT1275" s="29"/>
      <c r="AU1275" s="29"/>
      <c r="AV1275" s="29"/>
      <c r="AW1275" s="29"/>
      <c r="AX1275" s="29"/>
      <c r="AY1275" s="29"/>
      <c r="AZ1275" s="29"/>
      <c r="BA1275" s="29"/>
      <c r="BB1275" s="29"/>
      <c r="BC1275" s="29"/>
      <c r="BD1275" s="29"/>
      <c r="BE1275" s="29"/>
      <c r="BF1275" s="29"/>
      <c r="BG1275" s="29"/>
      <c r="BH1275" s="29"/>
      <c r="BI1275" s="29"/>
      <c r="BJ1275" s="29"/>
      <c r="BK1275" s="29"/>
      <c r="BL1275" s="29"/>
      <c r="BM1275" s="29"/>
      <c r="CH1275" s="29"/>
      <c r="CX1275" s="29"/>
      <c r="CY1275" s="29"/>
      <c r="CZ1275" s="31"/>
      <c r="DA1275" s="31"/>
      <c r="DB1275" s="31"/>
      <c r="DC1275" s="31"/>
      <c r="DD1275" s="31"/>
      <c r="DE1275" s="31"/>
      <c r="DF1275" s="31"/>
      <c r="DL1275" s="29"/>
      <c r="DM1275" s="29"/>
      <c r="DN1275" s="29"/>
      <c r="DO1275" s="29"/>
      <c r="DP1275" s="29"/>
      <c r="DQ1275" s="29"/>
      <c r="DR1275" s="29"/>
      <c r="DS1275" s="29"/>
      <c r="DT1275" s="29"/>
      <c r="DU1275" s="29"/>
      <c r="DV1275" s="29"/>
      <c r="DW1275" s="29"/>
      <c r="DX1275" s="29"/>
      <c r="DY1275" s="29"/>
      <c r="DZ1275" s="29"/>
      <c r="EA1275" s="29"/>
      <c r="EB1275" s="29"/>
      <c r="EC1275" s="29"/>
      <c r="ED1275" s="29"/>
      <c r="EE1275" s="29"/>
      <c r="EF1275" s="29"/>
      <c r="EG1275" s="29"/>
      <c r="EH1275" s="29"/>
      <c r="EI1275" s="29"/>
      <c r="EJ1275" s="29"/>
      <c r="EK1275" s="29"/>
      <c r="EL1275" s="29"/>
      <c r="EM1275" s="29"/>
      <c r="EN1275" s="29"/>
      <c r="EO1275" s="29"/>
      <c r="EP1275" s="29"/>
      <c r="EQ1275" s="29"/>
      <c r="ER1275" s="29"/>
      <c r="ES1275" s="29"/>
      <c r="ET1275" s="29"/>
      <c r="EU1275" s="29"/>
      <c r="EV1275" s="29"/>
      <c r="EW1275" s="29"/>
      <c r="EX1275" s="29"/>
      <c r="EY1275" s="29"/>
      <c r="EZ1275" s="29"/>
      <c r="FA1275" s="29"/>
      <c r="FB1275" s="29"/>
      <c r="FC1275" s="29"/>
      <c r="FD1275" s="29"/>
      <c r="FE1275" s="29"/>
      <c r="FF1275" s="29"/>
      <c r="FG1275" s="29"/>
      <c r="FH1275" s="29"/>
      <c r="FI1275" s="29"/>
      <c r="FJ1275" s="29"/>
      <c r="FK1275" s="29"/>
      <c r="FV1275" s="29"/>
      <c r="FZ1275" s="29"/>
      <c r="GA1275" s="29"/>
    </row>
    <row r="1276" spans="7:183" x14ac:dyDescent="0.25">
      <c r="G1276" s="112"/>
      <c r="Z1276" s="113"/>
      <c r="AQ1276" s="29"/>
      <c r="AR1276" s="29"/>
      <c r="AS1276" s="29"/>
      <c r="AT1276" s="29"/>
      <c r="AU1276" s="29"/>
      <c r="AV1276" s="29"/>
      <c r="AW1276" s="29"/>
      <c r="AX1276" s="29"/>
      <c r="AY1276" s="29"/>
      <c r="AZ1276" s="29"/>
      <c r="BA1276" s="29"/>
      <c r="BB1276" s="29"/>
      <c r="BC1276" s="29"/>
      <c r="BD1276" s="29"/>
      <c r="BE1276" s="29"/>
      <c r="BF1276" s="29"/>
      <c r="BG1276" s="29"/>
      <c r="BH1276" s="29"/>
      <c r="BI1276" s="29"/>
      <c r="BJ1276" s="29"/>
      <c r="BK1276" s="29"/>
      <c r="BL1276" s="29"/>
      <c r="BM1276" s="29"/>
      <c r="CH1276" s="29"/>
      <c r="CX1276" s="29"/>
      <c r="CY1276" s="29"/>
      <c r="CZ1276" s="31"/>
      <c r="DA1276" s="31"/>
      <c r="DB1276" s="31"/>
      <c r="DC1276" s="31"/>
      <c r="DD1276" s="31"/>
      <c r="DE1276" s="31"/>
      <c r="DF1276" s="31"/>
      <c r="DL1276" s="29"/>
      <c r="DM1276" s="29"/>
      <c r="DN1276" s="29"/>
      <c r="DO1276" s="29"/>
      <c r="DP1276" s="29"/>
      <c r="DQ1276" s="29"/>
      <c r="DR1276" s="29"/>
      <c r="DS1276" s="29"/>
      <c r="DT1276" s="29"/>
      <c r="DU1276" s="29"/>
      <c r="DV1276" s="29"/>
      <c r="DW1276" s="29"/>
      <c r="DX1276" s="29"/>
      <c r="DY1276" s="29"/>
      <c r="DZ1276" s="29"/>
      <c r="EA1276" s="29"/>
      <c r="EB1276" s="29"/>
      <c r="EC1276" s="29"/>
      <c r="ED1276" s="29"/>
      <c r="EE1276" s="29"/>
      <c r="EF1276" s="29"/>
      <c r="EG1276" s="29"/>
      <c r="EH1276" s="29"/>
      <c r="EI1276" s="29"/>
      <c r="EJ1276" s="29"/>
      <c r="EK1276" s="29"/>
      <c r="EL1276" s="29"/>
      <c r="EM1276" s="29"/>
      <c r="EN1276" s="29"/>
      <c r="EO1276" s="29"/>
      <c r="EP1276" s="29"/>
      <c r="EQ1276" s="29"/>
      <c r="ER1276" s="29"/>
      <c r="ES1276" s="29"/>
      <c r="ET1276" s="29"/>
      <c r="EU1276" s="29"/>
      <c r="EV1276" s="29"/>
      <c r="EW1276" s="29"/>
      <c r="EX1276" s="29"/>
      <c r="EY1276" s="29"/>
      <c r="EZ1276" s="29"/>
      <c r="FA1276" s="29"/>
      <c r="FB1276" s="29"/>
      <c r="FC1276" s="29"/>
      <c r="FD1276" s="29"/>
      <c r="FE1276" s="29"/>
      <c r="FF1276" s="29"/>
      <c r="FG1276" s="29"/>
      <c r="FH1276" s="29"/>
      <c r="FI1276" s="29"/>
      <c r="FJ1276" s="29"/>
      <c r="FK1276" s="29"/>
      <c r="FV1276" s="29"/>
      <c r="FZ1276" s="29"/>
      <c r="GA1276" s="29"/>
    </row>
    <row r="1277" spans="7:183" x14ac:dyDescent="0.25">
      <c r="G1277" s="112"/>
      <c r="Z1277" s="113"/>
      <c r="AQ1277" s="29"/>
      <c r="AR1277" s="29"/>
      <c r="AS1277" s="29"/>
      <c r="AT1277" s="29"/>
      <c r="AU1277" s="29"/>
      <c r="AV1277" s="29"/>
      <c r="AW1277" s="29"/>
      <c r="AX1277" s="29"/>
      <c r="AY1277" s="29"/>
      <c r="AZ1277" s="29"/>
      <c r="BA1277" s="29"/>
      <c r="BB1277" s="29"/>
      <c r="BC1277" s="29"/>
      <c r="BD1277" s="29"/>
      <c r="BE1277" s="29"/>
      <c r="BF1277" s="29"/>
      <c r="BG1277" s="29"/>
      <c r="BH1277" s="29"/>
      <c r="BI1277" s="29"/>
      <c r="BJ1277" s="29"/>
      <c r="BK1277" s="29"/>
      <c r="BL1277" s="29"/>
      <c r="BM1277" s="29"/>
      <c r="CH1277" s="29"/>
      <c r="CX1277" s="29"/>
      <c r="CY1277" s="29"/>
      <c r="CZ1277" s="31"/>
      <c r="DA1277" s="31"/>
      <c r="DB1277" s="31"/>
      <c r="DC1277" s="31"/>
      <c r="DD1277" s="31"/>
      <c r="DE1277" s="31"/>
      <c r="DF1277" s="31"/>
      <c r="DL1277" s="29"/>
      <c r="DM1277" s="29"/>
      <c r="DN1277" s="29"/>
      <c r="DO1277" s="29"/>
      <c r="DP1277" s="29"/>
      <c r="DQ1277" s="29"/>
      <c r="DR1277" s="29"/>
      <c r="DS1277" s="29"/>
      <c r="DT1277" s="29"/>
      <c r="DU1277" s="29"/>
      <c r="DV1277" s="29"/>
      <c r="DW1277" s="29"/>
      <c r="DX1277" s="29"/>
      <c r="DY1277" s="29"/>
      <c r="DZ1277" s="29"/>
      <c r="EA1277" s="29"/>
      <c r="EB1277" s="29"/>
      <c r="EC1277" s="29"/>
      <c r="ED1277" s="29"/>
      <c r="EE1277" s="29"/>
      <c r="EF1277" s="29"/>
      <c r="EG1277" s="29"/>
      <c r="EH1277" s="29"/>
      <c r="EI1277" s="29"/>
      <c r="EJ1277" s="29"/>
      <c r="EK1277" s="29"/>
      <c r="EL1277" s="29"/>
      <c r="EM1277" s="29"/>
      <c r="EN1277" s="29"/>
      <c r="EO1277" s="29"/>
      <c r="EP1277" s="29"/>
      <c r="EQ1277" s="29"/>
      <c r="ER1277" s="29"/>
      <c r="ES1277" s="29"/>
      <c r="ET1277" s="29"/>
      <c r="EU1277" s="29"/>
      <c r="EV1277" s="29"/>
      <c r="EW1277" s="29"/>
      <c r="EX1277" s="29"/>
      <c r="EY1277" s="29"/>
      <c r="EZ1277" s="29"/>
      <c r="FA1277" s="29"/>
      <c r="FB1277" s="29"/>
      <c r="FC1277" s="29"/>
      <c r="FD1277" s="29"/>
      <c r="FE1277" s="29"/>
      <c r="FF1277" s="29"/>
      <c r="FG1277" s="29"/>
      <c r="FH1277" s="29"/>
      <c r="FI1277" s="29"/>
      <c r="FJ1277" s="29"/>
      <c r="FK1277" s="29"/>
      <c r="FV1277" s="29"/>
      <c r="FZ1277" s="29"/>
      <c r="GA1277" s="29"/>
    </row>
    <row r="1278" spans="7:183" x14ac:dyDescent="0.25">
      <c r="G1278" s="112"/>
      <c r="Z1278" s="113"/>
      <c r="AQ1278" s="29"/>
      <c r="AR1278" s="29"/>
      <c r="AS1278" s="29"/>
      <c r="AT1278" s="29"/>
      <c r="AU1278" s="29"/>
      <c r="AV1278" s="29"/>
      <c r="AW1278" s="29"/>
      <c r="AX1278" s="29"/>
      <c r="AY1278" s="29"/>
      <c r="AZ1278" s="29"/>
      <c r="BA1278" s="29"/>
      <c r="BB1278" s="29"/>
      <c r="BC1278" s="29"/>
      <c r="BD1278" s="29"/>
      <c r="BE1278" s="29"/>
      <c r="BF1278" s="29"/>
      <c r="BG1278" s="29"/>
      <c r="BH1278" s="29"/>
      <c r="BI1278" s="29"/>
      <c r="BJ1278" s="29"/>
      <c r="BK1278" s="29"/>
      <c r="BL1278" s="29"/>
      <c r="BM1278" s="29"/>
      <c r="CH1278" s="29"/>
      <c r="CX1278" s="29"/>
      <c r="CY1278" s="29"/>
      <c r="CZ1278" s="31"/>
      <c r="DA1278" s="31"/>
      <c r="DB1278" s="31"/>
      <c r="DC1278" s="31"/>
      <c r="DD1278" s="31"/>
      <c r="DE1278" s="31"/>
      <c r="DF1278" s="31"/>
      <c r="DL1278" s="29"/>
      <c r="DM1278" s="29"/>
      <c r="DN1278" s="29"/>
      <c r="DO1278" s="29"/>
      <c r="DP1278" s="29"/>
      <c r="DQ1278" s="29"/>
      <c r="DR1278" s="29"/>
      <c r="DS1278" s="29"/>
      <c r="DT1278" s="29"/>
      <c r="DU1278" s="29"/>
      <c r="DV1278" s="29"/>
      <c r="DW1278" s="29"/>
      <c r="DX1278" s="29"/>
      <c r="DY1278" s="29"/>
      <c r="DZ1278" s="29"/>
      <c r="EA1278" s="29"/>
      <c r="EB1278" s="29"/>
      <c r="EC1278" s="29"/>
      <c r="ED1278" s="29"/>
      <c r="EE1278" s="29"/>
      <c r="EF1278" s="29"/>
      <c r="EG1278" s="29"/>
      <c r="EH1278" s="29"/>
      <c r="EI1278" s="29"/>
      <c r="EJ1278" s="29"/>
      <c r="EK1278" s="29"/>
      <c r="EL1278" s="29"/>
      <c r="EM1278" s="29"/>
      <c r="EN1278" s="29"/>
      <c r="EO1278" s="29"/>
      <c r="EP1278" s="29"/>
      <c r="EQ1278" s="29"/>
      <c r="ER1278" s="29"/>
      <c r="ES1278" s="29"/>
      <c r="ET1278" s="29"/>
      <c r="EU1278" s="29"/>
      <c r="EV1278" s="29"/>
      <c r="EW1278" s="29"/>
      <c r="EX1278" s="29"/>
      <c r="EY1278" s="29"/>
      <c r="EZ1278" s="29"/>
      <c r="FA1278" s="29"/>
      <c r="FB1278" s="29"/>
      <c r="FC1278" s="29"/>
      <c r="FD1278" s="29"/>
      <c r="FE1278" s="29"/>
      <c r="FF1278" s="29"/>
      <c r="FG1278" s="29"/>
      <c r="FH1278" s="29"/>
      <c r="FI1278" s="29"/>
      <c r="FJ1278" s="29"/>
      <c r="FK1278" s="29"/>
      <c r="FV1278" s="29"/>
      <c r="FZ1278" s="29"/>
      <c r="GA1278" s="29"/>
    </row>
    <row r="1279" spans="7:183" x14ac:dyDescent="0.25">
      <c r="G1279" s="112"/>
      <c r="Z1279" s="113"/>
      <c r="AQ1279" s="29"/>
      <c r="AR1279" s="29"/>
      <c r="AS1279" s="29"/>
      <c r="AT1279" s="29"/>
      <c r="AU1279" s="29"/>
      <c r="AV1279" s="29"/>
      <c r="AW1279" s="29"/>
      <c r="AX1279" s="29"/>
      <c r="AY1279" s="29"/>
      <c r="AZ1279" s="29"/>
      <c r="BA1279" s="29"/>
      <c r="BB1279" s="29"/>
      <c r="BC1279" s="29"/>
      <c r="BD1279" s="29"/>
      <c r="BE1279" s="29"/>
      <c r="BF1279" s="29"/>
      <c r="BG1279" s="29"/>
      <c r="BH1279" s="29"/>
      <c r="BI1279" s="29"/>
      <c r="BJ1279" s="29"/>
      <c r="BK1279" s="29"/>
      <c r="BL1279" s="29"/>
      <c r="BM1279" s="29"/>
      <c r="CH1279" s="29"/>
      <c r="CX1279" s="29"/>
      <c r="CY1279" s="29"/>
      <c r="CZ1279" s="31"/>
      <c r="DA1279" s="31"/>
      <c r="DB1279" s="31"/>
      <c r="DC1279" s="31"/>
      <c r="DD1279" s="31"/>
      <c r="DE1279" s="31"/>
      <c r="DF1279" s="31"/>
      <c r="DL1279" s="29"/>
      <c r="DM1279" s="29"/>
      <c r="DN1279" s="29"/>
      <c r="DO1279" s="29"/>
      <c r="DP1279" s="29"/>
      <c r="DQ1279" s="29"/>
      <c r="DR1279" s="29"/>
      <c r="DS1279" s="29"/>
      <c r="DT1279" s="29"/>
      <c r="DU1279" s="29"/>
      <c r="DV1279" s="29"/>
      <c r="DW1279" s="29"/>
      <c r="DX1279" s="29"/>
      <c r="DY1279" s="29"/>
      <c r="DZ1279" s="29"/>
      <c r="EA1279" s="29"/>
      <c r="EB1279" s="29"/>
      <c r="EC1279" s="29"/>
      <c r="ED1279" s="29"/>
      <c r="EE1279" s="29"/>
      <c r="EF1279" s="29"/>
      <c r="EG1279" s="29"/>
      <c r="EH1279" s="29"/>
      <c r="EI1279" s="29"/>
      <c r="EJ1279" s="29"/>
      <c r="EK1279" s="29"/>
      <c r="EL1279" s="29"/>
      <c r="EM1279" s="29"/>
      <c r="EN1279" s="29"/>
      <c r="EO1279" s="29"/>
      <c r="EP1279" s="29"/>
      <c r="EQ1279" s="29"/>
      <c r="ER1279" s="29"/>
      <c r="ES1279" s="29"/>
      <c r="ET1279" s="29"/>
      <c r="EU1279" s="29"/>
      <c r="EV1279" s="29"/>
      <c r="EW1279" s="29"/>
      <c r="EX1279" s="29"/>
      <c r="EY1279" s="29"/>
      <c r="EZ1279" s="29"/>
      <c r="FA1279" s="29"/>
      <c r="FB1279" s="29"/>
      <c r="FC1279" s="29"/>
      <c r="FD1279" s="29"/>
      <c r="FE1279" s="29"/>
      <c r="FF1279" s="29"/>
      <c r="FG1279" s="29"/>
      <c r="FH1279" s="29"/>
      <c r="FI1279" s="29"/>
      <c r="FJ1279" s="29"/>
      <c r="FK1279" s="29"/>
      <c r="FV1279" s="29"/>
      <c r="FZ1279" s="29"/>
      <c r="GA1279" s="29"/>
    </row>
    <row r="1280" spans="7:183" x14ac:dyDescent="0.25">
      <c r="G1280" s="112"/>
      <c r="Z1280" s="113"/>
      <c r="AQ1280" s="29"/>
      <c r="AR1280" s="29"/>
      <c r="AS1280" s="29"/>
      <c r="AT1280" s="29"/>
      <c r="AU1280" s="29"/>
      <c r="AV1280" s="29"/>
      <c r="AW1280" s="29"/>
      <c r="AX1280" s="29"/>
      <c r="AY1280" s="29"/>
      <c r="AZ1280" s="29"/>
      <c r="BA1280" s="29"/>
      <c r="BB1280" s="29"/>
      <c r="BC1280" s="29"/>
      <c r="BD1280" s="29"/>
      <c r="BE1280" s="29"/>
      <c r="BF1280" s="29"/>
      <c r="BG1280" s="29"/>
      <c r="BH1280" s="29"/>
      <c r="BI1280" s="29"/>
      <c r="BJ1280" s="29"/>
      <c r="BK1280" s="29"/>
      <c r="BL1280" s="29"/>
      <c r="BM1280" s="29"/>
      <c r="CH1280" s="29"/>
      <c r="CX1280" s="29"/>
      <c r="CY1280" s="29"/>
      <c r="CZ1280" s="31"/>
      <c r="DA1280" s="31"/>
      <c r="DB1280" s="31"/>
      <c r="DC1280" s="31"/>
      <c r="DD1280" s="31"/>
      <c r="DE1280" s="31"/>
      <c r="DF1280" s="31"/>
      <c r="DL1280" s="29"/>
      <c r="DM1280" s="29"/>
      <c r="DN1280" s="29"/>
      <c r="DO1280" s="29"/>
      <c r="DP1280" s="29"/>
      <c r="DQ1280" s="29"/>
      <c r="DR1280" s="29"/>
      <c r="DS1280" s="29"/>
      <c r="DT1280" s="29"/>
      <c r="DU1280" s="29"/>
      <c r="DV1280" s="29"/>
      <c r="DW1280" s="29"/>
      <c r="DX1280" s="29"/>
      <c r="DY1280" s="29"/>
      <c r="DZ1280" s="29"/>
      <c r="EA1280" s="29"/>
      <c r="EB1280" s="29"/>
      <c r="EC1280" s="29"/>
      <c r="ED1280" s="29"/>
      <c r="EE1280" s="29"/>
      <c r="EF1280" s="29"/>
      <c r="EG1280" s="29"/>
      <c r="EH1280" s="29"/>
      <c r="EI1280" s="29"/>
      <c r="EJ1280" s="29"/>
      <c r="EK1280" s="29"/>
      <c r="EL1280" s="29"/>
      <c r="EM1280" s="29"/>
      <c r="EN1280" s="29"/>
      <c r="EO1280" s="29"/>
      <c r="EP1280" s="29"/>
      <c r="EQ1280" s="29"/>
      <c r="ER1280" s="29"/>
      <c r="ES1280" s="29"/>
      <c r="ET1280" s="29"/>
      <c r="EU1280" s="29"/>
      <c r="EV1280" s="29"/>
      <c r="EW1280" s="29"/>
      <c r="EX1280" s="29"/>
      <c r="EY1280" s="29"/>
      <c r="EZ1280" s="29"/>
      <c r="FA1280" s="29"/>
      <c r="FB1280" s="29"/>
      <c r="FC1280" s="29"/>
      <c r="FD1280" s="29"/>
      <c r="FE1280" s="29"/>
      <c r="FF1280" s="29"/>
      <c r="FG1280" s="29"/>
      <c r="FH1280" s="29"/>
      <c r="FI1280" s="29"/>
      <c r="FJ1280" s="29"/>
      <c r="FK1280" s="29"/>
      <c r="FV1280" s="29"/>
      <c r="FZ1280" s="29"/>
      <c r="GA1280" s="29"/>
    </row>
    <row r="1281" spans="7:183" x14ac:dyDescent="0.25">
      <c r="G1281" s="112"/>
      <c r="Z1281" s="113"/>
      <c r="AQ1281" s="29"/>
      <c r="AR1281" s="29"/>
      <c r="AS1281" s="29"/>
      <c r="AT1281" s="29"/>
      <c r="AU1281" s="29"/>
      <c r="AV1281" s="29"/>
      <c r="AW1281" s="29"/>
      <c r="AX1281" s="29"/>
      <c r="AY1281" s="29"/>
      <c r="AZ1281" s="29"/>
      <c r="BA1281" s="29"/>
      <c r="BB1281" s="29"/>
      <c r="BC1281" s="29"/>
      <c r="BD1281" s="29"/>
      <c r="BE1281" s="29"/>
      <c r="BF1281" s="29"/>
      <c r="BG1281" s="29"/>
      <c r="BH1281" s="29"/>
      <c r="BI1281" s="29"/>
      <c r="BJ1281" s="29"/>
      <c r="BK1281" s="29"/>
      <c r="BL1281" s="29"/>
      <c r="BM1281" s="29"/>
      <c r="CH1281" s="29"/>
      <c r="CX1281" s="29"/>
      <c r="CY1281" s="29"/>
      <c r="CZ1281" s="31"/>
      <c r="DA1281" s="31"/>
      <c r="DB1281" s="31"/>
      <c r="DC1281" s="31"/>
      <c r="DD1281" s="31"/>
      <c r="DE1281" s="31"/>
      <c r="DF1281" s="31"/>
      <c r="DL1281" s="29"/>
      <c r="DM1281" s="29"/>
      <c r="DN1281" s="29"/>
      <c r="DO1281" s="29"/>
      <c r="DP1281" s="29"/>
      <c r="DQ1281" s="29"/>
      <c r="DR1281" s="29"/>
      <c r="DS1281" s="29"/>
      <c r="DT1281" s="29"/>
      <c r="DU1281" s="29"/>
      <c r="DV1281" s="29"/>
      <c r="DW1281" s="29"/>
      <c r="DX1281" s="29"/>
      <c r="DY1281" s="29"/>
      <c r="DZ1281" s="29"/>
      <c r="EA1281" s="29"/>
      <c r="EB1281" s="29"/>
      <c r="EC1281" s="29"/>
      <c r="ED1281" s="29"/>
      <c r="EE1281" s="29"/>
      <c r="EF1281" s="29"/>
      <c r="EG1281" s="29"/>
      <c r="EH1281" s="29"/>
      <c r="EI1281" s="29"/>
      <c r="EJ1281" s="29"/>
      <c r="EK1281" s="29"/>
      <c r="EL1281" s="29"/>
      <c r="EM1281" s="29"/>
      <c r="EN1281" s="29"/>
      <c r="EO1281" s="29"/>
      <c r="EP1281" s="29"/>
      <c r="EQ1281" s="29"/>
      <c r="ER1281" s="29"/>
      <c r="ES1281" s="29"/>
      <c r="ET1281" s="29"/>
      <c r="EU1281" s="29"/>
      <c r="EV1281" s="29"/>
      <c r="EW1281" s="29"/>
      <c r="EX1281" s="29"/>
      <c r="EY1281" s="29"/>
      <c r="EZ1281" s="29"/>
      <c r="FA1281" s="29"/>
      <c r="FB1281" s="29"/>
      <c r="FC1281" s="29"/>
      <c r="FD1281" s="29"/>
      <c r="FE1281" s="29"/>
      <c r="FF1281" s="29"/>
      <c r="FG1281" s="29"/>
      <c r="FH1281" s="29"/>
      <c r="FI1281" s="29"/>
      <c r="FJ1281" s="29"/>
      <c r="FK1281" s="29"/>
      <c r="FV1281" s="29"/>
      <c r="FZ1281" s="29"/>
      <c r="GA1281" s="29"/>
    </row>
    <row r="1282" spans="7:183" x14ac:dyDescent="0.25">
      <c r="G1282" s="112"/>
      <c r="Z1282" s="113"/>
      <c r="AQ1282" s="29"/>
      <c r="AR1282" s="29"/>
      <c r="AS1282" s="29"/>
      <c r="AT1282" s="29"/>
      <c r="AU1282" s="29"/>
      <c r="AV1282" s="29"/>
      <c r="AW1282" s="29"/>
      <c r="AX1282" s="29"/>
      <c r="AY1282" s="29"/>
      <c r="AZ1282" s="29"/>
      <c r="BA1282" s="29"/>
      <c r="BB1282" s="29"/>
      <c r="BC1282" s="29"/>
      <c r="BD1282" s="29"/>
      <c r="BE1282" s="29"/>
      <c r="BF1282" s="29"/>
      <c r="BG1282" s="29"/>
      <c r="BH1282" s="29"/>
      <c r="BI1282" s="29"/>
      <c r="BJ1282" s="29"/>
      <c r="BK1282" s="29"/>
      <c r="BL1282" s="29"/>
      <c r="BM1282" s="29"/>
      <c r="CH1282" s="29"/>
      <c r="CX1282" s="29"/>
      <c r="CY1282" s="29"/>
      <c r="CZ1282" s="31"/>
      <c r="DA1282" s="31"/>
      <c r="DB1282" s="31"/>
      <c r="DC1282" s="31"/>
      <c r="DD1282" s="31"/>
      <c r="DE1282" s="31"/>
      <c r="DF1282" s="31"/>
      <c r="DL1282" s="29"/>
      <c r="DM1282" s="29"/>
      <c r="DN1282" s="29"/>
      <c r="DO1282" s="29"/>
      <c r="DP1282" s="29"/>
      <c r="DQ1282" s="29"/>
      <c r="DR1282" s="29"/>
      <c r="DS1282" s="29"/>
      <c r="DT1282" s="29"/>
      <c r="DU1282" s="29"/>
      <c r="DV1282" s="29"/>
      <c r="DW1282" s="29"/>
      <c r="DX1282" s="29"/>
      <c r="DY1282" s="29"/>
      <c r="DZ1282" s="29"/>
      <c r="EA1282" s="29"/>
      <c r="EB1282" s="29"/>
      <c r="EC1282" s="29"/>
      <c r="ED1282" s="29"/>
      <c r="EE1282" s="29"/>
      <c r="EF1282" s="29"/>
      <c r="EG1282" s="29"/>
      <c r="EH1282" s="29"/>
      <c r="EI1282" s="29"/>
      <c r="EJ1282" s="29"/>
      <c r="EK1282" s="29"/>
      <c r="EL1282" s="29"/>
      <c r="EM1282" s="29"/>
      <c r="EN1282" s="29"/>
      <c r="EO1282" s="29"/>
      <c r="EP1282" s="29"/>
      <c r="EQ1282" s="29"/>
      <c r="ER1282" s="29"/>
      <c r="ES1282" s="29"/>
      <c r="ET1282" s="29"/>
      <c r="EU1282" s="29"/>
      <c r="EV1282" s="29"/>
      <c r="EW1282" s="29"/>
      <c r="EX1282" s="29"/>
      <c r="EY1282" s="29"/>
      <c r="EZ1282" s="29"/>
      <c r="FA1282" s="29"/>
      <c r="FB1282" s="29"/>
      <c r="FC1282" s="29"/>
      <c r="FD1282" s="29"/>
      <c r="FE1282" s="29"/>
      <c r="FF1282" s="29"/>
      <c r="FG1282" s="29"/>
      <c r="FH1282" s="29"/>
      <c r="FI1282" s="29"/>
      <c r="FJ1282" s="29"/>
      <c r="FK1282" s="29"/>
      <c r="FV1282" s="29"/>
      <c r="FZ1282" s="29"/>
      <c r="GA1282" s="29"/>
    </row>
    <row r="1283" spans="7:183" x14ac:dyDescent="0.25">
      <c r="G1283" s="112"/>
      <c r="Z1283" s="113"/>
      <c r="AQ1283" s="29"/>
      <c r="AR1283" s="29"/>
      <c r="AS1283" s="29"/>
      <c r="AT1283" s="29"/>
      <c r="AU1283" s="29"/>
      <c r="AV1283" s="29"/>
      <c r="AW1283" s="29"/>
      <c r="AX1283" s="29"/>
      <c r="AY1283" s="29"/>
      <c r="AZ1283" s="29"/>
      <c r="BA1283" s="29"/>
      <c r="BB1283" s="29"/>
      <c r="BC1283" s="29"/>
      <c r="BD1283" s="29"/>
      <c r="BE1283" s="29"/>
      <c r="BF1283" s="29"/>
      <c r="BG1283" s="29"/>
      <c r="BH1283" s="29"/>
      <c r="BI1283" s="29"/>
      <c r="BJ1283" s="29"/>
      <c r="BK1283" s="29"/>
      <c r="BL1283" s="29"/>
      <c r="BM1283" s="29"/>
      <c r="CH1283" s="29"/>
      <c r="CX1283" s="29"/>
      <c r="CY1283" s="29"/>
      <c r="CZ1283" s="31"/>
      <c r="DA1283" s="31"/>
      <c r="DB1283" s="31"/>
      <c r="DC1283" s="31"/>
      <c r="DD1283" s="31"/>
      <c r="DE1283" s="31"/>
      <c r="DF1283" s="31"/>
      <c r="DL1283" s="29"/>
      <c r="DM1283" s="29"/>
      <c r="DN1283" s="29"/>
      <c r="DO1283" s="29"/>
      <c r="DP1283" s="29"/>
      <c r="DQ1283" s="29"/>
      <c r="DR1283" s="29"/>
      <c r="DS1283" s="29"/>
      <c r="DT1283" s="29"/>
      <c r="DU1283" s="29"/>
      <c r="DV1283" s="29"/>
      <c r="DW1283" s="29"/>
      <c r="DX1283" s="29"/>
      <c r="DY1283" s="29"/>
      <c r="DZ1283" s="29"/>
      <c r="EA1283" s="29"/>
      <c r="EB1283" s="29"/>
      <c r="EC1283" s="29"/>
      <c r="ED1283" s="29"/>
      <c r="EE1283" s="29"/>
      <c r="EF1283" s="29"/>
      <c r="EG1283" s="29"/>
      <c r="EH1283" s="29"/>
      <c r="EI1283" s="29"/>
      <c r="EJ1283" s="29"/>
      <c r="EK1283" s="29"/>
      <c r="EL1283" s="29"/>
      <c r="EM1283" s="29"/>
      <c r="EN1283" s="29"/>
      <c r="EO1283" s="29"/>
      <c r="EP1283" s="29"/>
      <c r="EQ1283" s="29"/>
      <c r="ER1283" s="29"/>
      <c r="ES1283" s="29"/>
      <c r="ET1283" s="29"/>
      <c r="EU1283" s="29"/>
      <c r="EV1283" s="29"/>
      <c r="EW1283" s="29"/>
      <c r="EX1283" s="29"/>
      <c r="EY1283" s="29"/>
      <c r="EZ1283" s="29"/>
      <c r="FA1283" s="29"/>
      <c r="FB1283" s="29"/>
      <c r="FC1283" s="29"/>
      <c r="FD1283" s="29"/>
      <c r="FE1283" s="29"/>
      <c r="FF1283" s="29"/>
      <c r="FG1283" s="29"/>
      <c r="FH1283" s="29"/>
      <c r="FI1283" s="29"/>
      <c r="FJ1283" s="29"/>
      <c r="FK1283" s="29"/>
      <c r="FV1283" s="29"/>
      <c r="FZ1283" s="29"/>
      <c r="GA1283" s="29"/>
    </row>
    <row r="1284" spans="7:183" x14ac:dyDescent="0.25">
      <c r="G1284" s="112"/>
      <c r="Z1284" s="113"/>
      <c r="AQ1284" s="29"/>
      <c r="AR1284" s="29"/>
      <c r="AS1284" s="29"/>
      <c r="AT1284" s="29"/>
      <c r="AU1284" s="29"/>
      <c r="AV1284" s="29"/>
      <c r="AW1284" s="29"/>
      <c r="AX1284" s="29"/>
      <c r="AY1284" s="29"/>
      <c r="AZ1284" s="29"/>
      <c r="BA1284" s="29"/>
      <c r="BB1284" s="29"/>
      <c r="BC1284" s="29"/>
      <c r="BD1284" s="29"/>
      <c r="BE1284" s="29"/>
      <c r="BF1284" s="29"/>
      <c r="BG1284" s="29"/>
      <c r="BH1284" s="29"/>
      <c r="BI1284" s="29"/>
      <c r="BJ1284" s="29"/>
      <c r="BK1284" s="29"/>
      <c r="BL1284" s="29"/>
      <c r="BM1284" s="29"/>
      <c r="CH1284" s="29"/>
      <c r="CX1284" s="29"/>
      <c r="CY1284" s="29"/>
      <c r="CZ1284" s="31"/>
      <c r="DA1284" s="31"/>
      <c r="DB1284" s="31"/>
      <c r="DC1284" s="31"/>
      <c r="DD1284" s="31"/>
      <c r="DE1284" s="31"/>
      <c r="DF1284" s="31"/>
      <c r="DL1284" s="29"/>
      <c r="DM1284" s="29"/>
      <c r="DN1284" s="29"/>
      <c r="DO1284" s="29"/>
      <c r="DP1284" s="29"/>
      <c r="DQ1284" s="29"/>
      <c r="DR1284" s="29"/>
      <c r="DS1284" s="29"/>
      <c r="DT1284" s="29"/>
      <c r="DU1284" s="29"/>
      <c r="DV1284" s="29"/>
      <c r="DW1284" s="29"/>
      <c r="DX1284" s="29"/>
      <c r="DY1284" s="29"/>
      <c r="DZ1284" s="29"/>
      <c r="EA1284" s="29"/>
      <c r="EB1284" s="29"/>
      <c r="EC1284" s="29"/>
      <c r="ED1284" s="29"/>
      <c r="EE1284" s="29"/>
      <c r="EF1284" s="29"/>
      <c r="EG1284" s="29"/>
      <c r="EH1284" s="29"/>
      <c r="EI1284" s="29"/>
      <c r="EJ1284" s="29"/>
      <c r="EK1284" s="29"/>
      <c r="EL1284" s="29"/>
      <c r="EM1284" s="29"/>
      <c r="EN1284" s="29"/>
      <c r="EO1284" s="29"/>
      <c r="EP1284" s="29"/>
      <c r="EQ1284" s="29"/>
      <c r="ER1284" s="29"/>
      <c r="ES1284" s="29"/>
      <c r="ET1284" s="29"/>
      <c r="EU1284" s="29"/>
      <c r="EV1284" s="29"/>
      <c r="EW1284" s="29"/>
      <c r="EX1284" s="29"/>
      <c r="EY1284" s="29"/>
      <c r="EZ1284" s="29"/>
      <c r="FA1284" s="29"/>
      <c r="FB1284" s="29"/>
      <c r="FC1284" s="29"/>
      <c r="FD1284" s="29"/>
      <c r="FE1284" s="29"/>
      <c r="FF1284" s="29"/>
      <c r="FG1284" s="29"/>
      <c r="FH1284" s="29"/>
      <c r="FI1284" s="29"/>
      <c r="FJ1284" s="29"/>
      <c r="FK1284" s="29"/>
      <c r="FV1284" s="29"/>
      <c r="FZ1284" s="29"/>
      <c r="GA1284" s="29"/>
    </row>
    <row r="1285" spans="7:183" x14ac:dyDescent="0.25">
      <c r="G1285" s="112"/>
      <c r="Z1285" s="113"/>
      <c r="AQ1285" s="29"/>
      <c r="AR1285" s="29"/>
      <c r="AS1285" s="29"/>
      <c r="AT1285" s="29"/>
      <c r="AU1285" s="29"/>
      <c r="AV1285" s="29"/>
      <c r="AW1285" s="29"/>
      <c r="AX1285" s="29"/>
      <c r="AY1285" s="29"/>
      <c r="AZ1285" s="29"/>
      <c r="BA1285" s="29"/>
      <c r="BB1285" s="29"/>
      <c r="BC1285" s="29"/>
      <c r="BD1285" s="29"/>
      <c r="BE1285" s="29"/>
      <c r="BF1285" s="29"/>
      <c r="BG1285" s="29"/>
      <c r="BH1285" s="29"/>
      <c r="BI1285" s="29"/>
      <c r="BJ1285" s="29"/>
      <c r="BK1285" s="29"/>
      <c r="BL1285" s="29"/>
      <c r="BM1285" s="29"/>
      <c r="CH1285" s="29"/>
      <c r="CX1285" s="29"/>
      <c r="CY1285" s="29"/>
      <c r="CZ1285" s="31"/>
      <c r="DA1285" s="31"/>
      <c r="DB1285" s="31"/>
      <c r="DC1285" s="31"/>
      <c r="DD1285" s="31"/>
      <c r="DE1285" s="31"/>
      <c r="DF1285" s="31"/>
      <c r="DL1285" s="29"/>
      <c r="DM1285" s="29"/>
      <c r="DN1285" s="29"/>
      <c r="DO1285" s="29"/>
      <c r="DP1285" s="29"/>
      <c r="DQ1285" s="29"/>
      <c r="DR1285" s="29"/>
      <c r="DS1285" s="29"/>
      <c r="DT1285" s="29"/>
      <c r="DU1285" s="29"/>
      <c r="DV1285" s="29"/>
      <c r="DW1285" s="29"/>
      <c r="DX1285" s="29"/>
      <c r="DY1285" s="29"/>
      <c r="DZ1285" s="29"/>
      <c r="EA1285" s="29"/>
      <c r="EB1285" s="29"/>
      <c r="EC1285" s="29"/>
      <c r="ED1285" s="29"/>
      <c r="EE1285" s="29"/>
      <c r="EF1285" s="29"/>
      <c r="EG1285" s="29"/>
      <c r="EH1285" s="29"/>
      <c r="EI1285" s="29"/>
      <c r="EJ1285" s="29"/>
      <c r="EK1285" s="29"/>
      <c r="EL1285" s="29"/>
      <c r="EM1285" s="29"/>
      <c r="EN1285" s="29"/>
      <c r="EO1285" s="29"/>
      <c r="EP1285" s="29"/>
      <c r="EQ1285" s="29"/>
      <c r="ER1285" s="29"/>
      <c r="ES1285" s="29"/>
      <c r="ET1285" s="29"/>
      <c r="EU1285" s="29"/>
      <c r="EV1285" s="29"/>
      <c r="EW1285" s="29"/>
      <c r="EX1285" s="29"/>
      <c r="EY1285" s="29"/>
      <c r="EZ1285" s="29"/>
      <c r="FA1285" s="29"/>
      <c r="FB1285" s="29"/>
      <c r="FC1285" s="29"/>
      <c r="FD1285" s="29"/>
      <c r="FE1285" s="29"/>
      <c r="FF1285" s="29"/>
      <c r="FG1285" s="29"/>
      <c r="FH1285" s="29"/>
      <c r="FI1285" s="29"/>
      <c r="FJ1285" s="29"/>
      <c r="FK1285" s="29"/>
      <c r="FV1285" s="29"/>
      <c r="FZ1285" s="29"/>
      <c r="GA1285" s="29"/>
    </row>
    <row r="1286" spans="7:183" x14ac:dyDescent="0.25">
      <c r="G1286" s="112"/>
      <c r="Z1286" s="113"/>
      <c r="AQ1286" s="29"/>
      <c r="AR1286" s="29"/>
      <c r="AS1286" s="29"/>
      <c r="AT1286" s="29"/>
      <c r="AU1286" s="29"/>
      <c r="AV1286" s="29"/>
      <c r="AW1286" s="29"/>
      <c r="AX1286" s="29"/>
      <c r="AY1286" s="29"/>
      <c r="AZ1286" s="29"/>
      <c r="BA1286" s="29"/>
      <c r="BB1286" s="29"/>
      <c r="BC1286" s="29"/>
      <c r="BD1286" s="29"/>
      <c r="BE1286" s="29"/>
      <c r="BF1286" s="29"/>
      <c r="BG1286" s="29"/>
      <c r="BH1286" s="29"/>
      <c r="BI1286" s="29"/>
      <c r="BJ1286" s="29"/>
      <c r="BK1286" s="29"/>
      <c r="BL1286" s="29"/>
      <c r="BM1286" s="29"/>
      <c r="CH1286" s="29"/>
      <c r="CX1286" s="29"/>
      <c r="CY1286" s="29"/>
      <c r="CZ1286" s="31"/>
      <c r="DA1286" s="31"/>
      <c r="DB1286" s="31"/>
      <c r="DC1286" s="31"/>
      <c r="DD1286" s="31"/>
      <c r="DE1286" s="31"/>
      <c r="DF1286" s="31"/>
      <c r="DL1286" s="29"/>
      <c r="DM1286" s="29"/>
      <c r="DN1286" s="29"/>
      <c r="DO1286" s="29"/>
      <c r="DP1286" s="29"/>
      <c r="DQ1286" s="29"/>
      <c r="DR1286" s="29"/>
      <c r="DS1286" s="29"/>
      <c r="DT1286" s="29"/>
      <c r="DU1286" s="29"/>
      <c r="DV1286" s="29"/>
      <c r="DW1286" s="29"/>
      <c r="DX1286" s="29"/>
      <c r="DY1286" s="29"/>
      <c r="DZ1286" s="29"/>
      <c r="EA1286" s="29"/>
      <c r="EB1286" s="29"/>
      <c r="EC1286" s="29"/>
      <c r="ED1286" s="29"/>
      <c r="EE1286" s="29"/>
      <c r="EF1286" s="29"/>
      <c r="EG1286" s="29"/>
      <c r="EH1286" s="29"/>
      <c r="EI1286" s="29"/>
      <c r="EJ1286" s="29"/>
      <c r="EK1286" s="29"/>
      <c r="EL1286" s="29"/>
      <c r="EM1286" s="29"/>
      <c r="EN1286" s="29"/>
      <c r="EO1286" s="29"/>
      <c r="EP1286" s="29"/>
      <c r="EQ1286" s="29"/>
      <c r="ER1286" s="29"/>
      <c r="ES1286" s="29"/>
      <c r="ET1286" s="29"/>
      <c r="EU1286" s="29"/>
      <c r="EV1286" s="29"/>
      <c r="EW1286" s="29"/>
      <c r="EX1286" s="29"/>
      <c r="EY1286" s="29"/>
      <c r="EZ1286" s="29"/>
      <c r="FA1286" s="29"/>
      <c r="FB1286" s="29"/>
      <c r="FC1286" s="29"/>
      <c r="FD1286" s="29"/>
      <c r="FE1286" s="29"/>
      <c r="FF1286" s="29"/>
      <c r="FG1286" s="29"/>
      <c r="FH1286" s="29"/>
      <c r="FI1286" s="29"/>
      <c r="FJ1286" s="29"/>
      <c r="FK1286" s="29"/>
      <c r="FV1286" s="29"/>
      <c r="FZ1286" s="29"/>
      <c r="GA1286" s="29"/>
    </row>
    <row r="1287" spans="7:183" x14ac:dyDescent="0.25">
      <c r="G1287" s="112"/>
      <c r="Z1287" s="113"/>
      <c r="AQ1287" s="29"/>
      <c r="AR1287" s="29"/>
      <c r="AS1287" s="29"/>
      <c r="AT1287" s="29"/>
      <c r="AU1287" s="29"/>
      <c r="AV1287" s="29"/>
      <c r="AW1287" s="29"/>
      <c r="AX1287" s="29"/>
      <c r="AY1287" s="29"/>
      <c r="AZ1287" s="29"/>
      <c r="BA1287" s="29"/>
      <c r="BB1287" s="29"/>
      <c r="BC1287" s="29"/>
      <c r="BD1287" s="29"/>
      <c r="BE1287" s="29"/>
      <c r="BF1287" s="29"/>
      <c r="BG1287" s="29"/>
      <c r="BH1287" s="29"/>
      <c r="BI1287" s="29"/>
      <c r="BJ1287" s="29"/>
      <c r="BK1287" s="29"/>
      <c r="BL1287" s="29"/>
      <c r="BM1287" s="29"/>
      <c r="CH1287" s="29"/>
      <c r="CX1287" s="29"/>
      <c r="CY1287" s="29"/>
      <c r="CZ1287" s="31"/>
      <c r="DA1287" s="31"/>
      <c r="DB1287" s="31"/>
      <c r="DC1287" s="31"/>
      <c r="DD1287" s="31"/>
      <c r="DE1287" s="31"/>
      <c r="DF1287" s="31"/>
      <c r="DL1287" s="29"/>
      <c r="DM1287" s="29"/>
      <c r="DN1287" s="29"/>
      <c r="DO1287" s="29"/>
      <c r="DP1287" s="29"/>
      <c r="DQ1287" s="29"/>
      <c r="DR1287" s="29"/>
      <c r="DS1287" s="29"/>
      <c r="DT1287" s="29"/>
      <c r="DU1287" s="29"/>
      <c r="DV1287" s="29"/>
      <c r="DW1287" s="29"/>
      <c r="DX1287" s="29"/>
      <c r="DY1287" s="29"/>
      <c r="DZ1287" s="29"/>
      <c r="EA1287" s="29"/>
      <c r="EB1287" s="29"/>
      <c r="EC1287" s="29"/>
      <c r="ED1287" s="29"/>
      <c r="EE1287" s="29"/>
      <c r="EF1287" s="29"/>
      <c r="EG1287" s="29"/>
      <c r="EH1287" s="29"/>
      <c r="EI1287" s="29"/>
      <c r="EJ1287" s="29"/>
      <c r="EK1287" s="29"/>
      <c r="EL1287" s="29"/>
      <c r="EM1287" s="29"/>
      <c r="EN1287" s="29"/>
      <c r="EO1287" s="29"/>
      <c r="EP1287" s="29"/>
      <c r="EQ1287" s="29"/>
      <c r="ER1287" s="29"/>
      <c r="ES1287" s="29"/>
      <c r="ET1287" s="29"/>
      <c r="EU1287" s="29"/>
      <c r="EV1287" s="29"/>
      <c r="EW1287" s="29"/>
      <c r="EX1287" s="29"/>
      <c r="EY1287" s="29"/>
      <c r="EZ1287" s="29"/>
      <c r="FA1287" s="29"/>
      <c r="FB1287" s="29"/>
      <c r="FC1287" s="29"/>
      <c r="FD1287" s="29"/>
      <c r="FE1287" s="29"/>
      <c r="FF1287" s="29"/>
      <c r="FG1287" s="29"/>
      <c r="FH1287" s="29"/>
      <c r="FI1287" s="29"/>
      <c r="FJ1287" s="29"/>
      <c r="FK1287" s="29"/>
      <c r="FV1287" s="29"/>
      <c r="FZ1287" s="29"/>
      <c r="GA1287" s="29"/>
    </row>
    <row r="1288" spans="7:183" x14ac:dyDescent="0.25">
      <c r="G1288" s="112"/>
      <c r="Z1288" s="113"/>
      <c r="AQ1288" s="29"/>
      <c r="AR1288" s="29"/>
      <c r="AS1288" s="29"/>
      <c r="AT1288" s="29"/>
      <c r="AU1288" s="29"/>
      <c r="AV1288" s="29"/>
      <c r="AW1288" s="29"/>
      <c r="AX1288" s="29"/>
      <c r="AY1288" s="29"/>
      <c r="AZ1288" s="29"/>
      <c r="BA1288" s="29"/>
      <c r="BB1288" s="29"/>
      <c r="BC1288" s="29"/>
      <c r="BD1288" s="29"/>
      <c r="BE1288" s="29"/>
      <c r="BF1288" s="29"/>
      <c r="BG1288" s="29"/>
      <c r="BH1288" s="29"/>
      <c r="BI1288" s="29"/>
      <c r="BJ1288" s="29"/>
      <c r="BK1288" s="29"/>
      <c r="BL1288" s="29"/>
      <c r="BM1288" s="29"/>
      <c r="CH1288" s="29"/>
      <c r="CX1288" s="29"/>
      <c r="CY1288" s="29"/>
      <c r="CZ1288" s="31"/>
      <c r="DA1288" s="31"/>
      <c r="DB1288" s="31"/>
      <c r="DC1288" s="31"/>
      <c r="DD1288" s="31"/>
      <c r="DE1288" s="31"/>
      <c r="DF1288" s="31"/>
      <c r="DL1288" s="29"/>
      <c r="DM1288" s="29"/>
      <c r="DN1288" s="29"/>
      <c r="DO1288" s="29"/>
      <c r="DP1288" s="29"/>
      <c r="DQ1288" s="29"/>
      <c r="DR1288" s="29"/>
      <c r="DS1288" s="29"/>
      <c r="DT1288" s="29"/>
      <c r="DU1288" s="29"/>
      <c r="DV1288" s="29"/>
      <c r="DW1288" s="29"/>
      <c r="DX1288" s="29"/>
      <c r="DY1288" s="29"/>
      <c r="DZ1288" s="29"/>
      <c r="EA1288" s="29"/>
      <c r="EB1288" s="29"/>
      <c r="EC1288" s="29"/>
      <c r="ED1288" s="29"/>
      <c r="EE1288" s="29"/>
      <c r="EF1288" s="29"/>
      <c r="EG1288" s="29"/>
      <c r="EH1288" s="29"/>
      <c r="EI1288" s="29"/>
      <c r="EJ1288" s="29"/>
      <c r="EK1288" s="29"/>
      <c r="EL1288" s="29"/>
      <c r="EM1288" s="29"/>
      <c r="EN1288" s="29"/>
      <c r="EO1288" s="29"/>
      <c r="EP1288" s="29"/>
      <c r="EQ1288" s="29"/>
      <c r="ER1288" s="29"/>
      <c r="ES1288" s="29"/>
      <c r="ET1288" s="29"/>
      <c r="EU1288" s="29"/>
      <c r="EV1288" s="29"/>
      <c r="EW1288" s="29"/>
      <c r="EX1288" s="29"/>
      <c r="EY1288" s="29"/>
      <c r="EZ1288" s="29"/>
      <c r="FA1288" s="29"/>
      <c r="FB1288" s="29"/>
      <c r="FC1288" s="29"/>
      <c r="FD1288" s="29"/>
      <c r="FE1288" s="29"/>
      <c r="FF1288" s="29"/>
      <c r="FG1288" s="29"/>
      <c r="FH1288" s="29"/>
      <c r="FI1288" s="29"/>
      <c r="FJ1288" s="29"/>
      <c r="FK1288" s="29"/>
      <c r="FV1288" s="29"/>
      <c r="FZ1288" s="29"/>
      <c r="GA1288" s="29"/>
    </row>
    <row r="1289" spans="7:183" x14ac:dyDescent="0.25">
      <c r="G1289" s="112"/>
      <c r="Z1289" s="113"/>
      <c r="AQ1289" s="29"/>
      <c r="AR1289" s="29"/>
      <c r="AS1289" s="29"/>
      <c r="AT1289" s="29"/>
      <c r="AU1289" s="29"/>
      <c r="AV1289" s="29"/>
      <c r="AW1289" s="29"/>
      <c r="AX1289" s="29"/>
      <c r="AY1289" s="29"/>
      <c r="AZ1289" s="29"/>
      <c r="BA1289" s="29"/>
      <c r="BB1289" s="29"/>
      <c r="BC1289" s="29"/>
      <c r="BD1289" s="29"/>
      <c r="BE1289" s="29"/>
      <c r="BF1289" s="29"/>
      <c r="BG1289" s="29"/>
      <c r="BH1289" s="29"/>
      <c r="BI1289" s="29"/>
      <c r="BJ1289" s="29"/>
      <c r="BK1289" s="29"/>
      <c r="BL1289" s="29"/>
      <c r="BM1289" s="29"/>
      <c r="CH1289" s="29"/>
      <c r="CX1289" s="29"/>
      <c r="CY1289" s="29"/>
      <c r="CZ1289" s="31"/>
      <c r="DA1289" s="31"/>
      <c r="DB1289" s="31"/>
      <c r="DC1289" s="31"/>
      <c r="DD1289" s="31"/>
      <c r="DE1289" s="31"/>
      <c r="DF1289" s="31"/>
      <c r="DL1289" s="29"/>
      <c r="DM1289" s="29"/>
      <c r="DN1289" s="29"/>
      <c r="DO1289" s="29"/>
      <c r="DP1289" s="29"/>
      <c r="DQ1289" s="29"/>
      <c r="DR1289" s="29"/>
      <c r="DS1289" s="29"/>
      <c r="DT1289" s="29"/>
      <c r="DU1289" s="29"/>
      <c r="DV1289" s="29"/>
      <c r="DW1289" s="29"/>
      <c r="DX1289" s="29"/>
      <c r="DY1289" s="29"/>
      <c r="DZ1289" s="29"/>
      <c r="EA1289" s="29"/>
      <c r="EB1289" s="29"/>
      <c r="EC1289" s="29"/>
      <c r="ED1289" s="29"/>
      <c r="EE1289" s="29"/>
      <c r="EF1289" s="29"/>
      <c r="EG1289" s="29"/>
      <c r="EH1289" s="29"/>
      <c r="EI1289" s="29"/>
      <c r="EJ1289" s="29"/>
      <c r="EK1289" s="29"/>
      <c r="EL1289" s="29"/>
      <c r="EM1289" s="29"/>
      <c r="EN1289" s="29"/>
      <c r="EO1289" s="29"/>
      <c r="EP1289" s="29"/>
      <c r="EQ1289" s="29"/>
      <c r="ER1289" s="29"/>
      <c r="ES1289" s="29"/>
      <c r="ET1289" s="29"/>
      <c r="EU1289" s="29"/>
      <c r="EV1289" s="29"/>
      <c r="EW1289" s="29"/>
      <c r="EX1289" s="29"/>
      <c r="EY1289" s="29"/>
      <c r="EZ1289" s="29"/>
      <c r="FA1289" s="29"/>
      <c r="FB1289" s="29"/>
      <c r="FC1289" s="29"/>
      <c r="FD1289" s="29"/>
      <c r="FE1289" s="29"/>
      <c r="FF1289" s="29"/>
      <c r="FG1289" s="29"/>
      <c r="FH1289" s="29"/>
      <c r="FI1289" s="29"/>
      <c r="FJ1289" s="29"/>
      <c r="FK1289" s="29"/>
      <c r="FV1289" s="29"/>
      <c r="FZ1289" s="29"/>
      <c r="GA1289" s="29"/>
    </row>
    <row r="1290" spans="7:183" x14ac:dyDescent="0.25">
      <c r="G1290" s="112"/>
      <c r="Z1290" s="113"/>
      <c r="AQ1290" s="29"/>
      <c r="AR1290" s="29"/>
      <c r="AS1290" s="29"/>
      <c r="AT1290" s="29"/>
      <c r="AU1290" s="29"/>
      <c r="AV1290" s="29"/>
      <c r="AW1290" s="29"/>
      <c r="AX1290" s="29"/>
      <c r="AY1290" s="29"/>
      <c r="AZ1290" s="29"/>
      <c r="BA1290" s="29"/>
      <c r="BB1290" s="29"/>
      <c r="BC1290" s="29"/>
      <c r="BD1290" s="29"/>
      <c r="BE1290" s="29"/>
      <c r="BF1290" s="29"/>
      <c r="BG1290" s="29"/>
      <c r="BH1290" s="29"/>
      <c r="BI1290" s="29"/>
      <c r="BJ1290" s="29"/>
      <c r="BK1290" s="29"/>
      <c r="BL1290" s="29"/>
      <c r="BM1290" s="29"/>
      <c r="CH1290" s="29"/>
      <c r="CX1290" s="29"/>
      <c r="CY1290" s="29"/>
      <c r="CZ1290" s="31"/>
      <c r="DA1290" s="31"/>
      <c r="DB1290" s="31"/>
      <c r="DC1290" s="31"/>
      <c r="DD1290" s="31"/>
      <c r="DE1290" s="31"/>
      <c r="DF1290" s="31"/>
      <c r="DL1290" s="29"/>
      <c r="DM1290" s="29"/>
      <c r="DN1290" s="29"/>
      <c r="DO1290" s="29"/>
      <c r="DP1290" s="29"/>
      <c r="DQ1290" s="29"/>
      <c r="DR1290" s="29"/>
      <c r="DS1290" s="29"/>
      <c r="DT1290" s="29"/>
      <c r="DU1290" s="29"/>
      <c r="DV1290" s="29"/>
      <c r="DW1290" s="29"/>
      <c r="DX1290" s="29"/>
      <c r="DY1290" s="29"/>
      <c r="DZ1290" s="29"/>
      <c r="EA1290" s="29"/>
      <c r="EB1290" s="29"/>
      <c r="EC1290" s="29"/>
      <c r="ED1290" s="29"/>
      <c r="EE1290" s="29"/>
      <c r="EF1290" s="29"/>
      <c r="EG1290" s="29"/>
      <c r="EH1290" s="29"/>
      <c r="EI1290" s="29"/>
      <c r="EJ1290" s="29"/>
      <c r="EK1290" s="29"/>
      <c r="EL1290" s="29"/>
      <c r="EM1290" s="29"/>
      <c r="EN1290" s="29"/>
      <c r="EO1290" s="29"/>
      <c r="EP1290" s="29"/>
      <c r="EQ1290" s="29"/>
      <c r="ER1290" s="29"/>
      <c r="ES1290" s="29"/>
      <c r="ET1290" s="29"/>
      <c r="EU1290" s="29"/>
      <c r="EV1290" s="29"/>
      <c r="EW1290" s="29"/>
      <c r="EX1290" s="29"/>
      <c r="EY1290" s="29"/>
      <c r="EZ1290" s="29"/>
      <c r="FA1290" s="29"/>
      <c r="FB1290" s="29"/>
      <c r="FC1290" s="29"/>
      <c r="FD1290" s="29"/>
      <c r="FE1290" s="29"/>
      <c r="FF1290" s="29"/>
      <c r="FG1290" s="29"/>
      <c r="FH1290" s="29"/>
      <c r="FI1290" s="29"/>
      <c r="FJ1290" s="29"/>
      <c r="FK1290" s="29"/>
      <c r="FV1290" s="29"/>
      <c r="FZ1290" s="29"/>
      <c r="GA1290" s="29"/>
    </row>
    <row r="1291" spans="7:183" x14ac:dyDescent="0.25">
      <c r="G1291" s="112"/>
      <c r="Z1291" s="113"/>
      <c r="AQ1291" s="29"/>
      <c r="AR1291" s="29"/>
      <c r="AS1291" s="29"/>
      <c r="AT1291" s="29"/>
      <c r="AU1291" s="29"/>
      <c r="AV1291" s="29"/>
      <c r="AW1291" s="29"/>
      <c r="AX1291" s="29"/>
      <c r="AY1291" s="29"/>
      <c r="AZ1291" s="29"/>
      <c r="BA1291" s="29"/>
      <c r="BB1291" s="29"/>
      <c r="BC1291" s="29"/>
      <c r="BD1291" s="29"/>
      <c r="BE1291" s="29"/>
      <c r="BF1291" s="29"/>
      <c r="BG1291" s="29"/>
      <c r="BH1291" s="29"/>
      <c r="BI1291" s="29"/>
      <c r="BJ1291" s="29"/>
      <c r="BK1291" s="29"/>
      <c r="BL1291" s="29"/>
      <c r="BM1291" s="29"/>
      <c r="CH1291" s="29"/>
      <c r="CX1291" s="29"/>
      <c r="CY1291" s="29"/>
      <c r="CZ1291" s="31"/>
      <c r="DA1291" s="31"/>
      <c r="DB1291" s="31"/>
      <c r="DC1291" s="31"/>
      <c r="DD1291" s="31"/>
      <c r="DE1291" s="31"/>
      <c r="DF1291" s="31"/>
      <c r="DL1291" s="29"/>
      <c r="DM1291" s="29"/>
      <c r="DN1291" s="29"/>
      <c r="DO1291" s="29"/>
      <c r="DP1291" s="29"/>
      <c r="DQ1291" s="29"/>
      <c r="DR1291" s="29"/>
      <c r="DS1291" s="29"/>
      <c r="DT1291" s="29"/>
      <c r="DU1291" s="29"/>
      <c r="DV1291" s="29"/>
      <c r="DW1291" s="29"/>
      <c r="DX1291" s="29"/>
      <c r="DY1291" s="29"/>
      <c r="DZ1291" s="29"/>
      <c r="EA1291" s="29"/>
      <c r="EB1291" s="29"/>
      <c r="EC1291" s="29"/>
      <c r="ED1291" s="29"/>
      <c r="EE1291" s="29"/>
      <c r="EF1291" s="29"/>
      <c r="EG1291" s="29"/>
      <c r="EH1291" s="29"/>
      <c r="EI1291" s="29"/>
      <c r="EJ1291" s="29"/>
      <c r="EK1291" s="29"/>
      <c r="EL1291" s="29"/>
      <c r="EM1291" s="29"/>
      <c r="EN1291" s="29"/>
      <c r="EO1291" s="29"/>
      <c r="EP1291" s="29"/>
      <c r="EQ1291" s="29"/>
      <c r="ER1291" s="29"/>
      <c r="ES1291" s="29"/>
      <c r="ET1291" s="29"/>
      <c r="EU1291" s="29"/>
      <c r="EV1291" s="29"/>
      <c r="EW1291" s="29"/>
      <c r="EX1291" s="29"/>
      <c r="EY1291" s="29"/>
      <c r="EZ1291" s="29"/>
      <c r="FA1291" s="29"/>
      <c r="FB1291" s="29"/>
      <c r="FC1291" s="29"/>
      <c r="FD1291" s="29"/>
      <c r="FE1291" s="29"/>
      <c r="FF1291" s="29"/>
      <c r="FG1291" s="29"/>
      <c r="FH1291" s="29"/>
      <c r="FI1291" s="29"/>
      <c r="FJ1291" s="29"/>
      <c r="FK1291" s="29"/>
      <c r="FV1291" s="29"/>
      <c r="FZ1291" s="29"/>
      <c r="GA1291" s="29"/>
    </row>
    <row r="1292" spans="7:183" x14ac:dyDescent="0.25">
      <c r="G1292" s="112"/>
      <c r="Z1292" s="113"/>
      <c r="AQ1292" s="29"/>
      <c r="AR1292" s="29"/>
      <c r="AS1292" s="29"/>
      <c r="AT1292" s="29"/>
      <c r="AU1292" s="29"/>
      <c r="AV1292" s="29"/>
      <c r="AW1292" s="29"/>
      <c r="AX1292" s="29"/>
      <c r="AY1292" s="29"/>
      <c r="AZ1292" s="29"/>
      <c r="BA1292" s="29"/>
      <c r="BB1292" s="29"/>
      <c r="BC1292" s="29"/>
      <c r="BD1292" s="29"/>
      <c r="BE1292" s="29"/>
      <c r="BF1292" s="29"/>
      <c r="BG1292" s="29"/>
      <c r="BH1292" s="29"/>
      <c r="BI1292" s="29"/>
      <c r="BJ1292" s="29"/>
      <c r="BK1292" s="29"/>
      <c r="BL1292" s="29"/>
      <c r="BM1292" s="29"/>
      <c r="CH1292" s="29"/>
      <c r="CX1292" s="29"/>
      <c r="CY1292" s="29"/>
      <c r="CZ1292" s="31"/>
      <c r="DA1292" s="31"/>
      <c r="DB1292" s="31"/>
      <c r="DC1292" s="31"/>
      <c r="DD1292" s="31"/>
      <c r="DE1292" s="31"/>
      <c r="DF1292" s="31"/>
      <c r="DL1292" s="29"/>
      <c r="DM1292" s="29"/>
      <c r="DN1292" s="29"/>
      <c r="DO1292" s="29"/>
      <c r="DP1292" s="29"/>
      <c r="DQ1292" s="29"/>
      <c r="DR1292" s="29"/>
      <c r="DS1292" s="29"/>
      <c r="DT1292" s="29"/>
      <c r="DU1292" s="29"/>
      <c r="DV1292" s="29"/>
      <c r="DW1292" s="29"/>
      <c r="DX1292" s="29"/>
      <c r="DY1292" s="29"/>
      <c r="DZ1292" s="29"/>
      <c r="EA1292" s="29"/>
      <c r="EB1292" s="29"/>
      <c r="EC1292" s="29"/>
      <c r="ED1292" s="29"/>
      <c r="EE1292" s="29"/>
      <c r="EF1292" s="29"/>
      <c r="EG1292" s="29"/>
      <c r="EH1292" s="29"/>
      <c r="EI1292" s="29"/>
      <c r="EJ1292" s="29"/>
      <c r="EK1292" s="29"/>
      <c r="EL1292" s="29"/>
      <c r="EM1292" s="29"/>
      <c r="EN1292" s="29"/>
      <c r="EO1292" s="29"/>
      <c r="EP1292" s="29"/>
      <c r="EQ1292" s="29"/>
      <c r="ER1292" s="29"/>
      <c r="ES1292" s="29"/>
      <c r="ET1292" s="29"/>
      <c r="EU1292" s="29"/>
      <c r="EV1292" s="29"/>
      <c r="EW1292" s="29"/>
      <c r="EX1292" s="29"/>
      <c r="EY1292" s="29"/>
      <c r="EZ1292" s="29"/>
      <c r="FA1292" s="29"/>
      <c r="FB1292" s="29"/>
      <c r="FC1292" s="29"/>
      <c r="FD1292" s="29"/>
      <c r="FE1292" s="29"/>
      <c r="FF1292" s="29"/>
      <c r="FG1292" s="29"/>
      <c r="FH1292" s="29"/>
      <c r="FI1292" s="29"/>
      <c r="FJ1292" s="29"/>
      <c r="FK1292" s="29"/>
      <c r="FV1292" s="29"/>
      <c r="FZ1292" s="29"/>
      <c r="GA1292" s="29"/>
    </row>
    <row r="1293" spans="7:183" x14ac:dyDescent="0.25">
      <c r="G1293" s="112"/>
      <c r="Z1293" s="113"/>
      <c r="AQ1293" s="29"/>
      <c r="AR1293" s="29"/>
      <c r="AS1293" s="29"/>
      <c r="AT1293" s="29"/>
      <c r="AU1293" s="29"/>
      <c r="AV1293" s="29"/>
      <c r="AW1293" s="29"/>
      <c r="AX1293" s="29"/>
      <c r="AY1293" s="29"/>
      <c r="AZ1293" s="29"/>
      <c r="BA1293" s="29"/>
      <c r="BB1293" s="29"/>
      <c r="BC1293" s="29"/>
      <c r="BD1293" s="29"/>
      <c r="BE1293" s="29"/>
      <c r="BF1293" s="29"/>
      <c r="BG1293" s="29"/>
      <c r="BH1293" s="29"/>
      <c r="BI1293" s="29"/>
      <c r="BJ1293" s="29"/>
      <c r="BK1293" s="29"/>
      <c r="BL1293" s="29"/>
      <c r="BM1293" s="29"/>
      <c r="CH1293" s="29"/>
      <c r="CX1293" s="29"/>
      <c r="CY1293" s="29"/>
      <c r="CZ1293" s="31"/>
      <c r="DA1293" s="31"/>
      <c r="DB1293" s="31"/>
      <c r="DC1293" s="31"/>
      <c r="DD1293" s="31"/>
      <c r="DE1293" s="31"/>
      <c r="DF1293" s="31"/>
      <c r="DL1293" s="29"/>
      <c r="DM1293" s="29"/>
      <c r="DN1293" s="29"/>
      <c r="DO1293" s="29"/>
      <c r="DP1293" s="29"/>
      <c r="DQ1293" s="29"/>
      <c r="DR1293" s="29"/>
      <c r="DS1293" s="29"/>
      <c r="DT1293" s="29"/>
      <c r="DU1293" s="29"/>
      <c r="DV1293" s="29"/>
      <c r="DW1293" s="29"/>
      <c r="DX1293" s="29"/>
      <c r="DY1293" s="29"/>
      <c r="DZ1293" s="29"/>
      <c r="EA1293" s="29"/>
      <c r="EB1293" s="29"/>
      <c r="EC1293" s="29"/>
      <c r="ED1293" s="29"/>
      <c r="EE1293" s="29"/>
      <c r="EF1293" s="29"/>
      <c r="EG1293" s="29"/>
      <c r="EH1293" s="29"/>
      <c r="EI1293" s="29"/>
      <c r="EJ1293" s="29"/>
      <c r="EK1293" s="29"/>
      <c r="EL1293" s="29"/>
      <c r="EM1293" s="29"/>
      <c r="EN1293" s="29"/>
      <c r="EO1293" s="29"/>
      <c r="EP1293" s="29"/>
      <c r="EQ1293" s="29"/>
      <c r="ER1293" s="29"/>
      <c r="ES1293" s="29"/>
      <c r="ET1293" s="29"/>
      <c r="EU1293" s="29"/>
      <c r="EV1293" s="29"/>
      <c r="EW1293" s="29"/>
      <c r="EX1293" s="29"/>
      <c r="EY1293" s="29"/>
      <c r="EZ1293" s="29"/>
      <c r="FA1293" s="29"/>
      <c r="FB1293" s="29"/>
      <c r="FC1293" s="29"/>
      <c r="FD1293" s="29"/>
      <c r="FE1293" s="29"/>
      <c r="FF1293" s="29"/>
      <c r="FG1293" s="29"/>
      <c r="FH1293" s="29"/>
      <c r="FI1293" s="29"/>
      <c r="FJ1293" s="29"/>
      <c r="FK1293" s="29"/>
      <c r="FV1293" s="29"/>
      <c r="FZ1293" s="29"/>
      <c r="GA1293" s="29"/>
    </row>
    <row r="1294" spans="7:183" x14ac:dyDescent="0.25">
      <c r="G1294" s="112"/>
      <c r="Z1294" s="113"/>
      <c r="AQ1294" s="29"/>
      <c r="AR1294" s="29"/>
      <c r="AS1294" s="29"/>
      <c r="AT1294" s="29"/>
      <c r="AU1294" s="29"/>
      <c r="AV1294" s="29"/>
      <c r="AW1294" s="29"/>
      <c r="AX1294" s="29"/>
      <c r="AY1294" s="29"/>
      <c r="AZ1294" s="29"/>
      <c r="BA1294" s="29"/>
      <c r="BB1294" s="29"/>
      <c r="BC1294" s="29"/>
      <c r="BD1294" s="29"/>
      <c r="BE1294" s="29"/>
      <c r="BF1294" s="29"/>
      <c r="BG1294" s="29"/>
      <c r="BH1294" s="29"/>
      <c r="BI1294" s="29"/>
      <c r="BJ1294" s="29"/>
      <c r="BK1294" s="29"/>
      <c r="BL1294" s="29"/>
      <c r="BM1294" s="29"/>
      <c r="CH1294" s="29"/>
      <c r="CX1294" s="29"/>
      <c r="CY1294" s="29"/>
      <c r="CZ1294" s="31"/>
      <c r="DA1294" s="31"/>
      <c r="DB1294" s="31"/>
      <c r="DC1294" s="31"/>
      <c r="DD1294" s="31"/>
      <c r="DE1294" s="31"/>
      <c r="DF1294" s="31"/>
      <c r="DL1294" s="29"/>
      <c r="DM1294" s="29"/>
      <c r="DN1294" s="29"/>
      <c r="DO1294" s="29"/>
      <c r="DP1294" s="29"/>
      <c r="DQ1294" s="29"/>
      <c r="DR1294" s="29"/>
      <c r="DS1294" s="29"/>
      <c r="DT1294" s="29"/>
      <c r="DU1294" s="29"/>
      <c r="DV1294" s="29"/>
      <c r="DW1294" s="29"/>
      <c r="DX1294" s="29"/>
      <c r="DY1294" s="29"/>
      <c r="DZ1294" s="29"/>
      <c r="EA1294" s="29"/>
      <c r="EB1294" s="29"/>
      <c r="EC1294" s="29"/>
      <c r="ED1294" s="29"/>
      <c r="EE1294" s="29"/>
      <c r="EF1294" s="29"/>
      <c r="EG1294" s="29"/>
      <c r="EH1294" s="29"/>
      <c r="EI1294" s="29"/>
      <c r="EJ1294" s="29"/>
      <c r="EK1294" s="29"/>
      <c r="EL1294" s="29"/>
      <c r="EM1294" s="29"/>
      <c r="EN1294" s="29"/>
      <c r="EO1294" s="29"/>
      <c r="EP1294" s="29"/>
      <c r="EQ1294" s="29"/>
      <c r="ER1294" s="29"/>
      <c r="ES1294" s="29"/>
      <c r="ET1294" s="29"/>
      <c r="EU1294" s="29"/>
      <c r="EV1294" s="29"/>
      <c r="EW1294" s="29"/>
      <c r="EX1294" s="29"/>
      <c r="EY1294" s="29"/>
      <c r="EZ1294" s="29"/>
      <c r="FA1294" s="29"/>
      <c r="FB1294" s="29"/>
      <c r="FC1294" s="29"/>
      <c r="FD1294" s="29"/>
      <c r="FE1294" s="29"/>
      <c r="FF1294" s="29"/>
      <c r="FG1294" s="29"/>
      <c r="FH1294" s="29"/>
      <c r="FI1294" s="29"/>
      <c r="FJ1294" s="29"/>
      <c r="FK1294" s="29"/>
      <c r="FV1294" s="29"/>
      <c r="FZ1294" s="29"/>
      <c r="GA1294" s="29"/>
    </row>
    <row r="1295" spans="7:183" x14ac:dyDescent="0.25">
      <c r="G1295" s="112"/>
      <c r="Z1295" s="113"/>
      <c r="AQ1295" s="29"/>
      <c r="AR1295" s="29"/>
      <c r="AS1295" s="29"/>
      <c r="AT1295" s="29"/>
      <c r="AU1295" s="29"/>
      <c r="AV1295" s="29"/>
      <c r="AW1295" s="29"/>
      <c r="AX1295" s="29"/>
      <c r="AY1295" s="29"/>
      <c r="AZ1295" s="29"/>
      <c r="BA1295" s="29"/>
      <c r="BB1295" s="29"/>
      <c r="BC1295" s="29"/>
      <c r="BD1295" s="29"/>
      <c r="BE1295" s="29"/>
      <c r="BF1295" s="29"/>
      <c r="BG1295" s="29"/>
      <c r="BH1295" s="29"/>
      <c r="BI1295" s="29"/>
      <c r="BJ1295" s="29"/>
      <c r="BK1295" s="29"/>
      <c r="BL1295" s="29"/>
      <c r="BM1295" s="29"/>
      <c r="CH1295" s="29"/>
      <c r="CX1295" s="29"/>
      <c r="CY1295" s="29"/>
      <c r="CZ1295" s="31"/>
      <c r="DA1295" s="31"/>
      <c r="DB1295" s="31"/>
      <c r="DC1295" s="31"/>
      <c r="DD1295" s="31"/>
      <c r="DE1295" s="31"/>
      <c r="DF1295" s="31"/>
      <c r="DL1295" s="29"/>
      <c r="DM1295" s="29"/>
      <c r="DN1295" s="29"/>
      <c r="DO1295" s="29"/>
      <c r="DP1295" s="29"/>
      <c r="DQ1295" s="29"/>
      <c r="DR1295" s="29"/>
      <c r="DS1295" s="29"/>
      <c r="DT1295" s="29"/>
      <c r="DU1295" s="29"/>
      <c r="DV1295" s="29"/>
      <c r="DW1295" s="29"/>
      <c r="DX1295" s="29"/>
      <c r="DY1295" s="29"/>
      <c r="DZ1295" s="29"/>
      <c r="EA1295" s="29"/>
      <c r="EB1295" s="29"/>
      <c r="EC1295" s="29"/>
      <c r="ED1295" s="29"/>
      <c r="EE1295" s="29"/>
      <c r="EF1295" s="29"/>
      <c r="EG1295" s="29"/>
      <c r="EH1295" s="29"/>
      <c r="EI1295" s="29"/>
      <c r="EJ1295" s="29"/>
      <c r="EK1295" s="29"/>
      <c r="EL1295" s="29"/>
      <c r="EM1295" s="29"/>
      <c r="EN1295" s="29"/>
      <c r="EO1295" s="29"/>
      <c r="EP1295" s="29"/>
      <c r="EQ1295" s="29"/>
      <c r="ER1295" s="29"/>
      <c r="ES1295" s="29"/>
      <c r="ET1295" s="29"/>
      <c r="EU1295" s="29"/>
      <c r="EV1295" s="29"/>
      <c r="EW1295" s="29"/>
      <c r="EX1295" s="29"/>
      <c r="EY1295" s="29"/>
      <c r="EZ1295" s="29"/>
      <c r="FA1295" s="29"/>
      <c r="FB1295" s="29"/>
      <c r="FC1295" s="29"/>
      <c r="FD1295" s="29"/>
      <c r="FE1295" s="29"/>
      <c r="FF1295" s="29"/>
      <c r="FG1295" s="29"/>
      <c r="FH1295" s="29"/>
      <c r="FI1295" s="29"/>
      <c r="FJ1295" s="29"/>
      <c r="FK1295" s="29"/>
      <c r="FV1295" s="29"/>
      <c r="FZ1295" s="29"/>
      <c r="GA1295" s="29"/>
    </row>
    <row r="1296" spans="7:183" x14ac:dyDescent="0.25">
      <c r="G1296" s="112"/>
      <c r="Z1296" s="113"/>
      <c r="AQ1296" s="29"/>
      <c r="AR1296" s="29"/>
      <c r="AS1296" s="29"/>
      <c r="AT1296" s="29"/>
      <c r="AU1296" s="29"/>
      <c r="AV1296" s="29"/>
      <c r="AW1296" s="29"/>
      <c r="AX1296" s="29"/>
      <c r="AY1296" s="29"/>
      <c r="AZ1296" s="29"/>
      <c r="BA1296" s="29"/>
      <c r="BB1296" s="29"/>
      <c r="BC1296" s="29"/>
      <c r="BD1296" s="29"/>
      <c r="BE1296" s="29"/>
      <c r="BF1296" s="29"/>
      <c r="BG1296" s="29"/>
      <c r="BH1296" s="29"/>
      <c r="BI1296" s="29"/>
      <c r="BJ1296" s="29"/>
      <c r="BK1296" s="29"/>
      <c r="BL1296" s="29"/>
      <c r="BM1296" s="29"/>
      <c r="CH1296" s="29"/>
      <c r="CX1296" s="29"/>
      <c r="CY1296" s="29"/>
      <c r="CZ1296" s="31"/>
      <c r="DA1296" s="31"/>
      <c r="DB1296" s="31"/>
      <c r="DC1296" s="31"/>
      <c r="DD1296" s="31"/>
      <c r="DE1296" s="31"/>
      <c r="DF1296" s="31"/>
      <c r="DL1296" s="29"/>
      <c r="DM1296" s="29"/>
      <c r="DN1296" s="29"/>
      <c r="DO1296" s="29"/>
      <c r="DP1296" s="29"/>
      <c r="DQ1296" s="29"/>
      <c r="DR1296" s="29"/>
      <c r="DS1296" s="29"/>
      <c r="DT1296" s="29"/>
      <c r="DU1296" s="29"/>
      <c r="DV1296" s="29"/>
      <c r="DW1296" s="29"/>
      <c r="DX1296" s="29"/>
      <c r="DY1296" s="29"/>
      <c r="DZ1296" s="29"/>
      <c r="EA1296" s="29"/>
      <c r="EB1296" s="29"/>
      <c r="EC1296" s="29"/>
      <c r="ED1296" s="29"/>
      <c r="EE1296" s="29"/>
      <c r="EF1296" s="29"/>
      <c r="EG1296" s="29"/>
      <c r="EH1296" s="29"/>
      <c r="EI1296" s="29"/>
      <c r="EJ1296" s="29"/>
      <c r="EK1296" s="29"/>
      <c r="EL1296" s="29"/>
      <c r="EM1296" s="29"/>
      <c r="EN1296" s="29"/>
      <c r="EO1296" s="29"/>
      <c r="EP1296" s="29"/>
      <c r="EQ1296" s="29"/>
      <c r="ER1296" s="29"/>
      <c r="ES1296" s="29"/>
      <c r="ET1296" s="29"/>
      <c r="EU1296" s="29"/>
      <c r="EV1296" s="29"/>
      <c r="EW1296" s="29"/>
      <c r="EX1296" s="29"/>
      <c r="EY1296" s="29"/>
      <c r="EZ1296" s="29"/>
      <c r="FA1296" s="29"/>
      <c r="FB1296" s="29"/>
      <c r="FC1296" s="29"/>
      <c r="FD1296" s="29"/>
      <c r="FE1296" s="29"/>
      <c r="FF1296" s="29"/>
      <c r="FG1296" s="29"/>
      <c r="FH1296" s="29"/>
      <c r="FI1296" s="29"/>
      <c r="FJ1296" s="29"/>
      <c r="FK1296" s="29"/>
      <c r="FV1296" s="29"/>
      <c r="FZ1296" s="29"/>
      <c r="GA1296" s="29"/>
    </row>
    <row r="1297" spans="7:183" x14ac:dyDescent="0.25">
      <c r="G1297" s="112"/>
      <c r="Z1297" s="113"/>
      <c r="AQ1297" s="29"/>
      <c r="AR1297" s="29"/>
      <c r="AS1297" s="29"/>
      <c r="AT1297" s="29"/>
      <c r="AU1297" s="29"/>
      <c r="AV1297" s="29"/>
      <c r="AW1297" s="29"/>
      <c r="AX1297" s="29"/>
      <c r="AY1297" s="29"/>
      <c r="AZ1297" s="29"/>
      <c r="BA1297" s="29"/>
      <c r="BB1297" s="29"/>
      <c r="BC1297" s="29"/>
      <c r="BD1297" s="29"/>
      <c r="BE1297" s="29"/>
      <c r="BF1297" s="29"/>
      <c r="BG1297" s="29"/>
      <c r="BH1297" s="29"/>
      <c r="BI1297" s="29"/>
      <c r="BJ1297" s="29"/>
      <c r="BK1297" s="29"/>
      <c r="BL1297" s="29"/>
      <c r="BM1297" s="29"/>
      <c r="CH1297" s="29"/>
      <c r="CX1297" s="29"/>
      <c r="CY1297" s="29"/>
      <c r="CZ1297" s="31"/>
      <c r="DA1297" s="31"/>
      <c r="DB1297" s="31"/>
      <c r="DC1297" s="31"/>
      <c r="DD1297" s="31"/>
      <c r="DE1297" s="31"/>
      <c r="DF1297" s="31"/>
      <c r="DL1297" s="29"/>
      <c r="DM1297" s="29"/>
      <c r="DN1297" s="29"/>
      <c r="DO1297" s="29"/>
      <c r="DP1297" s="29"/>
      <c r="DQ1297" s="29"/>
      <c r="DR1297" s="29"/>
      <c r="DS1297" s="29"/>
      <c r="DT1297" s="29"/>
      <c r="DU1297" s="29"/>
      <c r="DV1297" s="29"/>
      <c r="DW1297" s="29"/>
      <c r="DX1297" s="29"/>
      <c r="DY1297" s="29"/>
      <c r="DZ1297" s="29"/>
      <c r="EA1297" s="29"/>
      <c r="EB1297" s="29"/>
      <c r="EC1297" s="29"/>
      <c r="ED1297" s="29"/>
      <c r="EE1297" s="29"/>
      <c r="EF1297" s="29"/>
      <c r="EG1297" s="29"/>
      <c r="EH1297" s="29"/>
      <c r="EI1297" s="29"/>
      <c r="EJ1297" s="29"/>
      <c r="EK1297" s="29"/>
      <c r="EL1297" s="29"/>
      <c r="EM1297" s="29"/>
      <c r="EN1297" s="29"/>
      <c r="EO1297" s="29"/>
      <c r="EP1297" s="29"/>
      <c r="EQ1297" s="29"/>
      <c r="ER1297" s="29"/>
      <c r="ES1297" s="29"/>
      <c r="ET1297" s="29"/>
      <c r="EU1297" s="29"/>
      <c r="EV1297" s="29"/>
      <c r="EW1297" s="29"/>
      <c r="EX1297" s="29"/>
      <c r="EY1297" s="29"/>
      <c r="EZ1297" s="29"/>
      <c r="FA1297" s="29"/>
      <c r="FB1297" s="29"/>
      <c r="FC1297" s="29"/>
      <c r="FD1297" s="29"/>
      <c r="FE1297" s="29"/>
      <c r="FF1297" s="29"/>
      <c r="FG1297" s="29"/>
      <c r="FH1297" s="29"/>
      <c r="FI1297" s="29"/>
      <c r="FJ1297" s="29"/>
      <c r="FK1297" s="29"/>
      <c r="FV1297" s="29"/>
      <c r="FZ1297" s="29"/>
      <c r="GA1297" s="29"/>
    </row>
    <row r="1298" spans="7:183" x14ac:dyDescent="0.25">
      <c r="G1298" s="112"/>
      <c r="Z1298" s="113"/>
      <c r="AQ1298" s="29"/>
      <c r="AR1298" s="29"/>
      <c r="AS1298" s="29"/>
      <c r="AT1298" s="29"/>
      <c r="AU1298" s="29"/>
      <c r="AV1298" s="29"/>
      <c r="AW1298" s="29"/>
      <c r="AX1298" s="29"/>
      <c r="AY1298" s="29"/>
      <c r="AZ1298" s="29"/>
      <c r="BA1298" s="29"/>
      <c r="BB1298" s="29"/>
      <c r="BC1298" s="29"/>
      <c r="BD1298" s="29"/>
      <c r="BE1298" s="29"/>
      <c r="BF1298" s="29"/>
      <c r="BG1298" s="29"/>
      <c r="BH1298" s="29"/>
      <c r="BI1298" s="29"/>
      <c r="BJ1298" s="29"/>
      <c r="BK1298" s="29"/>
      <c r="BL1298" s="29"/>
      <c r="BM1298" s="29"/>
      <c r="CH1298" s="29"/>
      <c r="CX1298" s="29"/>
      <c r="CY1298" s="29"/>
      <c r="CZ1298" s="31"/>
      <c r="DA1298" s="31"/>
      <c r="DB1298" s="31"/>
      <c r="DC1298" s="31"/>
      <c r="DD1298" s="31"/>
      <c r="DE1298" s="31"/>
      <c r="DF1298" s="31"/>
      <c r="DL1298" s="29"/>
      <c r="DM1298" s="29"/>
      <c r="DN1298" s="29"/>
      <c r="DO1298" s="29"/>
      <c r="DP1298" s="29"/>
      <c r="DQ1298" s="29"/>
      <c r="DR1298" s="29"/>
      <c r="DS1298" s="29"/>
      <c r="DT1298" s="29"/>
      <c r="DU1298" s="29"/>
      <c r="DV1298" s="29"/>
      <c r="DW1298" s="29"/>
      <c r="DX1298" s="29"/>
      <c r="DY1298" s="29"/>
      <c r="DZ1298" s="29"/>
      <c r="EA1298" s="29"/>
      <c r="EB1298" s="29"/>
      <c r="EC1298" s="29"/>
      <c r="ED1298" s="29"/>
      <c r="EE1298" s="29"/>
      <c r="EF1298" s="29"/>
      <c r="EG1298" s="29"/>
      <c r="EH1298" s="29"/>
      <c r="EI1298" s="29"/>
      <c r="EJ1298" s="29"/>
      <c r="EK1298" s="29"/>
      <c r="EL1298" s="29"/>
      <c r="EM1298" s="29"/>
      <c r="EN1298" s="29"/>
      <c r="EO1298" s="29"/>
      <c r="EP1298" s="29"/>
      <c r="EQ1298" s="29"/>
      <c r="ER1298" s="29"/>
      <c r="ES1298" s="29"/>
      <c r="ET1298" s="29"/>
      <c r="EU1298" s="29"/>
      <c r="EV1298" s="29"/>
      <c r="EW1298" s="29"/>
      <c r="EX1298" s="29"/>
      <c r="EY1298" s="29"/>
      <c r="EZ1298" s="29"/>
      <c r="FA1298" s="29"/>
      <c r="FB1298" s="29"/>
      <c r="FC1298" s="29"/>
      <c r="FD1298" s="29"/>
      <c r="FE1298" s="29"/>
      <c r="FF1298" s="29"/>
      <c r="FG1298" s="29"/>
      <c r="FH1298" s="29"/>
      <c r="FI1298" s="29"/>
      <c r="FJ1298" s="29"/>
      <c r="FK1298" s="29"/>
      <c r="FV1298" s="29"/>
      <c r="FZ1298" s="29"/>
      <c r="GA1298" s="29"/>
    </row>
    <row r="1299" spans="7:183" x14ac:dyDescent="0.25">
      <c r="G1299" s="112"/>
      <c r="Z1299" s="113"/>
      <c r="AQ1299" s="29"/>
      <c r="AR1299" s="29"/>
      <c r="AS1299" s="29"/>
      <c r="AT1299" s="29"/>
      <c r="AU1299" s="29"/>
      <c r="AV1299" s="29"/>
      <c r="AW1299" s="29"/>
      <c r="AX1299" s="29"/>
      <c r="AY1299" s="29"/>
      <c r="AZ1299" s="29"/>
      <c r="BA1299" s="29"/>
      <c r="BB1299" s="29"/>
      <c r="BC1299" s="29"/>
      <c r="BD1299" s="29"/>
      <c r="BE1299" s="29"/>
      <c r="BF1299" s="29"/>
      <c r="BG1299" s="29"/>
      <c r="BH1299" s="29"/>
      <c r="BI1299" s="29"/>
      <c r="BJ1299" s="29"/>
      <c r="BK1299" s="29"/>
      <c r="BL1299" s="29"/>
      <c r="BM1299" s="29"/>
      <c r="CH1299" s="29"/>
      <c r="CX1299" s="29"/>
      <c r="CY1299" s="29"/>
      <c r="CZ1299" s="31"/>
      <c r="DA1299" s="31"/>
      <c r="DB1299" s="31"/>
      <c r="DC1299" s="31"/>
      <c r="DD1299" s="31"/>
      <c r="DE1299" s="31"/>
      <c r="DF1299" s="31"/>
      <c r="DL1299" s="29"/>
      <c r="DM1299" s="29"/>
      <c r="DN1299" s="29"/>
      <c r="DO1299" s="29"/>
      <c r="DP1299" s="29"/>
      <c r="DQ1299" s="29"/>
      <c r="DR1299" s="29"/>
      <c r="DS1299" s="29"/>
      <c r="DT1299" s="29"/>
      <c r="DU1299" s="29"/>
      <c r="DV1299" s="29"/>
      <c r="DW1299" s="29"/>
      <c r="DX1299" s="29"/>
      <c r="DY1299" s="29"/>
      <c r="DZ1299" s="29"/>
      <c r="EA1299" s="29"/>
      <c r="EB1299" s="29"/>
      <c r="EC1299" s="29"/>
      <c r="ED1299" s="29"/>
      <c r="EE1299" s="29"/>
      <c r="EF1299" s="29"/>
      <c r="EG1299" s="29"/>
      <c r="EH1299" s="29"/>
      <c r="EI1299" s="29"/>
      <c r="EJ1299" s="29"/>
      <c r="EK1299" s="29"/>
      <c r="EL1299" s="29"/>
      <c r="EM1299" s="29"/>
      <c r="EN1299" s="29"/>
      <c r="EO1299" s="29"/>
      <c r="EP1299" s="29"/>
      <c r="EQ1299" s="29"/>
      <c r="ER1299" s="29"/>
      <c r="ES1299" s="29"/>
      <c r="ET1299" s="29"/>
      <c r="EU1299" s="29"/>
      <c r="EV1299" s="29"/>
      <c r="EW1299" s="29"/>
      <c r="EX1299" s="29"/>
      <c r="EY1299" s="29"/>
      <c r="EZ1299" s="29"/>
      <c r="FA1299" s="29"/>
      <c r="FB1299" s="29"/>
      <c r="FC1299" s="29"/>
      <c r="FD1299" s="29"/>
      <c r="FE1299" s="29"/>
      <c r="FF1299" s="29"/>
      <c r="FG1299" s="29"/>
      <c r="FH1299" s="29"/>
      <c r="FI1299" s="29"/>
      <c r="FJ1299" s="29"/>
      <c r="FK1299" s="29"/>
      <c r="FV1299" s="29"/>
      <c r="FZ1299" s="29"/>
      <c r="GA1299" s="29"/>
    </row>
    <row r="1300" spans="7:183" x14ac:dyDescent="0.25">
      <c r="G1300" s="112"/>
      <c r="Z1300" s="113"/>
      <c r="AQ1300" s="29"/>
      <c r="AR1300" s="29"/>
      <c r="AS1300" s="29"/>
      <c r="AT1300" s="29"/>
      <c r="AU1300" s="29"/>
      <c r="AV1300" s="29"/>
      <c r="AW1300" s="29"/>
      <c r="AX1300" s="29"/>
      <c r="AY1300" s="29"/>
      <c r="AZ1300" s="29"/>
      <c r="BA1300" s="29"/>
      <c r="BB1300" s="29"/>
      <c r="BC1300" s="29"/>
      <c r="BD1300" s="29"/>
      <c r="BE1300" s="29"/>
      <c r="BF1300" s="29"/>
      <c r="BG1300" s="29"/>
      <c r="BH1300" s="29"/>
      <c r="BI1300" s="29"/>
      <c r="BJ1300" s="29"/>
      <c r="BK1300" s="29"/>
      <c r="BL1300" s="29"/>
      <c r="BM1300" s="29"/>
      <c r="CH1300" s="29"/>
      <c r="CX1300" s="29"/>
      <c r="CY1300" s="29"/>
      <c r="CZ1300" s="31"/>
      <c r="DA1300" s="31"/>
      <c r="DB1300" s="31"/>
      <c r="DC1300" s="31"/>
      <c r="DD1300" s="31"/>
      <c r="DE1300" s="31"/>
      <c r="DF1300" s="31"/>
      <c r="DL1300" s="29"/>
      <c r="DM1300" s="29"/>
      <c r="DN1300" s="29"/>
      <c r="DO1300" s="29"/>
      <c r="DP1300" s="29"/>
      <c r="DQ1300" s="29"/>
      <c r="DR1300" s="29"/>
      <c r="DS1300" s="29"/>
      <c r="DT1300" s="29"/>
      <c r="DU1300" s="29"/>
      <c r="DV1300" s="29"/>
      <c r="DW1300" s="29"/>
      <c r="DX1300" s="29"/>
      <c r="DY1300" s="29"/>
      <c r="DZ1300" s="29"/>
      <c r="EA1300" s="29"/>
      <c r="EB1300" s="29"/>
      <c r="EC1300" s="29"/>
      <c r="ED1300" s="29"/>
      <c r="EE1300" s="29"/>
      <c r="EF1300" s="29"/>
      <c r="EG1300" s="29"/>
      <c r="EH1300" s="29"/>
      <c r="EI1300" s="29"/>
      <c r="EJ1300" s="29"/>
      <c r="EK1300" s="29"/>
      <c r="EL1300" s="29"/>
      <c r="EM1300" s="29"/>
      <c r="EN1300" s="29"/>
      <c r="EO1300" s="29"/>
      <c r="EP1300" s="29"/>
      <c r="EQ1300" s="29"/>
      <c r="ER1300" s="29"/>
      <c r="ES1300" s="29"/>
      <c r="ET1300" s="29"/>
      <c r="EU1300" s="29"/>
      <c r="EV1300" s="29"/>
      <c r="EW1300" s="29"/>
      <c r="EX1300" s="29"/>
      <c r="EY1300" s="29"/>
      <c r="EZ1300" s="29"/>
      <c r="FA1300" s="29"/>
      <c r="FB1300" s="29"/>
      <c r="FC1300" s="29"/>
      <c r="FD1300" s="29"/>
      <c r="FE1300" s="29"/>
      <c r="FF1300" s="29"/>
      <c r="FG1300" s="29"/>
      <c r="FH1300" s="29"/>
      <c r="FI1300" s="29"/>
      <c r="FJ1300" s="29"/>
      <c r="FK1300" s="29"/>
      <c r="FV1300" s="29"/>
      <c r="FZ1300" s="29"/>
      <c r="GA1300" s="29"/>
    </row>
    <row r="1301" spans="7:183" x14ac:dyDescent="0.25">
      <c r="G1301" s="112"/>
      <c r="Z1301" s="113"/>
      <c r="AQ1301" s="29"/>
      <c r="AR1301" s="29"/>
      <c r="AS1301" s="29"/>
      <c r="AT1301" s="29"/>
      <c r="AU1301" s="29"/>
      <c r="AV1301" s="29"/>
      <c r="AW1301" s="29"/>
      <c r="AX1301" s="29"/>
      <c r="AY1301" s="29"/>
      <c r="AZ1301" s="29"/>
      <c r="BA1301" s="29"/>
      <c r="BB1301" s="29"/>
      <c r="BC1301" s="29"/>
      <c r="BD1301" s="29"/>
      <c r="BE1301" s="29"/>
      <c r="BF1301" s="29"/>
      <c r="BG1301" s="29"/>
      <c r="BH1301" s="29"/>
      <c r="BI1301" s="29"/>
      <c r="BJ1301" s="29"/>
      <c r="BK1301" s="29"/>
      <c r="BL1301" s="29"/>
      <c r="BM1301" s="29"/>
      <c r="CH1301" s="29"/>
      <c r="CX1301" s="29"/>
      <c r="CY1301" s="29"/>
      <c r="CZ1301" s="31"/>
      <c r="DA1301" s="31"/>
      <c r="DB1301" s="31"/>
      <c r="DC1301" s="31"/>
      <c r="DD1301" s="31"/>
      <c r="DE1301" s="31"/>
      <c r="DF1301" s="31"/>
      <c r="DL1301" s="29"/>
      <c r="DM1301" s="29"/>
      <c r="DN1301" s="29"/>
      <c r="DO1301" s="29"/>
      <c r="DP1301" s="29"/>
      <c r="DQ1301" s="29"/>
      <c r="DR1301" s="29"/>
      <c r="DS1301" s="29"/>
      <c r="DT1301" s="29"/>
      <c r="DU1301" s="29"/>
      <c r="DV1301" s="29"/>
      <c r="DW1301" s="29"/>
      <c r="DX1301" s="29"/>
      <c r="DY1301" s="29"/>
      <c r="DZ1301" s="29"/>
      <c r="EA1301" s="29"/>
      <c r="EB1301" s="29"/>
      <c r="EC1301" s="29"/>
      <c r="ED1301" s="29"/>
      <c r="EE1301" s="29"/>
      <c r="EF1301" s="29"/>
      <c r="EG1301" s="29"/>
      <c r="EH1301" s="29"/>
      <c r="EI1301" s="29"/>
      <c r="EJ1301" s="29"/>
      <c r="EK1301" s="29"/>
      <c r="EL1301" s="29"/>
      <c r="EM1301" s="29"/>
      <c r="EN1301" s="29"/>
      <c r="EO1301" s="29"/>
      <c r="EP1301" s="29"/>
      <c r="EQ1301" s="29"/>
      <c r="ER1301" s="29"/>
      <c r="ES1301" s="29"/>
      <c r="ET1301" s="29"/>
      <c r="EU1301" s="29"/>
      <c r="EV1301" s="29"/>
      <c r="EW1301" s="29"/>
      <c r="EX1301" s="29"/>
      <c r="EY1301" s="29"/>
      <c r="EZ1301" s="29"/>
      <c r="FA1301" s="29"/>
      <c r="FB1301" s="29"/>
      <c r="FC1301" s="29"/>
      <c r="FD1301" s="29"/>
      <c r="FE1301" s="29"/>
      <c r="FF1301" s="29"/>
      <c r="FG1301" s="29"/>
      <c r="FH1301" s="29"/>
      <c r="FI1301" s="29"/>
      <c r="FJ1301" s="29"/>
      <c r="FK1301" s="29"/>
      <c r="FV1301" s="29"/>
      <c r="FZ1301" s="29"/>
      <c r="GA1301" s="29"/>
    </row>
    <row r="1302" spans="7:183" x14ac:dyDescent="0.25">
      <c r="G1302" s="112"/>
      <c r="Z1302" s="113"/>
      <c r="AQ1302" s="29"/>
      <c r="AR1302" s="29"/>
      <c r="AS1302" s="29"/>
      <c r="AT1302" s="29"/>
      <c r="AU1302" s="29"/>
      <c r="AV1302" s="29"/>
      <c r="AW1302" s="29"/>
      <c r="AX1302" s="29"/>
      <c r="AY1302" s="29"/>
      <c r="AZ1302" s="29"/>
      <c r="BA1302" s="29"/>
      <c r="BB1302" s="29"/>
      <c r="BC1302" s="29"/>
      <c r="BD1302" s="29"/>
      <c r="BE1302" s="29"/>
      <c r="BF1302" s="29"/>
      <c r="BG1302" s="29"/>
      <c r="BH1302" s="29"/>
      <c r="BI1302" s="29"/>
      <c r="BJ1302" s="29"/>
      <c r="BK1302" s="29"/>
      <c r="BL1302" s="29"/>
      <c r="BM1302" s="29"/>
      <c r="CH1302" s="29"/>
      <c r="CX1302" s="29"/>
      <c r="CY1302" s="29"/>
      <c r="CZ1302" s="31"/>
      <c r="DA1302" s="31"/>
      <c r="DB1302" s="31"/>
      <c r="DC1302" s="31"/>
      <c r="DD1302" s="31"/>
      <c r="DE1302" s="31"/>
      <c r="DF1302" s="31"/>
      <c r="DL1302" s="29"/>
      <c r="DM1302" s="29"/>
      <c r="DN1302" s="29"/>
      <c r="DO1302" s="29"/>
      <c r="DP1302" s="29"/>
      <c r="DQ1302" s="29"/>
      <c r="DR1302" s="29"/>
      <c r="DS1302" s="29"/>
      <c r="DT1302" s="29"/>
      <c r="DU1302" s="29"/>
      <c r="DV1302" s="29"/>
      <c r="DW1302" s="29"/>
      <c r="DX1302" s="29"/>
      <c r="DY1302" s="29"/>
      <c r="DZ1302" s="29"/>
      <c r="EA1302" s="29"/>
      <c r="EB1302" s="29"/>
      <c r="EC1302" s="29"/>
      <c r="ED1302" s="29"/>
      <c r="EE1302" s="29"/>
      <c r="EF1302" s="29"/>
      <c r="EG1302" s="29"/>
      <c r="EH1302" s="29"/>
      <c r="EI1302" s="29"/>
      <c r="EJ1302" s="29"/>
      <c r="EK1302" s="29"/>
      <c r="EL1302" s="29"/>
      <c r="EM1302" s="29"/>
      <c r="EN1302" s="29"/>
      <c r="EO1302" s="29"/>
      <c r="EP1302" s="29"/>
      <c r="EQ1302" s="29"/>
      <c r="ER1302" s="29"/>
      <c r="ES1302" s="29"/>
      <c r="ET1302" s="29"/>
      <c r="EU1302" s="29"/>
      <c r="EV1302" s="29"/>
      <c r="EW1302" s="29"/>
      <c r="EX1302" s="29"/>
      <c r="EY1302" s="29"/>
      <c r="EZ1302" s="29"/>
      <c r="FA1302" s="29"/>
      <c r="FB1302" s="29"/>
      <c r="FC1302" s="29"/>
      <c r="FD1302" s="29"/>
      <c r="FE1302" s="29"/>
      <c r="FF1302" s="29"/>
      <c r="FG1302" s="29"/>
      <c r="FH1302" s="29"/>
      <c r="FI1302" s="29"/>
      <c r="FJ1302" s="29"/>
      <c r="FK1302" s="29"/>
      <c r="FV1302" s="29"/>
      <c r="FZ1302" s="29"/>
      <c r="GA1302" s="29"/>
    </row>
    <row r="1303" spans="7:183" x14ac:dyDescent="0.25">
      <c r="G1303" s="112"/>
      <c r="Z1303" s="113"/>
      <c r="AQ1303" s="29"/>
      <c r="AR1303" s="29"/>
      <c r="AS1303" s="29"/>
      <c r="AT1303" s="29"/>
      <c r="AU1303" s="29"/>
      <c r="AV1303" s="29"/>
      <c r="AW1303" s="29"/>
      <c r="AX1303" s="29"/>
      <c r="AY1303" s="29"/>
      <c r="AZ1303" s="29"/>
      <c r="BA1303" s="29"/>
      <c r="BB1303" s="29"/>
      <c r="BC1303" s="29"/>
      <c r="BD1303" s="29"/>
      <c r="BE1303" s="29"/>
      <c r="BF1303" s="29"/>
      <c r="BG1303" s="29"/>
      <c r="BH1303" s="29"/>
      <c r="BI1303" s="29"/>
      <c r="BJ1303" s="29"/>
      <c r="BK1303" s="29"/>
      <c r="BL1303" s="29"/>
      <c r="BM1303" s="29"/>
      <c r="CH1303" s="29"/>
      <c r="CX1303" s="29"/>
      <c r="CY1303" s="29"/>
      <c r="CZ1303" s="31"/>
      <c r="DA1303" s="31"/>
      <c r="DB1303" s="31"/>
      <c r="DC1303" s="31"/>
      <c r="DD1303" s="31"/>
      <c r="DE1303" s="31"/>
      <c r="DF1303" s="31"/>
      <c r="DL1303" s="29"/>
      <c r="DM1303" s="29"/>
      <c r="DN1303" s="29"/>
      <c r="DO1303" s="29"/>
      <c r="DP1303" s="29"/>
      <c r="DQ1303" s="29"/>
      <c r="DR1303" s="29"/>
      <c r="DS1303" s="29"/>
      <c r="DT1303" s="29"/>
      <c r="DU1303" s="29"/>
      <c r="DV1303" s="29"/>
      <c r="DW1303" s="29"/>
      <c r="DX1303" s="29"/>
      <c r="DY1303" s="29"/>
      <c r="DZ1303" s="29"/>
      <c r="EA1303" s="29"/>
      <c r="EB1303" s="29"/>
      <c r="EC1303" s="29"/>
      <c r="ED1303" s="29"/>
      <c r="EE1303" s="29"/>
      <c r="EF1303" s="29"/>
      <c r="EG1303" s="29"/>
      <c r="EH1303" s="29"/>
      <c r="EI1303" s="29"/>
      <c r="EJ1303" s="29"/>
      <c r="EK1303" s="29"/>
      <c r="EL1303" s="29"/>
      <c r="EM1303" s="29"/>
      <c r="EN1303" s="29"/>
      <c r="EO1303" s="29"/>
      <c r="EP1303" s="29"/>
      <c r="EQ1303" s="29"/>
      <c r="ER1303" s="29"/>
      <c r="ES1303" s="29"/>
      <c r="ET1303" s="29"/>
      <c r="EU1303" s="29"/>
      <c r="EV1303" s="29"/>
      <c r="EW1303" s="29"/>
      <c r="EX1303" s="29"/>
      <c r="EY1303" s="29"/>
      <c r="EZ1303" s="29"/>
      <c r="FA1303" s="29"/>
      <c r="FB1303" s="29"/>
      <c r="FC1303" s="29"/>
      <c r="FD1303" s="29"/>
      <c r="FE1303" s="29"/>
      <c r="FF1303" s="29"/>
      <c r="FG1303" s="29"/>
      <c r="FH1303" s="29"/>
      <c r="FI1303" s="29"/>
      <c r="FJ1303" s="29"/>
      <c r="FK1303" s="29"/>
      <c r="FV1303" s="29"/>
      <c r="FZ1303" s="29"/>
      <c r="GA1303" s="29"/>
    </row>
    <row r="1304" spans="7:183" x14ac:dyDescent="0.25">
      <c r="G1304" s="112"/>
      <c r="Z1304" s="113"/>
      <c r="AQ1304" s="29"/>
      <c r="AR1304" s="29"/>
      <c r="AS1304" s="29"/>
      <c r="AT1304" s="29"/>
      <c r="AU1304" s="29"/>
      <c r="AV1304" s="29"/>
      <c r="AW1304" s="29"/>
      <c r="AX1304" s="29"/>
      <c r="AY1304" s="29"/>
      <c r="AZ1304" s="29"/>
      <c r="BA1304" s="29"/>
      <c r="BB1304" s="29"/>
      <c r="BC1304" s="29"/>
      <c r="BD1304" s="29"/>
      <c r="BE1304" s="29"/>
      <c r="BF1304" s="29"/>
      <c r="BG1304" s="29"/>
      <c r="BH1304" s="29"/>
      <c r="BI1304" s="29"/>
      <c r="BJ1304" s="29"/>
      <c r="BK1304" s="29"/>
      <c r="BL1304" s="29"/>
      <c r="BM1304" s="29"/>
      <c r="CH1304" s="29"/>
      <c r="CX1304" s="29"/>
      <c r="CY1304" s="29"/>
      <c r="CZ1304" s="31"/>
      <c r="DA1304" s="31"/>
      <c r="DB1304" s="31"/>
      <c r="DC1304" s="31"/>
      <c r="DD1304" s="31"/>
      <c r="DE1304" s="31"/>
      <c r="DF1304" s="31"/>
      <c r="DL1304" s="29"/>
      <c r="DM1304" s="29"/>
      <c r="DN1304" s="29"/>
      <c r="DO1304" s="29"/>
      <c r="DP1304" s="29"/>
      <c r="DQ1304" s="29"/>
      <c r="DR1304" s="29"/>
      <c r="DS1304" s="29"/>
      <c r="DT1304" s="29"/>
      <c r="DU1304" s="29"/>
      <c r="DV1304" s="29"/>
      <c r="DW1304" s="29"/>
      <c r="DX1304" s="29"/>
      <c r="DY1304" s="29"/>
      <c r="DZ1304" s="29"/>
      <c r="EA1304" s="29"/>
      <c r="EB1304" s="29"/>
      <c r="EC1304" s="29"/>
      <c r="ED1304" s="29"/>
      <c r="EE1304" s="29"/>
      <c r="EF1304" s="29"/>
      <c r="EG1304" s="29"/>
      <c r="EH1304" s="29"/>
      <c r="EI1304" s="29"/>
      <c r="EJ1304" s="29"/>
      <c r="EK1304" s="29"/>
      <c r="EL1304" s="29"/>
      <c r="EM1304" s="29"/>
      <c r="EN1304" s="29"/>
      <c r="EO1304" s="29"/>
      <c r="EP1304" s="29"/>
      <c r="EQ1304" s="29"/>
      <c r="ER1304" s="29"/>
      <c r="ES1304" s="29"/>
      <c r="ET1304" s="29"/>
      <c r="EU1304" s="29"/>
      <c r="EV1304" s="29"/>
      <c r="EW1304" s="29"/>
      <c r="EX1304" s="29"/>
      <c r="EY1304" s="29"/>
      <c r="EZ1304" s="29"/>
      <c r="FA1304" s="29"/>
      <c r="FB1304" s="29"/>
      <c r="FC1304" s="29"/>
      <c r="FD1304" s="29"/>
      <c r="FE1304" s="29"/>
      <c r="FF1304" s="29"/>
      <c r="FG1304" s="29"/>
      <c r="FH1304" s="29"/>
      <c r="FI1304" s="29"/>
      <c r="FJ1304" s="29"/>
      <c r="FK1304" s="29"/>
      <c r="FV1304" s="29"/>
      <c r="FZ1304" s="29"/>
      <c r="GA1304" s="29"/>
    </row>
    <row r="1305" spans="7:183" x14ac:dyDescent="0.25">
      <c r="G1305" s="112"/>
      <c r="Z1305" s="113"/>
      <c r="AQ1305" s="29"/>
      <c r="AR1305" s="29"/>
      <c r="AS1305" s="29"/>
      <c r="AT1305" s="29"/>
      <c r="AU1305" s="29"/>
      <c r="AV1305" s="29"/>
      <c r="AW1305" s="29"/>
      <c r="AX1305" s="29"/>
      <c r="AY1305" s="29"/>
      <c r="AZ1305" s="29"/>
      <c r="BA1305" s="29"/>
      <c r="BB1305" s="29"/>
      <c r="BC1305" s="29"/>
      <c r="BD1305" s="29"/>
      <c r="BE1305" s="29"/>
      <c r="BF1305" s="29"/>
      <c r="BG1305" s="29"/>
      <c r="BH1305" s="29"/>
      <c r="BI1305" s="29"/>
      <c r="BJ1305" s="29"/>
      <c r="BK1305" s="29"/>
      <c r="BL1305" s="29"/>
      <c r="BM1305" s="29"/>
      <c r="CH1305" s="29"/>
      <c r="CX1305" s="29"/>
      <c r="CY1305" s="29"/>
      <c r="CZ1305" s="31"/>
      <c r="DA1305" s="31"/>
      <c r="DB1305" s="31"/>
      <c r="DC1305" s="31"/>
      <c r="DD1305" s="31"/>
      <c r="DE1305" s="31"/>
      <c r="DF1305" s="31"/>
      <c r="DL1305" s="29"/>
      <c r="DM1305" s="29"/>
      <c r="DN1305" s="29"/>
      <c r="DO1305" s="29"/>
      <c r="DP1305" s="29"/>
      <c r="DQ1305" s="29"/>
      <c r="DR1305" s="29"/>
      <c r="DS1305" s="29"/>
      <c r="DT1305" s="29"/>
      <c r="DU1305" s="29"/>
      <c r="DV1305" s="29"/>
      <c r="DW1305" s="29"/>
      <c r="DX1305" s="29"/>
      <c r="DY1305" s="29"/>
      <c r="DZ1305" s="29"/>
      <c r="EA1305" s="29"/>
      <c r="EB1305" s="29"/>
      <c r="EC1305" s="29"/>
      <c r="ED1305" s="29"/>
      <c r="EE1305" s="29"/>
      <c r="EF1305" s="29"/>
      <c r="EG1305" s="29"/>
      <c r="EH1305" s="29"/>
      <c r="EI1305" s="29"/>
      <c r="EJ1305" s="29"/>
      <c r="EK1305" s="29"/>
      <c r="EL1305" s="29"/>
      <c r="EM1305" s="29"/>
      <c r="EN1305" s="29"/>
      <c r="EO1305" s="29"/>
      <c r="EP1305" s="29"/>
      <c r="EQ1305" s="29"/>
      <c r="ER1305" s="29"/>
      <c r="ES1305" s="29"/>
      <c r="ET1305" s="29"/>
      <c r="EU1305" s="29"/>
      <c r="EV1305" s="29"/>
      <c r="EW1305" s="29"/>
      <c r="EX1305" s="29"/>
      <c r="EY1305" s="29"/>
      <c r="EZ1305" s="29"/>
      <c r="FA1305" s="29"/>
      <c r="FB1305" s="29"/>
      <c r="FC1305" s="29"/>
      <c r="FD1305" s="29"/>
      <c r="FE1305" s="29"/>
      <c r="FF1305" s="29"/>
      <c r="FG1305" s="29"/>
      <c r="FH1305" s="29"/>
      <c r="FI1305" s="29"/>
      <c r="FJ1305" s="29"/>
      <c r="FK1305" s="29"/>
      <c r="FV1305" s="29"/>
      <c r="FZ1305" s="29"/>
      <c r="GA1305" s="29"/>
    </row>
    <row r="1306" spans="7:183" x14ac:dyDescent="0.25">
      <c r="G1306" s="112"/>
      <c r="Z1306" s="113"/>
      <c r="AQ1306" s="29"/>
      <c r="AR1306" s="29"/>
      <c r="AS1306" s="29"/>
      <c r="AT1306" s="29"/>
      <c r="AU1306" s="29"/>
      <c r="AV1306" s="29"/>
      <c r="AW1306" s="29"/>
      <c r="AX1306" s="29"/>
      <c r="AY1306" s="29"/>
      <c r="AZ1306" s="29"/>
      <c r="BA1306" s="29"/>
      <c r="BB1306" s="29"/>
      <c r="BC1306" s="29"/>
      <c r="BD1306" s="29"/>
      <c r="BE1306" s="29"/>
      <c r="BF1306" s="29"/>
      <c r="BG1306" s="29"/>
      <c r="BH1306" s="29"/>
      <c r="BI1306" s="29"/>
      <c r="BJ1306" s="29"/>
      <c r="BK1306" s="29"/>
      <c r="BL1306" s="29"/>
      <c r="BM1306" s="29"/>
      <c r="CH1306" s="29"/>
      <c r="CX1306" s="29"/>
      <c r="CY1306" s="29"/>
      <c r="CZ1306" s="31"/>
      <c r="DA1306" s="31"/>
      <c r="DB1306" s="31"/>
      <c r="DC1306" s="31"/>
      <c r="DD1306" s="31"/>
      <c r="DE1306" s="31"/>
      <c r="DF1306" s="31"/>
      <c r="DL1306" s="29"/>
      <c r="DM1306" s="29"/>
      <c r="DN1306" s="29"/>
      <c r="DO1306" s="29"/>
      <c r="DP1306" s="29"/>
      <c r="DQ1306" s="29"/>
      <c r="DR1306" s="29"/>
      <c r="DS1306" s="29"/>
      <c r="DT1306" s="29"/>
      <c r="DU1306" s="29"/>
      <c r="DV1306" s="29"/>
      <c r="DW1306" s="29"/>
      <c r="DX1306" s="29"/>
      <c r="DY1306" s="29"/>
      <c r="DZ1306" s="29"/>
      <c r="EA1306" s="29"/>
      <c r="EB1306" s="29"/>
      <c r="EC1306" s="29"/>
      <c r="ED1306" s="29"/>
      <c r="EE1306" s="29"/>
      <c r="EF1306" s="29"/>
      <c r="EG1306" s="29"/>
      <c r="EH1306" s="29"/>
      <c r="EI1306" s="29"/>
      <c r="EJ1306" s="29"/>
      <c r="EK1306" s="29"/>
      <c r="EL1306" s="29"/>
      <c r="EM1306" s="29"/>
      <c r="EN1306" s="29"/>
      <c r="EO1306" s="29"/>
      <c r="EP1306" s="29"/>
      <c r="EQ1306" s="29"/>
      <c r="ER1306" s="29"/>
      <c r="ES1306" s="29"/>
      <c r="ET1306" s="29"/>
      <c r="EU1306" s="29"/>
      <c r="EV1306" s="29"/>
      <c r="EW1306" s="29"/>
      <c r="EX1306" s="29"/>
      <c r="EY1306" s="29"/>
      <c r="EZ1306" s="29"/>
      <c r="FA1306" s="29"/>
      <c r="FB1306" s="29"/>
      <c r="FC1306" s="29"/>
      <c r="FD1306" s="29"/>
      <c r="FE1306" s="29"/>
      <c r="FF1306" s="29"/>
      <c r="FG1306" s="29"/>
      <c r="FH1306" s="29"/>
      <c r="FI1306" s="29"/>
      <c r="FJ1306" s="29"/>
      <c r="FK1306" s="29"/>
      <c r="FV1306" s="29"/>
      <c r="FZ1306" s="29"/>
      <c r="GA1306" s="29"/>
    </row>
    <row r="1307" spans="7:183" x14ac:dyDescent="0.25">
      <c r="G1307" s="112"/>
      <c r="Z1307" s="113"/>
      <c r="AQ1307" s="29"/>
      <c r="AR1307" s="29"/>
      <c r="AS1307" s="29"/>
      <c r="AT1307" s="29"/>
      <c r="AU1307" s="29"/>
      <c r="AV1307" s="29"/>
      <c r="AW1307" s="29"/>
      <c r="AX1307" s="29"/>
      <c r="AY1307" s="29"/>
      <c r="AZ1307" s="29"/>
      <c r="BA1307" s="29"/>
      <c r="BB1307" s="29"/>
      <c r="BC1307" s="29"/>
      <c r="BD1307" s="29"/>
      <c r="BE1307" s="29"/>
      <c r="BF1307" s="29"/>
      <c r="BG1307" s="29"/>
      <c r="BH1307" s="29"/>
      <c r="BI1307" s="29"/>
      <c r="BJ1307" s="29"/>
      <c r="BK1307" s="29"/>
      <c r="BL1307" s="29"/>
      <c r="BM1307" s="29"/>
      <c r="CH1307" s="29"/>
      <c r="CX1307" s="29"/>
      <c r="CY1307" s="29"/>
      <c r="CZ1307" s="31"/>
      <c r="DA1307" s="31"/>
      <c r="DB1307" s="31"/>
      <c r="DC1307" s="31"/>
      <c r="DD1307" s="31"/>
      <c r="DE1307" s="31"/>
      <c r="DF1307" s="31"/>
      <c r="DL1307" s="29"/>
      <c r="DM1307" s="29"/>
      <c r="DN1307" s="29"/>
      <c r="DO1307" s="29"/>
      <c r="DP1307" s="29"/>
      <c r="DQ1307" s="29"/>
      <c r="DR1307" s="29"/>
      <c r="DS1307" s="29"/>
      <c r="DT1307" s="29"/>
      <c r="DU1307" s="29"/>
      <c r="DV1307" s="29"/>
      <c r="DW1307" s="29"/>
      <c r="DX1307" s="29"/>
      <c r="DY1307" s="29"/>
      <c r="DZ1307" s="29"/>
      <c r="EA1307" s="29"/>
      <c r="EB1307" s="29"/>
      <c r="EC1307" s="29"/>
      <c r="ED1307" s="29"/>
      <c r="EE1307" s="29"/>
      <c r="EF1307" s="29"/>
      <c r="EG1307" s="29"/>
      <c r="EH1307" s="29"/>
      <c r="EI1307" s="29"/>
      <c r="EJ1307" s="29"/>
      <c r="EK1307" s="29"/>
      <c r="EL1307" s="29"/>
      <c r="EM1307" s="29"/>
      <c r="EN1307" s="29"/>
      <c r="EO1307" s="29"/>
      <c r="EP1307" s="29"/>
      <c r="EQ1307" s="29"/>
      <c r="ER1307" s="29"/>
      <c r="ES1307" s="29"/>
      <c r="ET1307" s="29"/>
      <c r="EU1307" s="29"/>
      <c r="EV1307" s="29"/>
      <c r="EW1307" s="29"/>
      <c r="EX1307" s="29"/>
      <c r="EY1307" s="29"/>
      <c r="EZ1307" s="29"/>
      <c r="FA1307" s="29"/>
      <c r="FB1307" s="29"/>
      <c r="FC1307" s="29"/>
      <c r="FD1307" s="29"/>
      <c r="FE1307" s="29"/>
      <c r="FF1307" s="29"/>
      <c r="FG1307" s="29"/>
      <c r="FH1307" s="29"/>
      <c r="FI1307" s="29"/>
      <c r="FJ1307" s="29"/>
      <c r="FK1307" s="29"/>
      <c r="FV1307" s="29"/>
      <c r="FZ1307" s="29"/>
      <c r="GA1307" s="29"/>
    </row>
    <row r="1308" spans="7:183" x14ac:dyDescent="0.25">
      <c r="G1308" s="112"/>
      <c r="Z1308" s="113"/>
      <c r="AQ1308" s="29"/>
      <c r="AR1308" s="29"/>
      <c r="AS1308" s="29"/>
      <c r="AT1308" s="29"/>
      <c r="AU1308" s="29"/>
      <c r="AV1308" s="29"/>
      <c r="AW1308" s="29"/>
      <c r="AX1308" s="29"/>
      <c r="AY1308" s="29"/>
      <c r="AZ1308" s="29"/>
      <c r="BA1308" s="29"/>
      <c r="BB1308" s="29"/>
      <c r="BC1308" s="29"/>
      <c r="BD1308" s="29"/>
      <c r="BE1308" s="29"/>
      <c r="BF1308" s="29"/>
      <c r="BG1308" s="29"/>
      <c r="BH1308" s="29"/>
      <c r="BI1308" s="29"/>
      <c r="BJ1308" s="29"/>
      <c r="BK1308" s="29"/>
      <c r="BL1308" s="29"/>
      <c r="BM1308" s="29"/>
      <c r="CH1308" s="29"/>
      <c r="CX1308" s="29"/>
      <c r="CY1308" s="29"/>
      <c r="CZ1308" s="31"/>
      <c r="DA1308" s="31"/>
      <c r="DB1308" s="31"/>
      <c r="DC1308" s="31"/>
      <c r="DD1308" s="31"/>
      <c r="DE1308" s="31"/>
      <c r="DF1308" s="31"/>
      <c r="DL1308" s="29"/>
      <c r="DM1308" s="29"/>
      <c r="DN1308" s="29"/>
      <c r="DO1308" s="29"/>
      <c r="DP1308" s="29"/>
      <c r="DQ1308" s="29"/>
      <c r="DR1308" s="29"/>
      <c r="DS1308" s="29"/>
      <c r="DT1308" s="29"/>
      <c r="DU1308" s="29"/>
      <c r="DV1308" s="29"/>
      <c r="DW1308" s="29"/>
      <c r="DX1308" s="29"/>
      <c r="DY1308" s="29"/>
      <c r="DZ1308" s="29"/>
      <c r="EA1308" s="29"/>
      <c r="EB1308" s="29"/>
      <c r="EC1308" s="29"/>
      <c r="ED1308" s="29"/>
      <c r="EE1308" s="29"/>
      <c r="EF1308" s="29"/>
      <c r="EG1308" s="29"/>
      <c r="EH1308" s="29"/>
      <c r="EI1308" s="29"/>
      <c r="EJ1308" s="29"/>
      <c r="EK1308" s="29"/>
      <c r="EL1308" s="29"/>
      <c r="EM1308" s="29"/>
      <c r="EN1308" s="29"/>
      <c r="EO1308" s="29"/>
      <c r="EP1308" s="29"/>
      <c r="EQ1308" s="29"/>
      <c r="ER1308" s="29"/>
      <c r="ES1308" s="29"/>
      <c r="ET1308" s="29"/>
      <c r="EU1308" s="29"/>
      <c r="EV1308" s="29"/>
      <c r="EW1308" s="29"/>
      <c r="EX1308" s="29"/>
      <c r="EY1308" s="29"/>
      <c r="EZ1308" s="29"/>
      <c r="FA1308" s="29"/>
      <c r="FB1308" s="29"/>
      <c r="FC1308" s="29"/>
      <c r="FD1308" s="29"/>
      <c r="FE1308" s="29"/>
      <c r="FF1308" s="29"/>
      <c r="FG1308" s="29"/>
      <c r="FH1308" s="29"/>
      <c r="FI1308" s="29"/>
      <c r="FJ1308" s="29"/>
      <c r="FK1308" s="29"/>
      <c r="FV1308" s="29"/>
      <c r="FZ1308" s="29"/>
      <c r="GA1308" s="29"/>
    </row>
    <row r="1309" spans="7:183" x14ac:dyDescent="0.25">
      <c r="G1309" s="112"/>
      <c r="Z1309" s="113"/>
      <c r="AQ1309" s="29"/>
      <c r="AR1309" s="29"/>
      <c r="AS1309" s="29"/>
      <c r="AT1309" s="29"/>
      <c r="AU1309" s="29"/>
      <c r="AV1309" s="29"/>
      <c r="AW1309" s="29"/>
      <c r="AX1309" s="29"/>
      <c r="AY1309" s="29"/>
      <c r="AZ1309" s="29"/>
      <c r="BA1309" s="29"/>
      <c r="BB1309" s="29"/>
      <c r="BC1309" s="29"/>
      <c r="BD1309" s="29"/>
      <c r="BE1309" s="29"/>
      <c r="BF1309" s="29"/>
      <c r="BG1309" s="29"/>
      <c r="BH1309" s="29"/>
      <c r="BI1309" s="29"/>
      <c r="BJ1309" s="29"/>
      <c r="BK1309" s="29"/>
      <c r="BL1309" s="29"/>
      <c r="BM1309" s="29"/>
      <c r="CH1309" s="29"/>
      <c r="CX1309" s="29"/>
      <c r="CY1309" s="29"/>
      <c r="CZ1309" s="31"/>
      <c r="DA1309" s="31"/>
      <c r="DB1309" s="31"/>
      <c r="DC1309" s="31"/>
      <c r="DD1309" s="31"/>
      <c r="DE1309" s="31"/>
      <c r="DF1309" s="31"/>
      <c r="DL1309" s="29"/>
      <c r="DM1309" s="29"/>
      <c r="DN1309" s="29"/>
      <c r="DO1309" s="29"/>
      <c r="DP1309" s="29"/>
      <c r="DQ1309" s="29"/>
      <c r="DR1309" s="29"/>
      <c r="DS1309" s="29"/>
      <c r="DT1309" s="29"/>
      <c r="DU1309" s="29"/>
      <c r="DV1309" s="29"/>
      <c r="DW1309" s="29"/>
      <c r="DX1309" s="29"/>
      <c r="DY1309" s="29"/>
      <c r="DZ1309" s="29"/>
      <c r="EA1309" s="29"/>
      <c r="EB1309" s="29"/>
      <c r="EC1309" s="29"/>
      <c r="ED1309" s="29"/>
      <c r="EE1309" s="29"/>
      <c r="EF1309" s="29"/>
      <c r="EG1309" s="29"/>
      <c r="EH1309" s="29"/>
      <c r="EI1309" s="29"/>
      <c r="EJ1309" s="29"/>
      <c r="EK1309" s="29"/>
      <c r="EL1309" s="29"/>
      <c r="EM1309" s="29"/>
      <c r="EN1309" s="29"/>
      <c r="EO1309" s="29"/>
      <c r="EP1309" s="29"/>
      <c r="EQ1309" s="29"/>
      <c r="ER1309" s="29"/>
      <c r="ES1309" s="29"/>
      <c r="ET1309" s="29"/>
      <c r="EU1309" s="29"/>
      <c r="EV1309" s="29"/>
      <c r="EW1309" s="29"/>
      <c r="EX1309" s="29"/>
      <c r="EY1309" s="29"/>
      <c r="EZ1309" s="29"/>
      <c r="FA1309" s="29"/>
      <c r="FB1309" s="29"/>
      <c r="FC1309" s="29"/>
      <c r="FD1309" s="29"/>
      <c r="FE1309" s="29"/>
      <c r="FF1309" s="29"/>
      <c r="FG1309" s="29"/>
      <c r="FH1309" s="29"/>
      <c r="FI1309" s="29"/>
      <c r="FJ1309" s="29"/>
      <c r="FK1309" s="29"/>
      <c r="FV1309" s="29"/>
      <c r="FZ1309" s="29"/>
      <c r="GA1309" s="29"/>
    </row>
    <row r="1310" spans="7:183" x14ac:dyDescent="0.25">
      <c r="G1310" s="112"/>
      <c r="Z1310" s="113"/>
      <c r="AQ1310" s="29"/>
      <c r="AR1310" s="29"/>
      <c r="AS1310" s="29"/>
      <c r="AT1310" s="29"/>
      <c r="AU1310" s="29"/>
      <c r="AV1310" s="29"/>
      <c r="AW1310" s="29"/>
      <c r="AX1310" s="29"/>
      <c r="AY1310" s="29"/>
      <c r="AZ1310" s="29"/>
      <c r="BA1310" s="29"/>
      <c r="BB1310" s="29"/>
      <c r="BC1310" s="29"/>
      <c r="BD1310" s="29"/>
      <c r="BE1310" s="29"/>
      <c r="BF1310" s="29"/>
      <c r="BG1310" s="29"/>
      <c r="BH1310" s="29"/>
      <c r="BI1310" s="29"/>
      <c r="BJ1310" s="29"/>
      <c r="BK1310" s="29"/>
      <c r="BL1310" s="29"/>
      <c r="BM1310" s="29"/>
      <c r="CH1310" s="29"/>
      <c r="CX1310" s="29"/>
      <c r="CY1310" s="29"/>
      <c r="CZ1310" s="31"/>
      <c r="DA1310" s="31"/>
      <c r="DB1310" s="31"/>
      <c r="DC1310" s="31"/>
      <c r="DD1310" s="31"/>
      <c r="DE1310" s="31"/>
      <c r="DF1310" s="31"/>
      <c r="DL1310" s="29"/>
      <c r="DM1310" s="29"/>
      <c r="DN1310" s="29"/>
      <c r="DO1310" s="29"/>
      <c r="DP1310" s="29"/>
      <c r="DQ1310" s="29"/>
      <c r="DR1310" s="29"/>
      <c r="DS1310" s="29"/>
      <c r="DT1310" s="29"/>
      <c r="DU1310" s="29"/>
      <c r="DV1310" s="29"/>
      <c r="DW1310" s="29"/>
      <c r="DX1310" s="29"/>
      <c r="DY1310" s="29"/>
      <c r="DZ1310" s="29"/>
      <c r="EA1310" s="29"/>
      <c r="EB1310" s="29"/>
      <c r="EC1310" s="29"/>
      <c r="ED1310" s="29"/>
      <c r="EE1310" s="29"/>
      <c r="EF1310" s="29"/>
      <c r="EG1310" s="29"/>
      <c r="EH1310" s="29"/>
      <c r="EI1310" s="29"/>
      <c r="EJ1310" s="29"/>
      <c r="EK1310" s="29"/>
      <c r="EL1310" s="29"/>
      <c r="EM1310" s="29"/>
      <c r="EN1310" s="29"/>
      <c r="EO1310" s="29"/>
      <c r="EP1310" s="29"/>
      <c r="EQ1310" s="29"/>
      <c r="ER1310" s="29"/>
      <c r="ES1310" s="29"/>
      <c r="ET1310" s="29"/>
      <c r="EU1310" s="29"/>
      <c r="EV1310" s="29"/>
      <c r="EW1310" s="29"/>
      <c r="EX1310" s="29"/>
      <c r="EY1310" s="29"/>
      <c r="EZ1310" s="29"/>
      <c r="FA1310" s="29"/>
      <c r="FB1310" s="29"/>
      <c r="FC1310" s="29"/>
      <c r="FD1310" s="29"/>
      <c r="FE1310" s="29"/>
      <c r="FF1310" s="29"/>
      <c r="FG1310" s="29"/>
      <c r="FH1310" s="29"/>
      <c r="FI1310" s="29"/>
      <c r="FJ1310" s="29"/>
      <c r="FK1310" s="29"/>
      <c r="FV1310" s="29"/>
      <c r="FZ1310" s="29"/>
      <c r="GA1310" s="29"/>
    </row>
    <row r="1311" spans="7:183" x14ac:dyDescent="0.25">
      <c r="G1311" s="112"/>
      <c r="Z1311" s="113"/>
      <c r="AQ1311" s="29"/>
      <c r="AR1311" s="29"/>
      <c r="AS1311" s="29"/>
      <c r="AT1311" s="29"/>
      <c r="AU1311" s="29"/>
      <c r="AV1311" s="29"/>
      <c r="AW1311" s="29"/>
      <c r="AX1311" s="29"/>
      <c r="AY1311" s="29"/>
      <c r="AZ1311" s="29"/>
      <c r="BA1311" s="29"/>
      <c r="BB1311" s="29"/>
      <c r="BC1311" s="29"/>
      <c r="BD1311" s="29"/>
      <c r="BE1311" s="29"/>
      <c r="BF1311" s="29"/>
      <c r="BG1311" s="29"/>
      <c r="BH1311" s="29"/>
      <c r="BI1311" s="29"/>
      <c r="BJ1311" s="29"/>
      <c r="BK1311" s="29"/>
      <c r="BL1311" s="29"/>
      <c r="BM1311" s="29"/>
      <c r="CH1311" s="29"/>
      <c r="CX1311" s="29"/>
      <c r="CY1311" s="29"/>
      <c r="CZ1311" s="31"/>
      <c r="DA1311" s="31"/>
      <c r="DB1311" s="31"/>
      <c r="DC1311" s="31"/>
      <c r="DD1311" s="31"/>
      <c r="DE1311" s="31"/>
      <c r="DF1311" s="31"/>
      <c r="DL1311" s="29"/>
      <c r="DM1311" s="29"/>
      <c r="DN1311" s="29"/>
      <c r="DO1311" s="29"/>
      <c r="DP1311" s="29"/>
      <c r="DQ1311" s="29"/>
      <c r="DR1311" s="29"/>
      <c r="DS1311" s="29"/>
      <c r="DT1311" s="29"/>
      <c r="DU1311" s="29"/>
      <c r="DV1311" s="29"/>
      <c r="DW1311" s="29"/>
      <c r="DX1311" s="29"/>
      <c r="DY1311" s="29"/>
      <c r="DZ1311" s="29"/>
      <c r="EA1311" s="29"/>
      <c r="EB1311" s="29"/>
      <c r="EC1311" s="29"/>
      <c r="ED1311" s="29"/>
      <c r="EE1311" s="29"/>
      <c r="EF1311" s="29"/>
      <c r="EG1311" s="29"/>
      <c r="EH1311" s="29"/>
      <c r="EI1311" s="29"/>
      <c r="EJ1311" s="29"/>
      <c r="EK1311" s="29"/>
      <c r="EL1311" s="29"/>
      <c r="EM1311" s="29"/>
      <c r="EN1311" s="29"/>
      <c r="EO1311" s="29"/>
      <c r="EP1311" s="29"/>
      <c r="EQ1311" s="29"/>
      <c r="ER1311" s="29"/>
      <c r="ES1311" s="29"/>
      <c r="ET1311" s="29"/>
      <c r="EU1311" s="29"/>
      <c r="EV1311" s="29"/>
      <c r="EW1311" s="29"/>
      <c r="EX1311" s="29"/>
      <c r="EY1311" s="29"/>
      <c r="EZ1311" s="29"/>
      <c r="FA1311" s="29"/>
      <c r="FB1311" s="29"/>
      <c r="FC1311" s="29"/>
      <c r="FD1311" s="29"/>
      <c r="FE1311" s="29"/>
      <c r="FF1311" s="29"/>
      <c r="FG1311" s="29"/>
      <c r="FH1311" s="29"/>
      <c r="FI1311" s="29"/>
      <c r="FJ1311" s="29"/>
      <c r="FK1311" s="29"/>
      <c r="FV1311" s="29"/>
      <c r="FZ1311" s="29"/>
      <c r="GA1311" s="29"/>
    </row>
    <row r="1312" spans="7:183" x14ac:dyDescent="0.25">
      <c r="G1312" s="112"/>
      <c r="Z1312" s="113"/>
      <c r="AQ1312" s="29"/>
      <c r="AR1312" s="29"/>
      <c r="AS1312" s="29"/>
      <c r="AT1312" s="29"/>
      <c r="AU1312" s="29"/>
      <c r="AV1312" s="29"/>
      <c r="AW1312" s="29"/>
      <c r="AX1312" s="29"/>
      <c r="AY1312" s="29"/>
      <c r="AZ1312" s="29"/>
      <c r="BA1312" s="29"/>
      <c r="BB1312" s="29"/>
      <c r="BC1312" s="29"/>
      <c r="BD1312" s="29"/>
      <c r="BE1312" s="29"/>
      <c r="BF1312" s="29"/>
      <c r="BG1312" s="29"/>
      <c r="BH1312" s="29"/>
      <c r="BI1312" s="29"/>
      <c r="BJ1312" s="29"/>
      <c r="BK1312" s="29"/>
      <c r="BL1312" s="29"/>
      <c r="BM1312" s="29"/>
      <c r="CH1312" s="29"/>
      <c r="CX1312" s="29"/>
      <c r="CY1312" s="29"/>
      <c r="CZ1312" s="31"/>
      <c r="DA1312" s="31"/>
      <c r="DB1312" s="31"/>
      <c r="DC1312" s="31"/>
      <c r="DD1312" s="31"/>
      <c r="DE1312" s="31"/>
      <c r="DF1312" s="31"/>
      <c r="DL1312" s="29"/>
      <c r="DM1312" s="29"/>
      <c r="DN1312" s="29"/>
      <c r="DO1312" s="29"/>
      <c r="DP1312" s="29"/>
      <c r="DQ1312" s="29"/>
      <c r="DR1312" s="29"/>
      <c r="DS1312" s="29"/>
      <c r="DT1312" s="29"/>
      <c r="DU1312" s="29"/>
      <c r="DV1312" s="29"/>
      <c r="DW1312" s="29"/>
      <c r="DX1312" s="29"/>
      <c r="DY1312" s="29"/>
      <c r="DZ1312" s="29"/>
      <c r="EA1312" s="29"/>
      <c r="EB1312" s="29"/>
      <c r="EC1312" s="29"/>
      <c r="ED1312" s="29"/>
      <c r="EE1312" s="29"/>
      <c r="EF1312" s="29"/>
      <c r="EG1312" s="29"/>
      <c r="EH1312" s="29"/>
      <c r="EI1312" s="29"/>
      <c r="EJ1312" s="29"/>
      <c r="EK1312" s="29"/>
      <c r="EL1312" s="29"/>
      <c r="EM1312" s="29"/>
      <c r="EN1312" s="29"/>
      <c r="EO1312" s="29"/>
      <c r="EP1312" s="29"/>
      <c r="EQ1312" s="29"/>
      <c r="ER1312" s="29"/>
      <c r="ES1312" s="29"/>
      <c r="ET1312" s="29"/>
      <c r="EU1312" s="29"/>
      <c r="EV1312" s="29"/>
      <c r="EW1312" s="29"/>
      <c r="EX1312" s="29"/>
      <c r="EY1312" s="29"/>
      <c r="EZ1312" s="29"/>
      <c r="FA1312" s="29"/>
      <c r="FB1312" s="29"/>
      <c r="FC1312" s="29"/>
      <c r="FD1312" s="29"/>
      <c r="FE1312" s="29"/>
      <c r="FF1312" s="29"/>
      <c r="FG1312" s="29"/>
      <c r="FH1312" s="29"/>
      <c r="FI1312" s="29"/>
      <c r="FJ1312" s="29"/>
      <c r="FK1312" s="29"/>
      <c r="FV1312" s="29"/>
      <c r="FZ1312" s="29"/>
      <c r="GA1312" s="29"/>
    </row>
    <row r="1313" spans="7:183" x14ac:dyDescent="0.25">
      <c r="G1313" s="112"/>
      <c r="Z1313" s="113"/>
      <c r="AQ1313" s="29"/>
      <c r="AR1313" s="29"/>
      <c r="AS1313" s="29"/>
      <c r="AT1313" s="29"/>
      <c r="AU1313" s="29"/>
      <c r="AV1313" s="29"/>
      <c r="AW1313" s="29"/>
      <c r="AX1313" s="29"/>
      <c r="AY1313" s="29"/>
      <c r="AZ1313" s="29"/>
      <c r="BA1313" s="29"/>
      <c r="BB1313" s="29"/>
      <c r="BC1313" s="29"/>
      <c r="BD1313" s="29"/>
      <c r="BE1313" s="29"/>
      <c r="BF1313" s="29"/>
      <c r="BG1313" s="29"/>
      <c r="BH1313" s="29"/>
      <c r="BI1313" s="29"/>
      <c r="BJ1313" s="29"/>
      <c r="BK1313" s="29"/>
      <c r="BL1313" s="29"/>
      <c r="BM1313" s="29"/>
      <c r="CH1313" s="29"/>
      <c r="CX1313" s="29"/>
      <c r="CY1313" s="29"/>
      <c r="CZ1313" s="31"/>
      <c r="DA1313" s="31"/>
      <c r="DB1313" s="31"/>
      <c r="DC1313" s="31"/>
      <c r="DD1313" s="31"/>
      <c r="DE1313" s="31"/>
      <c r="DF1313" s="31"/>
      <c r="DL1313" s="29"/>
      <c r="DM1313" s="29"/>
      <c r="DN1313" s="29"/>
      <c r="DO1313" s="29"/>
      <c r="DP1313" s="29"/>
      <c r="DQ1313" s="29"/>
      <c r="DR1313" s="29"/>
      <c r="DS1313" s="29"/>
      <c r="DT1313" s="29"/>
      <c r="DU1313" s="29"/>
      <c r="DV1313" s="29"/>
      <c r="DW1313" s="29"/>
      <c r="DX1313" s="29"/>
      <c r="DY1313" s="29"/>
      <c r="DZ1313" s="29"/>
      <c r="EA1313" s="29"/>
      <c r="EB1313" s="29"/>
      <c r="EC1313" s="29"/>
      <c r="ED1313" s="29"/>
      <c r="EE1313" s="29"/>
      <c r="EF1313" s="29"/>
      <c r="EG1313" s="29"/>
      <c r="EH1313" s="29"/>
      <c r="EI1313" s="29"/>
      <c r="EJ1313" s="29"/>
      <c r="EK1313" s="29"/>
      <c r="EL1313" s="29"/>
      <c r="EM1313" s="29"/>
      <c r="EN1313" s="29"/>
      <c r="EO1313" s="29"/>
      <c r="EP1313" s="29"/>
      <c r="EQ1313" s="29"/>
      <c r="ER1313" s="29"/>
      <c r="ES1313" s="29"/>
      <c r="ET1313" s="29"/>
      <c r="EU1313" s="29"/>
      <c r="EV1313" s="29"/>
      <c r="EW1313" s="29"/>
      <c r="EX1313" s="29"/>
      <c r="EY1313" s="29"/>
      <c r="EZ1313" s="29"/>
      <c r="FA1313" s="29"/>
      <c r="FB1313" s="29"/>
      <c r="FC1313" s="29"/>
      <c r="FD1313" s="29"/>
      <c r="FE1313" s="29"/>
      <c r="FF1313" s="29"/>
      <c r="FG1313" s="29"/>
      <c r="FH1313" s="29"/>
      <c r="FI1313" s="29"/>
      <c r="FJ1313" s="29"/>
      <c r="FK1313" s="29"/>
      <c r="FV1313" s="29"/>
      <c r="FZ1313" s="29"/>
      <c r="GA1313" s="29"/>
    </row>
    <row r="1314" spans="7:183" x14ac:dyDescent="0.25">
      <c r="G1314" s="112"/>
      <c r="Z1314" s="113"/>
      <c r="AQ1314" s="29"/>
      <c r="AR1314" s="29"/>
      <c r="AS1314" s="29"/>
      <c r="AT1314" s="29"/>
      <c r="AU1314" s="29"/>
      <c r="AV1314" s="29"/>
      <c r="AW1314" s="29"/>
      <c r="AX1314" s="29"/>
      <c r="AY1314" s="29"/>
      <c r="AZ1314" s="29"/>
      <c r="BA1314" s="29"/>
      <c r="BB1314" s="29"/>
      <c r="BC1314" s="29"/>
      <c r="BD1314" s="29"/>
      <c r="BE1314" s="29"/>
      <c r="BF1314" s="29"/>
      <c r="BG1314" s="29"/>
      <c r="BH1314" s="29"/>
      <c r="BI1314" s="29"/>
      <c r="BJ1314" s="29"/>
      <c r="BK1314" s="29"/>
      <c r="BL1314" s="29"/>
      <c r="BM1314" s="29"/>
      <c r="CH1314" s="29"/>
      <c r="CX1314" s="29"/>
      <c r="CY1314" s="29"/>
      <c r="CZ1314" s="31"/>
      <c r="DA1314" s="31"/>
      <c r="DB1314" s="31"/>
      <c r="DC1314" s="31"/>
      <c r="DD1314" s="31"/>
      <c r="DE1314" s="31"/>
      <c r="DF1314" s="31"/>
      <c r="DL1314" s="29"/>
      <c r="DM1314" s="29"/>
      <c r="DN1314" s="29"/>
      <c r="DO1314" s="29"/>
      <c r="DP1314" s="29"/>
      <c r="DQ1314" s="29"/>
      <c r="DR1314" s="29"/>
      <c r="DS1314" s="29"/>
      <c r="DT1314" s="29"/>
      <c r="DU1314" s="29"/>
      <c r="DV1314" s="29"/>
      <c r="DW1314" s="29"/>
      <c r="DX1314" s="29"/>
      <c r="DY1314" s="29"/>
      <c r="DZ1314" s="29"/>
      <c r="EA1314" s="29"/>
      <c r="EB1314" s="29"/>
      <c r="EC1314" s="29"/>
      <c r="ED1314" s="29"/>
      <c r="EE1314" s="29"/>
      <c r="EF1314" s="29"/>
      <c r="EG1314" s="29"/>
      <c r="EH1314" s="29"/>
      <c r="EI1314" s="29"/>
      <c r="EJ1314" s="29"/>
      <c r="EK1314" s="29"/>
      <c r="EL1314" s="29"/>
      <c r="EM1314" s="29"/>
      <c r="EN1314" s="29"/>
      <c r="EO1314" s="29"/>
      <c r="EP1314" s="29"/>
      <c r="EQ1314" s="29"/>
      <c r="ER1314" s="29"/>
      <c r="ES1314" s="29"/>
      <c r="ET1314" s="29"/>
      <c r="EU1314" s="29"/>
      <c r="EV1314" s="29"/>
      <c r="EW1314" s="29"/>
      <c r="EX1314" s="29"/>
      <c r="EY1314" s="29"/>
      <c r="EZ1314" s="29"/>
      <c r="FA1314" s="29"/>
      <c r="FB1314" s="29"/>
      <c r="FC1314" s="29"/>
      <c r="FD1314" s="29"/>
      <c r="FE1314" s="29"/>
      <c r="FF1314" s="29"/>
      <c r="FG1314" s="29"/>
      <c r="FH1314" s="29"/>
      <c r="FI1314" s="29"/>
      <c r="FJ1314" s="29"/>
      <c r="FK1314" s="29"/>
      <c r="FV1314" s="29"/>
      <c r="FZ1314" s="29"/>
      <c r="GA1314" s="29"/>
    </row>
    <row r="1315" spans="7:183" x14ac:dyDescent="0.25">
      <c r="G1315" s="112"/>
      <c r="Z1315" s="113"/>
      <c r="AQ1315" s="29"/>
      <c r="AR1315" s="29"/>
      <c r="AS1315" s="29"/>
      <c r="AT1315" s="29"/>
      <c r="AU1315" s="29"/>
      <c r="AV1315" s="29"/>
      <c r="AW1315" s="29"/>
      <c r="AX1315" s="29"/>
      <c r="AY1315" s="29"/>
      <c r="AZ1315" s="29"/>
      <c r="BA1315" s="29"/>
      <c r="BB1315" s="29"/>
      <c r="BC1315" s="29"/>
      <c r="BD1315" s="29"/>
      <c r="BE1315" s="29"/>
      <c r="BF1315" s="29"/>
      <c r="BG1315" s="29"/>
      <c r="BH1315" s="29"/>
      <c r="BI1315" s="29"/>
      <c r="BJ1315" s="29"/>
      <c r="BK1315" s="29"/>
      <c r="BL1315" s="29"/>
      <c r="BM1315" s="29"/>
      <c r="CH1315" s="29"/>
      <c r="CX1315" s="29"/>
      <c r="CY1315" s="29"/>
      <c r="CZ1315" s="31"/>
      <c r="DA1315" s="31"/>
      <c r="DB1315" s="31"/>
      <c r="DC1315" s="31"/>
      <c r="DD1315" s="31"/>
      <c r="DE1315" s="31"/>
      <c r="DF1315" s="31"/>
      <c r="DL1315" s="29"/>
      <c r="DM1315" s="29"/>
      <c r="DN1315" s="29"/>
      <c r="DO1315" s="29"/>
      <c r="DP1315" s="29"/>
      <c r="DQ1315" s="29"/>
      <c r="DR1315" s="29"/>
      <c r="DS1315" s="29"/>
      <c r="DT1315" s="29"/>
      <c r="DU1315" s="29"/>
      <c r="DV1315" s="29"/>
      <c r="DW1315" s="29"/>
      <c r="DX1315" s="29"/>
      <c r="DY1315" s="29"/>
      <c r="DZ1315" s="29"/>
      <c r="EA1315" s="29"/>
      <c r="EB1315" s="29"/>
      <c r="EC1315" s="29"/>
      <c r="ED1315" s="29"/>
      <c r="EE1315" s="29"/>
      <c r="EF1315" s="29"/>
      <c r="EG1315" s="29"/>
      <c r="EH1315" s="29"/>
      <c r="EI1315" s="29"/>
      <c r="EJ1315" s="29"/>
      <c r="EK1315" s="29"/>
      <c r="EL1315" s="29"/>
      <c r="EM1315" s="29"/>
      <c r="EN1315" s="29"/>
      <c r="EO1315" s="29"/>
      <c r="EP1315" s="29"/>
      <c r="EQ1315" s="29"/>
      <c r="ER1315" s="29"/>
      <c r="ES1315" s="29"/>
      <c r="ET1315" s="29"/>
      <c r="EU1315" s="29"/>
      <c r="EV1315" s="29"/>
      <c r="EW1315" s="29"/>
      <c r="EX1315" s="29"/>
      <c r="EY1315" s="29"/>
      <c r="EZ1315" s="29"/>
      <c r="FA1315" s="29"/>
      <c r="FB1315" s="29"/>
      <c r="FC1315" s="29"/>
      <c r="FD1315" s="29"/>
      <c r="FE1315" s="29"/>
      <c r="FF1315" s="29"/>
      <c r="FG1315" s="29"/>
      <c r="FH1315" s="29"/>
      <c r="FI1315" s="29"/>
      <c r="FJ1315" s="29"/>
      <c r="FK1315" s="29"/>
      <c r="FV1315" s="29"/>
      <c r="FZ1315" s="29"/>
      <c r="GA1315" s="29"/>
    </row>
    <row r="1316" spans="7:183" x14ac:dyDescent="0.25">
      <c r="G1316" s="112"/>
      <c r="Z1316" s="113"/>
      <c r="AQ1316" s="29"/>
      <c r="AR1316" s="29"/>
      <c r="AS1316" s="29"/>
      <c r="AT1316" s="29"/>
      <c r="AU1316" s="29"/>
      <c r="AV1316" s="29"/>
      <c r="AW1316" s="29"/>
      <c r="AX1316" s="29"/>
      <c r="AY1316" s="29"/>
      <c r="AZ1316" s="29"/>
      <c r="BA1316" s="29"/>
      <c r="BB1316" s="29"/>
      <c r="BC1316" s="29"/>
      <c r="BD1316" s="29"/>
      <c r="BE1316" s="29"/>
      <c r="BF1316" s="29"/>
      <c r="BG1316" s="29"/>
      <c r="BH1316" s="29"/>
      <c r="BI1316" s="29"/>
      <c r="BJ1316" s="29"/>
      <c r="BK1316" s="29"/>
      <c r="BL1316" s="29"/>
      <c r="BM1316" s="29"/>
      <c r="CH1316" s="29"/>
      <c r="CX1316" s="29"/>
      <c r="CY1316" s="29"/>
      <c r="CZ1316" s="31"/>
      <c r="DA1316" s="31"/>
      <c r="DB1316" s="31"/>
      <c r="DC1316" s="31"/>
      <c r="DD1316" s="31"/>
      <c r="DE1316" s="31"/>
      <c r="DF1316" s="31"/>
      <c r="DL1316" s="29"/>
      <c r="DM1316" s="29"/>
      <c r="DN1316" s="29"/>
      <c r="DO1316" s="29"/>
      <c r="DP1316" s="29"/>
      <c r="DQ1316" s="29"/>
      <c r="DR1316" s="29"/>
      <c r="DS1316" s="29"/>
      <c r="DT1316" s="29"/>
      <c r="DU1316" s="29"/>
      <c r="DV1316" s="29"/>
      <c r="DW1316" s="29"/>
      <c r="DX1316" s="29"/>
      <c r="DY1316" s="29"/>
      <c r="DZ1316" s="29"/>
      <c r="EA1316" s="29"/>
      <c r="EB1316" s="29"/>
      <c r="EC1316" s="29"/>
      <c r="ED1316" s="29"/>
      <c r="EE1316" s="29"/>
      <c r="EF1316" s="29"/>
      <c r="EG1316" s="29"/>
      <c r="EH1316" s="29"/>
      <c r="EI1316" s="29"/>
      <c r="EJ1316" s="29"/>
      <c r="EK1316" s="29"/>
      <c r="EL1316" s="29"/>
      <c r="EM1316" s="29"/>
      <c r="EN1316" s="29"/>
      <c r="EO1316" s="29"/>
      <c r="EP1316" s="29"/>
      <c r="EQ1316" s="29"/>
      <c r="ER1316" s="29"/>
      <c r="ES1316" s="29"/>
      <c r="ET1316" s="29"/>
      <c r="EU1316" s="29"/>
      <c r="EV1316" s="29"/>
      <c r="EW1316" s="29"/>
      <c r="EX1316" s="29"/>
      <c r="EY1316" s="29"/>
      <c r="EZ1316" s="29"/>
      <c r="FA1316" s="29"/>
      <c r="FB1316" s="29"/>
      <c r="FC1316" s="29"/>
      <c r="FD1316" s="29"/>
      <c r="FE1316" s="29"/>
      <c r="FF1316" s="29"/>
      <c r="FG1316" s="29"/>
      <c r="FH1316" s="29"/>
      <c r="FI1316" s="29"/>
      <c r="FJ1316" s="29"/>
      <c r="FK1316" s="29"/>
      <c r="FV1316" s="29"/>
      <c r="FZ1316" s="29"/>
      <c r="GA1316" s="29"/>
    </row>
    <row r="1317" spans="7:183" x14ac:dyDescent="0.25">
      <c r="G1317" s="112"/>
      <c r="Z1317" s="113"/>
      <c r="AQ1317" s="29"/>
      <c r="AR1317" s="29"/>
      <c r="AS1317" s="29"/>
      <c r="AT1317" s="29"/>
      <c r="AU1317" s="29"/>
      <c r="AV1317" s="29"/>
      <c r="AW1317" s="29"/>
      <c r="AX1317" s="29"/>
      <c r="AY1317" s="29"/>
      <c r="AZ1317" s="29"/>
      <c r="BA1317" s="29"/>
      <c r="BB1317" s="29"/>
      <c r="BC1317" s="29"/>
      <c r="BD1317" s="29"/>
      <c r="BE1317" s="29"/>
      <c r="BF1317" s="29"/>
      <c r="BG1317" s="29"/>
      <c r="BH1317" s="29"/>
      <c r="BI1317" s="29"/>
      <c r="BJ1317" s="29"/>
      <c r="BK1317" s="29"/>
      <c r="BL1317" s="29"/>
      <c r="BM1317" s="29"/>
      <c r="CH1317" s="29"/>
      <c r="CX1317" s="29"/>
      <c r="CY1317" s="29"/>
      <c r="CZ1317" s="31"/>
      <c r="DA1317" s="31"/>
      <c r="DB1317" s="31"/>
      <c r="DC1317" s="31"/>
      <c r="DD1317" s="31"/>
      <c r="DE1317" s="31"/>
      <c r="DF1317" s="31"/>
      <c r="DL1317" s="29"/>
      <c r="DM1317" s="29"/>
      <c r="DN1317" s="29"/>
      <c r="DO1317" s="29"/>
      <c r="DP1317" s="29"/>
      <c r="DQ1317" s="29"/>
      <c r="DR1317" s="29"/>
      <c r="DS1317" s="29"/>
      <c r="DT1317" s="29"/>
      <c r="DU1317" s="29"/>
      <c r="DV1317" s="29"/>
      <c r="DW1317" s="29"/>
      <c r="DX1317" s="29"/>
      <c r="DY1317" s="29"/>
      <c r="DZ1317" s="29"/>
      <c r="EA1317" s="29"/>
      <c r="EB1317" s="29"/>
      <c r="EC1317" s="29"/>
      <c r="ED1317" s="29"/>
      <c r="EE1317" s="29"/>
      <c r="EF1317" s="29"/>
      <c r="EG1317" s="29"/>
      <c r="EH1317" s="29"/>
      <c r="EI1317" s="29"/>
      <c r="EJ1317" s="29"/>
      <c r="EK1317" s="29"/>
      <c r="EL1317" s="29"/>
      <c r="EM1317" s="29"/>
      <c r="EN1317" s="29"/>
      <c r="EO1317" s="29"/>
      <c r="EP1317" s="29"/>
      <c r="EQ1317" s="29"/>
      <c r="ER1317" s="29"/>
      <c r="ES1317" s="29"/>
      <c r="ET1317" s="29"/>
      <c r="EU1317" s="29"/>
      <c r="EV1317" s="29"/>
      <c r="EW1317" s="29"/>
      <c r="EX1317" s="29"/>
      <c r="EY1317" s="29"/>
      <c r="EZ1317" s="29"/>
      <c r="FA1317" s="29"/>
      <c r="FB1317" s="29"/>
      <c r="FC1317" s="29"/>
      <c r="FD1317" s="29"/>
      <c r="FE1317" s="29"/>
      <c r="FF1317" s="29"/>
      <c r="FG1317" s="29"/>
      <c r="FH1317" s="29"/>
      <c r="FI1317" s="29"/>
      <c r="FJ1317" s="29"/>
      <c r="FK1317" s="29"/>
      <c r="FV1317" s="29"/>
      <c r="FZ1317" s="29"/>
      <c r="GA1317" s="29"/>
    </row>
    <row r="1318" spans="7:183" x14ac:dyDescent="0.25">
      <c r="G1318" s="112"/>
      <c r="Z1318" s="113"/>
      <c r="AQ1318" s="29"/>
      <c r="AR1318" s="29"/>
      <c r="AS1318" s="29"/>
      <c r="AT1318" s="29"/>
      <c r="AU1318" s="29"/>
      <c r="AV1318" s="29"/>
      <c r="AW1318" s="29"/>
      <c r="AX1318" s="29"/>
      <c r="AY1318" s="29"/>
      <c r="AZ1318" s="29"/>
      <c r="BA1318" s="29"/>
      <c r="BB1318" s="29"/>
      <c r="BC1318" s="29"/>
      <c r="BD1318" s="29"/>
      <c r="BE1318" s="29"/>
      <c r="BF1318" s="29"/>
      <c r="BG1318" s="29"/>
      <c r="BH1318" s="29"/>
      <c r="BI1318" s="29"/>
      <c r="BJ1318" s="29"/>
      <c r="BK1318" s="29"/>
      <c r="BL1318" s="29"/>
      <c r="BM1318" s="29"/>
      <c r="CH1318" s="29"/>
      <c r="CX1318" s="29"/>
      <c r="CY1318" s="29"/>
      <c r="CZ1318" s="31"/>
      <c r="DA1318" s="31"/>
      <c r="DB1318" s="31"/>
      <c r="DC1318" s="31"/>
      <c r="DD1318" s="31"/>
      <c r="DE1318" s="31"/>
      <c r="DF1318" s="31"/>
      <c r="DL1318" s="29"/>
      <c r="DM1318" s="29"/>
      <c r="DN1318" s="29"/>
      <c r="DO1318" s="29"/>
      <c r="DP1318" s="29"/>
      <c r="DQ1318" s="29"/>
      <c r="DR1318" s="29"/>
      <c r="DS1318" s="29"/>
      <c r="DT1318" s="29"/>
      <c r="DU1318" s="29"/>
      <c r="DV1318" s="29"/>
      <c r="DW1318" s="29"/>
      <c r="DX1318" s="29"/>
      <c r="DY1318" s="29"/>
      <c r="DZ1318" s="29"/>
      <c r="EA1318" s="29"/>
      <c r="EB1318" s="29"/>
      <c r="EC1318" s="29"/>
      <c r="ED1318" s="29"/>
      <c r="EE1318" s="29"/>
      <c r="EF1318" s="29"/>
      <c r="EG1318" s="29"/>
      <c r="EH1318" s="29"/>
      <c r="EI1318" s="29"/>
      <c r="EJ1318" s="29"/>
      <c r="EK1318" s="29"/>
      <c r="EL1318" s="29"/>
      <c r="EM1318" s="29"/>
      <c r="EN1318" s="29"/>
      <c r="EO1318" s="29"/>
      <c r="EP1318" s="29"/>
      <c r="EQ1318" s="29"/>
      <c r="ER1318" s="29"/>
      <c r="ES1318" s="29"/>
      <c r="ET1318" s="29"/>
      <c r="EU1318" s="29"/>
      <c r="EV1318" s="29"/>
      <c r="EW1318" s="29"/>
      <c r="EX1318" s="29"/>
      <c r="EY1318" s="29"/>
      <c r="EZ1318" s="29"/>
      <c r="FA1318" s="29"/>
      <c r="FB1318" s="29"/>
      <c r="FC1318" s="29"/>
      <c r="FD1318" s="29"/>
      <c r="FE1318" s="29"/>
      <c r="FF1318" s="29"/>
      <c r="FG1318" s="29"/>
      <c r="FH1318" s="29"/>
      <c r="FI1318" s="29"/>
      <c r="FJ1318" s="29"/>
      <c r="FK1318" s="29"/>
      <c r="FV1318" s="29"/>
      <c r="FZ1318" s="29"/>
      <c r="GA1318" s="29"/>
    </row>
    <row r="1319" spans="7:183" x14ac:dyDescent="0.25">
      <c r="G1319" s="112"/>
      <c r="Z1319" s="113"/>
      <c r="AQ1319" s="29"/>
      <c r="AR1319" s="29"/>
      <c r="AS1319" s="29"/>
      <c r="AT1319" s="29"/>
      <c r="AU1319" s="29"/>
      <c r="AV1319" s="29"/>
      <c r="AW1319" s="29"/>
      <c r="AX1319" s="29"/>
      <c r="AY1319" s="29"/>
      <c r="AZ1319" s="29"/>
      <c r="BA1319" s="29"/>
      <c r="BB1319" s="29"/>
      <c r="BC1319" s="29"/>
      <c r="BD1319" s="29"/>
      <c r="BE1319" s="29"/>
      <c r="BF1319" s="29"/>
      <c r="BG1319" s="29"/>
      <c r="BH1319" s="29"/>
      <c r="BI1319" s="29"/>
      <c r="BJ1319" s="29"/>
      <c r="BK1319" s="29"/>
      <c r="BL1319" s="29"/>
      <c r="BM1319" s="29"/>
      <c r="CH1319" s="29"/>
      <c r="CX1319" s="29"/>
      <c r="CY1319" s="29"/>
      <c r="CZ1319" s="31"/>
      <c r="DA1319" s="31"/>
      <c r="DB1319" s="31"/>
      <c r="DC1319" s="31"/>
      <c r="DD1319" s="31"/>
      <c r="DE1319" s="31"/>
      <c r="DF1319" s="31"/>
      <c r="DL1319" s="29"/>
      <c r="DM1319" s="29"/>
      <c r="DN1319" s="29"/>
      <c r="DO1319" s="29"/>
      <c r="DP1319" s="29"/>
      <c r="DQ1319" s="29"/>
      <c r="DR1319" s="29"/>
      <c r="DS1319" s="29"/>
      <c r="DT1319" s="29"/>
      <c r="DU1319" s="29"/>
      <c r="DV1319" s="29"/>
      <c r="DW1319" s="29"/>
      <c r="DX1319" s="29"/>
      <c r="DY1319" s="29"/>
      <c r="DZ1319" s="29"/>
      <c r="EA1319" s="29"/>
      <c r="EB1319" s="29"/>
      <c r="EC1319" s="29"/>
      <c r="ED1319" s="29"/>
      <c r="EE1319" s="29"/>
      <c r="EF1319" s="29"/>
      <c r="EG1319" s="29"/>
      <c r="EH1319" s="29"/>
      <c r="EI1319" s="29"/>
      <c r="EJ1319" s="29"/>
      <c r="EK1319" s="29"/>
      <c r="EL1319" s="29"/>
      <c r="EM1319" s="29"/>
      <c r="EN1319" s="29"/>
      <c r="EO1319" s="29"/>
      <c r="EP1319" s="29"/>
      <c r="EQ1319" s="29"/>
      <c r="ER1319" s="29"/>
      <c r="ES1319" s="29"/>
      <c r="ET1319" s="29"/>
      <c r="EU1319" s="29"/>
      <c r="EV1319" s="29"/>
      <c r="EW1319" s="29"/>
      <c r="EX1319" s="29"/>
      <c r="EY1319" s="29"/>
      <c r="EZ1319" s="29"/>
      <c r="FA1319" s="29"/>
      <c r="FB1319" s="29"/>
      <c r="FC1319" s="29"/>
      <c r="FD1319" s="29"/>
      <c r="FE1319" s="29"/>
      <c r="FF1319" s="29"/>
      <c r="FG1319" s="29"/>
      <c r="FH1319" s="29"/>
      <c r="FI1319" s="29"/>
      <c r="FJ1319" s="29"/>
      <c r="FK1319" s="29"/>
      <c r="FV1319" s="29"/>
      <c r="FZ1319" s="29"/>
      <c r="GA1319" s="29"/>
    </row>
    <row r="1320" spans="7:183" x14ac:dyDescent="0.25">
      <c r="G1320" s="112"/>
      <c r="Z1320" s="113"/>
      <c r="AQ1320" s="29"/>
      <c r="AR1320" s="29"/>
      <c r="AS1320" s="29"/>
      <c r="AT1320" s="29"/>
      <c r="AU1320" s="29"/>
      <c r="AV1320" s="29"/>
      <c r="AW1320" s="29"/>
      <c r="AX1320" s="29"/>
      <c r="AY1320" s="29"/>
      <c r="AZ1320" s="29"/>
      <c r="BA1320" s="29"/>
      <c r="BB1320" s="29"/>
      <c r="BC1320" s="29"/>
      <c r="BD1320" s="29"/>
      <c r="BE1320" s="29"/>
      <c r="BF1320" s="29"/>
      <c r="BG1320" s="29"/>
      <c r="BH1320" s="29"/>
      <c r="BI1320" s="29"/>
      <c r="BJ1320" s="29"/>
      <c r="BK1320" s="29"/>
      <c r="BL1320" s="29"/>
      <c r="BM1320" s="29"/>
      <c r="CH1320" s="29"/>
      <c r="CX1320" s="29"/>
      <c r="CY1320" s="29"/>
      <c r="CZ1320" s="31"/>
      <c r="DA1320" s="31"/>
      <c r="DB1320" s="31"/>
      <c r="DC1320" s="31"/>
      <c r="DD1320" s="31"/>
      <c r="DE1320" s="31"/>
      <c r="DF1320" s="31"/>
      <c r="DL1320" s="29"/>
      <c r="DM1320" s="29"/>
      <c r="DN1320" s="29"/>
      <c r="DO1320" s="29"/>
      <c r="DP1320" s="29"/>
      <c r="DQ1320" s="29"/>
      <c r="DR1320" s="29"/>
      <c r="DS1320" s="29"/>
      <c r="DT1320" s="29"/>
      <c r="DU1320" s="29"/>
      <c r="DV1320" s="29"/>
      <c r="DW1320" s="29"/>
      <c r="DX1320" s="29"/>
      <c r="DY1320" s="29"/>
      <c r="DZ1320" s="29"/>
      <c r="EA1320" s="29"/>
      <c r="EB1320" s="29"/>
      <c r="EC1320" s="29"/>
      <c r="ED1320" s="29"/>
      <c r="EE1320" s="29"/>
      <c r="EF1320" s="29"/>
      <c r="EG1320" s="29"/>
      <c r="EH1320" s="29"/>
      <c r="EI1320" s="29"/>
      <c r="EJ1320" s="29"/>
      <c r="EK1320" s="29"/>
      <c r="EL1320" s="29"/>
      <c r="EM1320" s="29"/>
      <c r="EN1320" s="29"/>
      <c r="EO1320" s="29"/>
      <c r="EP1320" s="29"/>
      <c r="EQ1320" s="29"/>
      <c r="ER1320" s="29"/>
      <c r="ES1320" s="29"/>
      <c r="ET1320" s="29"/>
      <c r="EU1320" s="29"/>
      <c r="EV1320" s="29"/>
      <c r="EW1320" s="29"/>
      <c r="EX1320" s="29"/>
      <c r="EY1320" s="29"/>
      <c r="EZ1320" s="29"/>
      <c r="FA1320" s="29"/>
      <c r="FB1320" s="29"/>
      <c r="FC1320" s="29"/>
      <c r="FD1320" s="29"/>
      <c r="FE1320" s="29"/>
      <c r="FF1320" s="29"/>
      <c r="FG1320" s="29"/>
      <c r="FH1320" s="29"/>
      <c r="FI1320" s="29"/>
      <c r="FJ1320" s="29"/>
      <c r="FK1320" s="29"/>
      <c r="FV1320" s="29"/>
      <c r="FZ1320" s="29"/>
      <c r="GA1320" s="29"/>
    </row>
    <row r="1321" spans="7:183" x14ac:dyDescent="0.25">
      <c r="G1321" s="112"/>
      <c r="Z1321" s="113"/>
      <c r="AQ1321" s="29"/>
      <c r="AR1321" s="29"/>
      <c r="AS1321" s="29"/>
      <c r="AT1321" s="29"/>
      <c r="AU1321" s="29"/>
      <c r="AV1321" s="29"/>
      <c r="AW1321" s="29"/>
      <c r="AX1321" s="29"/>
      <c r="AY1321" s="29"/>
      <c r="AZ1321" s="29"/>
      <c r="BA1321" s="29"/>
      <c r="BB1321" s="29"/>
      <c r="BC1321" s="29"/>
      <c r="BD1321" s="29"/>
      <c r="BE1321" s="29"/>
      <c r="BF1321" s="29"/>
      <c r="BG1321" s="29"/>
      <c r="BH1321" s="29"/>
      <c r="BI1321" s="29"/>
      <c r="BJ1321" s="29"/>
      <c r="BK1321" s="29"/>
      <c r="BL1321" s="29"/>
      <c r="BM1321" s="29"/>
      <c r="CH1321" s="29"/>
      <c r="CX1321" s="29"/>
      <c r="CY1321" s="29"/>
      <c r="CZ1321" s="31"/>
      <c r="DA1321" s="31"/>
      <c r="DB1321" s="31"/>
      <c r="DC1321" s="31"/>
      <c r="DD1321" s="31"/>
      <c r="DE1321" s="31"/>
      <c r="DF1321" s="31"/>
      <c r="DL1321" s="29"/>
      <c r="DM1321" s="29"/>
      <c r="DN1321" s="29"/>
      <c r="DO1321" s="29"/>
      <c r="DP1321" s="29"/>
      <c r="DQ1321" s="29"/>
      <c r="DR1321" s="29"/>
      <c r="DS1321" s="29"/>
      <c r="DT1321" s="29"/>
      <c r="DU1321" s="29"/>
      <c r="DV1321" s="29"/>
      <c r="DW1321" s="29"/>
      <c r="DX1321" s="29"/>
      <c r="DY1321" s="29"/>
      <c r="DZ1321" s="29"/>
      <c r="EA1321" s="29"/>
      <c r="EB1321" s="29"/>
      <c r="EC1321" s="29"/>
      <c r="ED1321" s="29"/>
      <c r="EE1321" s="29"/>
      <c r="EF1321" s="29"/>
      <c r="EG1321" s="29"/>
      <c r="EH1321" s="29"/>
      <c r="EI1321" s="29"/>
      <c r="EJ1321" s="29"/>
      <c r="EK1321" s="29"/>
      <c r="EL1321" s="29"/>
      <c r="EM1321" s="29"/>
      <c r="EN1321" s="29"/>
      <c r="EO1321" s="29"/>
      <c r="EP1321" s="29"/>
      <c r="EQ1321" s="29"/>
      <c r="ER1321" s="29"/>
      <c r="ES1321" s="29"/>
      <c r="ET1321" s="29"/>
      <c r="EU1321" s="29"/>
      <c r="EV1321" s="29"/>
      <c r="EW1321" s="29"/>
      <c r="EX1321" s="29"/>
      <c r="EY1321" s="29"/>
      <c r="EZ1321" s="29"/>
      <c r="FA1321" s="29"/>
      <c r="FB1321" s="29"/>
      <c r="FC1321" s="29"/>
      <c r="FD1321" s="29"/>
      <c r="FE1321" s="29"/>
      <c r="FF1321" s="29"/>
      <c r="FG1321" s="29"/>
      <c r="FH1321" s="29"/>
      <c r="FI1321" s="29"/>
      <c r="FJ1321" s="29"/>
      <c r="FK1321" s="29"/>
      <c r="FV1321" s="29"/>
      <c r="FZ1321" s="29"/>
      <c r="GA1321" s="29"/>
    </row>
    <row r="1322" spans="7:183" x14ac:dyDescent="0.25">
      <c r="G1322" s="112"/>
      <c r="Z1322" s="113"/>
      <c r="AQ1322" s="29"/>
      <c r="AR1322" s="29"/>
      <c r="AS1322" s="29"/>
      <c r="AT1322" s="29"/>
      <c r="AU1322" s="29"/>
      <c r="AV1322" s="29"/>
      <c r="AW1322" s="29"/>
      <c r="AX1322" s="29"/>
      <c r="AY1322" s="29"/>
      <c r="AZ1322" s="29"/>
      <c r="BA1322" s="29"/>
      <c r="BB1322" s="29"/>
      <c r="BC1322" s="29"/>
      <c r="BD1322" s="29"/>
      <c r="BE1322" s="29"/>
      <c r="BF1322" s="29"/>
      <c r="BG1322" s="29"/>
      <c r="BH1322" s="29"/>
      <c r="BI1322" s="29"/>
      <c r="BJ1322" s="29"/>
      <c r="BK1322" s="29"/>
      <c r="BL1322" s="29"/>
      <c r="BM1322" s="29"/>
      <c r="CH1322" s="29"/>
      <c r="CX1322" s="29"/>
      <c r="CY1322" s="29"/>
      <c r="CZ1322" s="31"/>
      <c r="DA1322" s="31"/>
      <c r="DB1322" s="31"/>
      <c r="DC1322" s="31"/>
      <c r="DD1322" s="31"/>
      <c r="DE1322" s="31"/>
      <c r="DF1322" s="31"/>
      <c r="DL1322" s="29"/>
      <c r="DM1322" s="29"/>
      <c r="DN1322" s="29"/>
      <c r="DO1322" s="29"/>
      <c r="DP1322" s="29"/>
      <c r="DQ1322" s="29"/>
      <c r="DR1322" s="29"/>
      <c r="DS1322" s="29"/>
      <c r="DT1322" s="29"/>
      <c r="DU1322" s="29"/>
      <c r="DV1322" s="29"/>
      <c r="DW1322" s="29"/>
      <c r="DX1322" s="29"/>
      <c r="DY1322" s="29"/>
      <c r="DZ1322" s="29"/>
      <c r="EA1322" s="29"/>
      <c r="EB1322" s="29"/>
      <c r="EC1322" s="29"/>
      <c r="ED1322" s="29"/>
      <c r="EE1322" s="29"/>
      <c r="EF1322" s="29"/>
      <c r="EG1322" s="29"/>
      <c r="EH1322" s="29"/>
      <c r="EI1322" s="29"/>
      <c r="EJ1322" s="29"/>
      <c r="EK1322" s="29"/>
      <c r="EL1322" s="29"/>
      <c r="EM1322" s="29"/>
      <c r="EN1322" s="29"/>
      <c r="EO1322" s="29"/>
      <c r="EP1322" s="29"/>
      <c r="EQ1322" s="29"/>
      <c r="ER1322" s="29"/>
      <c r="ES1322" s="29"/>
      <c r="ET1322" s="29"/>
      <c r="EU1322" s="29"/>
      <c r="EV1322" s="29"/>
      <c r="EW1322" s="29"/>
      <c r="EX1322" s="29"/>
      <c r="EY1322" s="29"/>
      <c r="EZ1322" s="29"/>
      <c r="FA1322" s="29"/>
      <c r="FB1322" s="29"/>
      <c r="FC1322" s="29"/>
      <c r="FD1322" s="29"/>
      <c r="FE1322" s="29"/>
      <c r="FF1322" s="29"/>
      <c r="FG1322" s="29"/>
      <c r="FH1322" s="29"/>
      <c r="FI1322" s="29"/>
      <c r="FJ1322" s="29"/>
      <c r="FK1322" s="29"/>
      <c r="FV1322" s="29"/>
      <c r="FZ1322" s="29"/>
      <c r="GA1322" s="29"/>
    </row>
    <row r="1323" spans="7:183" x14ac:dyDescent="0.25">
      <c r="G1323" s="112"/>
      <c r="Z1323" s="113"/>
      <c r="AQ1323" s="29"/>
      <c r="AR1323" s="29"/>
      <c r="AS1323" s="29"/>
      <c r="AT1323" s="29"/>
      <c r="AU1323" s="29"/>
      <c r="AV1323" s="29"/>
      <c r="AW1323" s="29"/>
      <c r="AX1323" s="29"/>
      <c r="AY1323" s="29"/>
      <c r="AZ1323" s="29"/>
      <c r="BA1323" s="29"/>
      <c r="BB1323" s="29"/>
      <c r="BC1323" s="29"/>
      <c r="BD1323" s="29"/>
      <c r="BE1323" s="29"/>
      <c r="BF1323" s="29"/>
      <c r="BG1323" s="29"/>
      <c r="BH1323" s="29"/>
      <c r="BI1323" s="29"/>
      <c r="BJ1323" s="29"/>
      <c r="BK1323" s="29"/>
      <c r="BL1323" s="29"/>
      <c r="BM1323" s="29"/>
      <c r="CH1323" s="29"/>
      <c r="CX1323" s="29"/>
      <c r="CY1323" s="29"/>
      <c r="CZ1323" s="31"/>
      <c r="DA1323" s="31"/>
      <c r="DB1323" s="31"/>
      <c r="DC1323" s="31"/>
      <c r="DD1323" s="31"/>
      <c r="DE1323" s="31"/>
      <c r="DF1323" s="31"/>
      <c r="DL1323" s="29"/>
      <c r="DM1323" s="29"/>
      <c r="DN1323" s="29"/>
      <c r="DO1323" s="29"/>
      <c r="DP1323" s="29"/>
      <c r="DQ1323" s="29"/>
      <c r="DR1323" s="29"/>
      <c r="DS1323" s="29"/>
      <c r="DT1323" s="29"/>
      <c r="DU1323" s="29"/>
      <c r="DV1323" s="29"/>
      <c r="DW1323" s="29"/>
      <c r="DX1323" s="29"/>
      <c r="DY1323" s="29"/>
      <c r="DZ1323" s="29"/>
      <c r="EA1323" s="29"/>
      <c r="EB1323" s="29"/>
      <c r="EC1323" s="29"/>
      <c r="ED1323" s="29"/>
      <c r="EE1323" s="29"/>
      <c r="EF1323" s="29"/>
      <c r="EG1323" s="29"/>
      <c r="EH1323" s="29"/>
      <c r="EI1323" s="29"/>
      <c r="EJ1323" s="29"/>
      <c r="EK1323" s="29"/>
      <c r="EL1323" s="29"/>
      <c r="EM1323" s="29"/>
      <c r="EN1323" s="29"/>
      <c r="EO1323" s="29"/>
      <c r="EP1323" s="29"/>
      <c r="EQ1323" s="29"/>
      <c r="ER1323" s="29"/>
      <c r="ES1323" s="29"/>
      <c r="ET1323" s="29"/>
      <c r="EU1323" s="29"/>
      <c r="EV1323" s="29"/>
      <c r="EW1323" s="29"/>
      <c r="EX1323" s="29"/>
      <c r="EY1323" s="29"/>
      <c r="EZ1323" s="29"/>
      <c r="FA1323" s="29"/>
      <c r="FB1323" s="29"/>
      <c r="FC1323" s="29"/>
      <c r="FD1323" s="29"/>
      <c r="FE1323" s="29"/>
      <c r="FF1323" s="29"/>
      <c r="FG1323" s="29"/>
      <c r="FH1323" s="29"/>
      <c r="FI1323" s="29"/>
      <c r="FJ1323" s="29"/>
      <c r="FK1323" s="29"/>
      <c r="FV1323" s="29"/>
      <c r="FZ1323" s="29"/>
      <c r="GA1323" s="29"/>
    </row>
    <row r="1324" spans="7:183" x14ac:dyDescent="0.25">
      <c r="G1324" s="112"/>
      <c r="Z1324" s="113"/>
      <c r="AQ1324" s="29"/>
      <c r="AR1324" s="29"/>
      <c r="AS1324" s="29"/>
      <c r="AT1324" s="29"/>
      <c r="AU1324" s="29"/>
      <c r="AV1324" s="29"/>
      <c r="AW1324" s="29"/>
      <c r="AX1324" s="29"/>
      <c r="AY1324" s="29"/>
      <c r="AZ1324" s="29"/>
      <c r="BA1324" s="29"/>
      <c r="BB1324" s="29"/>
      <c r="BC1324" s="29"/>
      <c r="BD1324" s="29"/>
      <c r="BE1324" s="29"/>
      <c r="BF1324" s="29"/>
      <c r="BG1324" s="29"/>
      <c r="BH1324" s="29"/>
      <c r="BI1324" s="29"/>
      <c r="BJ1324" s="29"/>
      <c r="BK1324" s="29"/>
      <c r="BL1324" s="29"/>
      <c r="BM1324" s="29"/>
      <c r="CH1324" s="29"/>
      <c r="CX1324" s="29"/>
      <c r="CY1324" s="29"/>
      <c r="CZ1324" s="31"/>
      <c r="DA1324" s="31"/>
      <c r="DB1324" s="31"/>
      <c r="DC1324" s="31"/>
      <c r="DD1324" s="31"/>
      <c r="DE1324" s="31"/>
      <c r="DF1324" s="31"/>
      <c r="DL1324" s="29"/>
      <c r="DM1324" s="29"/>
      <c r="DN1324" s="29"/>
      <c r="DO1324" s="29"/>
      <c r="DP1324" s="29"/>
      <c r="DQ1324" s="29"/>
      <c r="DR1324" s="29"/>
      <c r="DS1324" s="29"/>
      <c r="DT1324" s="29"/>
      <c r="DU1324" s="29"/>
      <c r="DV1324" s="29"/>
      <c r="DW1324" s="29"/>
      <c r="DX1324" s="29"/>
      <c r="DY1324" s="29"/>
      <c r="DZ1324" s="29"/>
      <c r="EA1324" s="29"/>
      <c r="EB1324" s="29"/>
      <c r="EC1324" s="29"/>
      <c r="ED1324" s="29"/>
      <c r="EE1324" s="29"/>
      <c r="EF1324" s="29"/>
      <c r="EG1324" s="29"/>
      <c r="EH1324" s="29"/>
      <c r="EI1324" s="29"/>
      <c r="EJ1324" s="29"/>
      <c r="EK1324" s="29"/>
      <c r="EL1324" s="29"/>
      <c r="EM1324" s="29"/>
      <c r="EN1324" s="29"/>
      <c r="EO1324" s="29"/>
      <c r="EP1324" s="29"/>
      <c r="EQ1324" s="29"/>
      <c r="ER1324" s="29"/>
      <c r="ES1324" s="29"/>
      <c r="ET1324" s="29"/>
      <c r="EU1324" s="29"/>
      <c r="EV1324" s="29"/>
      <c r="EW1324" s="29"/>
      <c r="EX1324" s="29"/>
      <c r="EY1324" s="29"/>
      <c r="EZ1324" s="29"/>
      <c r="FA1324" s="29"/>
      <c r="FB1324" s="29"/>
      <c r="FC1324" s="29"/>
      <c r="FD1324" s="29"/>
      <c r="FE1324" s="29"/>
      <c r="FF1324" s="29"/>
      <c r="FG1324" s="29"/>
      <c r="FH1324" s="29"/>
      <c r="FI1324" s="29"/>
      <c r="FJ1324" s="29"/>
      <c r="FK1324" s="29"/>
      <c r="FV1324" s="29"/>
      <c r="FZ1324" s="29"/>
      <c r="GA1324" s="29"/>
    </row>
    <row r="1325" spans="7:183" x14ac:dyDescent="0.25">
      <c r="G1325" s="112"/>
      <c r="Z1325" s="113"/>
      <c r="AQ1325" s="29"/>
      <c r="AR1325" s="29"/>
      <c r="AS1325" s="29"/>
      <c r="AT1325" s="29"/>
      <c r="AU1325" s="29"/>
      <c r="AV1325" s="29"/>
      <c r="AW1325" s="29"/>
      <c r="AX1325" s="29"/>
      <c r="AY1325" s="29"/>
      <c r="AZ1325" s="29"/>
      <c r="BA1325" s="29"/>
      <c r="BB1325" s="29"/>
      <c r="BC1325" s="29"/>
      <c r="BD1325" s="29"/>
      <c r="BE1325" s="29"/>
      <c r="BF1325" s="29"/>
      <c r="BG1325" s="29"/>
      <c r="BH1325" s="29"/>
      <c r="BI1325" s="29"/>
      <c r="BJ1325" s="29"/>
      <c r="BK1325" s="29"/>
      <c r="BL1325" s="29"/>
      <c r="BM1325" s="29"/>
      <c r="CH1325" s="29"/>
      <c r="CX1325" s="29"/>
      <c r="CY1325" s="29"/>
      <c r="CZ1325" s="31"/>
      <c r="DA1325" s="31"/>
      <c r="DB1325" s="31"/>
      <c r="DC1325" s="31"/>
      <c r="DD1325" s="31"/>
      <c r="DE1325" s="31"/>
      <c r="DF1325" s="31"/>
      <c r="DL1325" s="29"/>
      <c r="DM1325" s="29"/>
      <c r="DN1325" s="29"/>
      <c r="DO1325" s="29"/>
      <c r="DP1325" s="29"/>
      <c r="DQ1325" s="29"/>
      <c r="DR1325" s="29"/>
      <c r="DS1325" s="29"/>
      <c r="DT1325" s="29"/>
      <c r="DU1325" s="29"/>
      <c r="DV1325" s="29"/>
      <c r="DW1325" s="29"/>
      <c r="DX1325" s="29"/>
      <c r="DY1325" s="29"/>
      <c r="DZ1325" s="29"/>
      <c r="EA1325" s="29"/>
      <c r="EB1325" s="29"/>
      <c r="EC1325" s="29"/>
      <c r="ED1325" s="29"/>
      <c r="EE1325" s="29"/>
      <c r="EF1325" s="29"/>
      <c r="EG1325" s="29"/>
      <c r="EH1325" s="29"/>
      <c r="EI1325" s="29"/>
      <c r="EJ1325" s="29"/>
      <c r="EK1325" s="29"/>
      <c r="EL1325" s="29"/>
      <c r="EM1325" s="29"/>
      <c r="EN1325" s="29"/>
      <c r="EO1325" s="29"/>
      <c r="EP1325" s="29"/>
      <c r="EQ1325" s="29"/>
      <c r="ER1325" s="29"/>
      <c r="ES1325" s="29"/>
      <c r="ET1325" s="29"/>
      <c r="EU1325" s="29"/>
      <c r="EV1325" s="29"/>
      <c r="EW1325" s="29"/>
      <c r="EX1325" s="29"/>
      <c r="EY1325" s="29"/>
      <c r="EZ1325" s="29"/>
      <c r="FA1325" s="29"/>
      <c r="FB1325" s="29"/>
      <c r="FC1325" s="29"/>
      <c r="FD1325" s="29"/>
      <c r="FE1325" s="29"/>
      <c r="FF1325" s="29"/>
      <c r="FG1325" s="29"/>
      <c r="FH1325" s="29"/>
      <c r="FI1325" s="29"/>
      <c r="FJ1325" s="29"/>
      <c r="FK1325" s="29"/>
      <c r="FV1325" s="29"/>
      <c r="FZ1325" s="29"/>
      <c r="GA1325" s="29"/>
    </row>
    <row r="1326" spans="7:183" x14ac:dyDescent="0.25">
      <c r="G1326" s="112"/>
      <c r="Z1326" s="113"/>
      <c r="AQ1326" s="29"/>
      <c r="AR1326" s="29"/>
      <c r="AS1326" s="29"/>
      <c r="AT1326" s="29"/>
      <c r="AU1326" s="29"/>
      <c r="AV1326" s="29"/>
      <c r="AW1326" s="29"/>
      <c r="AX1326" s="29"/>
      <c r="AY1326" s="29"/>
      <c r="AZ1326" s="29"/>
      <c r="BA1326" s="29"/>
      <c r="BB1326" s="29"/>
      <c r="BC1326" s="29"/>
      <c r="BD1326" s="29"/>
      <c r="BE1326" s="29"/>
      <c r="BF1326" s="29"/>
      <c r="BG1326" s="29"/>
      <c r="BH1326" s="29"/>
      <c r="BI1326" s="29"/>
      <c r="BJ1326" s="29"/>
      <c r="BK1326" s="29"/>
      <c r="BL1326" s="29"/>
      <c r="BM1326" s="29"/>
      <c r="CH1326" s="29"/>
      <c r="CX1326" s="29"/>
      <c r="CY1326" s="29"/>
      <c r="CZ1326" s="31"/>
      <c r="DA1326" s="31"/>
      <c r="DB1326" s="31"/>
      <c r="DC1326" s="31"/>
      <c r="DD1326" s="31"/>
      <c r="DE1326" s="31"/>
      <c r="DF1326" s="31"/>
      <c r="DL1326" s="29"/>
      <c r="DM1326" s="29"/>
      <c r="DN1326" s="29"/>
      <c r="DO1326" s="29"/>
      <c r="DP1326" s="29"/>
      <c r="DQ1326" s="29"/>
      <c r="DR1326" s="29"/>
      <c r="DS1326" s="29"/>
      <c r="DT1326" s="29"/>
      <c r="DU1326" s="29"/>
      <c r="DV1326" s="29"/>
      <c r="DW1326" s="29"/>
      <c r="DX1326" s="29"/>
      <c r="DY1326" s="29"/>
      <c r="DZ1326" s="29"/>
      <c r="EA1326" s="29"/>
      <c r="EB1326" s="29"/>
      <c r="EC1326" s="29"/>
      <c r="ED1326" s="29"/>
      <c r="EE1326" s="29"/>
      <c r="EF1326" s="29"/>
      <c r="EG1326" s="29"/>
      <c r="EH1326" s="29"/>
      <c r="EI1326" s="29"/>
      <c r="EJ1326" s="29"/>
      <c r="EK1326" s="29"/>
      <c r="EL1326" s="29"/>
      <c r="EM1326" s="29"/>
      <c r="EN1326" s="29"/>
      <c r="EO1326" s="29"/>
      <c r="EP1326" s="29"/>
      <c r="EQ1326" s="29"/>
      <c r="ER1326" s="29"/>
      <c r="ES1326" s="29"/>
      <c r="ET1326" s="29"/>
      <c r="EU1326" s="29"/>
      <c r="EV1326" s="29"/>
      <c r="EW1326" s="29"/>
      <c r="EX1326" s="29"/>
      <c r="EY1326" s="29"/>
      <c r="EZ1326" s="29"/>
      <c r="FA1326" s="29"/>
      <c r="FB1326" s="29"/>
      <c r="FC1326" s="29"/>
      <c r="FD1326" s="29"/>
      <c r="FE1326" s="29"/>
      <c r="FF1326" s="29"/>
      <c r="FG1326" s="29"/>
      <c r="FH1326" s="29"/>
      <c r="FI1326" s="29"/>
      <c r="FJ1326" s="29"/>
      <c r="FK1326" s="29"/>
      <c r="FV1326" s="29"/>
      <c r="FZ1326" s="29"/>
      <c r="GA1326" s="29"/>
    </row>
    <row r="1327" spans="7:183" x14ac:dyDescent="0.25">
      <c r="G1327" s="112"/>
      <c r="Z1327" s="113"/>
      <c r="AQ1327" s="29"/>
      <c r="AR1327" s="29"/>
      <c r="AS1327" s="29"/>
      <c r="AT1327" s="29"/>
      <c r="AU1327" s="29"/>
      <c r="AV1327" s="29"/>
      <c r="AW1327" s="29"/>
      <c r="AX1327" s="29"/>
      <c r="AY1327" s="29"/>
      <c r="AZ1327" s="29"/>
      <c r="BA1327" s="29"/>
      <c r="BB1327" s="29"/>
      <c r="BC1327" s="29"/>
      <c r="BD1327" s="29"/>
      <c r="BE1327" s="29"/>
      <c r="BF1327" s="29"/>
      <c r="BG1327" s="29"/>
      <c r="BH1327" s="29"/>
      <c r="BI1327" s="29"/>
      <c r="BJ1327" s="29"/>
      <c r="BK1327" s="29"/>
      <c r="BL1327" s="29"/>
      <c r="BM1327" s="29"/>
      <c r="CH1327" s="29"/>
      <c r="CX1327" s="29"/>
      <c r="CY1327" s="29"/>
      <c r="CZ1327" s="31"/>
      <c r="DA1327" s="31"/>
      <c r="DB1327" s="31"/>
      <c r="DC1327" s="31"/>
      <c r="DD1327" s="31"/>
      <c r="DE1327" s="31"/>
      <c r="DF1327" s="31"/>
      <c r="DL1327" s="29"/>
      <c r="DM1327" s="29"/>
      <c r="DN1327" s="29"/>
      <c r="DO1327" s="29"/>
      <c r="DP1327" s="29"/>
      <c r="DQ1327" s="29"/>
      <c r="DR1327" s="29"/>
      <c r="DS1327" s="29"/>
      <c r="DT1327" s="29"/>
      <c r="DU1327" s="29"/>
      <c r="DV1327" s="29"/>
      <c r="DW1327" s="29"/>
      <c r="DX1327" s="29"/>
      <c r="DY1327" s="29"/>
      <c r="DZ1327" s="29"/>
      <c r="EA1327" s="29"/>
      <c r="EB1327" s="29"/>
      <c r="EC1327" s="29"/>
      <c r="ED1327" s="29"/>
      <c r="EE1327" s="29"/>
      <c r="EF1327" s="29"/>
      <c r="EG1327" s="29"/>
      <c r="EH1327" s="29"/>
      <c r="EI1327" s="29"/>
      <c r="EJ1327" s="29"/>
      <c r="EK1327" s="29"/>
      <c r="EL1327" s="29"/>
      <c r="EM1327" s="29"/>
      <c r="EN1327" s="29"/>
      <c r="EO1327" s="29"/>
      <c r="EP1327" s="29"/>
      <c r="EQ1327" s="29"/>
      <c r="ER1327" s="29"/>
      <c r="ES1327" s="29"/>
      <c r="ET1327" s="29"/>
      <c r="EU1327" s="29"/>
      <c r="EV1327" s="29"/>
      <c r="EW1327" s="29"/>
      <c r="EX1327" s="29"/>
      <c r="EY1327" s="29"/>
      <c r="EZ1327" s="29"/>
      <c r="FA1327" s="29"/>
      <c r="FB1327" s="29"/>
      <c r="FC1327" s="29"/>
      <c r="FD1327" s="29"/>
      <c r="FE1327" s="29"/>
      <c r="FF1327" s="29"/>
      <c r="FG1327" s="29"/>
      <c r="FH1327" s="29"/>
      <c r="FI1327" s="29"/>
      <c r="FJ1327" s="29"/>
      <c r="FK1327" s="29"/>
      <c r="FV1327" s="29"/>
      <c r="FZ1327" s="29"/>
      <c r="GA1327" s="29"/>
    </row>
    <row r="1328" spans="7:183" x14ac:dyDescent="0.25">
      <c r="G1328" s="112"/>
      <c r="Z1328" s="113"/>
      <c r="AQ1328" s="29"/>
      <c r="AR1328" s="29"/>
      <c r="AS1328" s="29"/>
      <c r="AT1328" s="29"/>
      <c r="AU1328" s="29"/>
      <c r="AV1328" s="29"/>
      <c r="AW1328" s="29"/>
      <c r="AX1328" s="29"/>
      <c r="AY1328" s="29"/>
      <c r="AZ1328" s="29"/>
      <c r="BA1328" s="29"/>
      <c r="BB1328" s="29"/>
      <c r="BC1328" s="29"/>
      <c r="BD1328" s="29"/>
      <c r="BE1328" s="29"/>
      <c r="BF1328" s="29"/>
      <c r="BG1328" s="29"/>
      <c r="BH1328" s="29"/>
      <c r="BI1328" s="29"/>
      <c r="BJ1328" s="29"/>
      <c r="BK1328" s="29"/>
      <c r="BL1328" s="29"/>
      <c r="BM1328" s="29"/>
      <c r="CH1328" s="29"/>
      <c r="CX1328" s="29"/>
      <c r="CY1328" s="29"/>
      <c r="CZ1328" s="31"/>
      <c r="DA1328" s="31"/>
      <c r="DB1328" s="31"/>
      <c r="DC1328" s="31"/>
      <c r="DD1328" s="31"/>
      <c r="DE1328" s="31"/>
      <c r="DF1328" s="31"/>
      <c r="DL1328" s="29"/>
      <c r="DM1328" s="29"/>
      <c r="DN1328" s="29"/>
      <c r="DO1328" s="29"/>
      <c r="DP1328" s="29"/>
      <c r="DQ1328" s="29"/>
      <c r="DR1328" s="29"/>
      <c r="DS1328" s="29"/>
      <c r="DT1328" s="29"/>
      <c r="DU1328" s="29"/>
      <c r="DV1328" s="29"/>
      <c r="DW1328" s="29"/>
      <c r="DX1328" s="29"/>
      <c r="DY1328" s="29"/>
      <c r="DZ1328" s="29"/>
      <c r="EA1328" s="29"/>
      <c r="EB1328" s="29"/>
      <c r="EC1328" s="29"/>
      <c r="ED1328" s="29"/>
      <c r="EE1328" s="29"/>
      <c r="EF1328" s="29"/>
      <c r="EG1328" s="29"/>
      <c r="EH1328" s="29"/>
      <c r="EI1328" s="29"/>
      <c r="EJ1328" s="29"/>
      <c r="EK1328" s="29"/>
      <c r="EL1328" s="29"/>
      <c r="EM1328" s="29"/>
      <c r="EN1328" s="29"/>
      <c r="EO1328" s="29"/>
      <c r="EP1328" s="29"/>
      <c r="EQ1328" s="29"/>
      <c r="ER1328" s="29"/>
      <c r="ES1328" s="29"/>
      <c r="ET1328" s="29"/>
      <c r="EU1328" s="29"/>
      <c r="EV1328" s="29"/>
      <c r="EW1328" s="29"/>
      <c r="EX1328" s="29"/>
      <c r="EY1328" s="29"/>
      <c r="EZ1328" s="29"/>
      <c r="FA1328" s="29"/>
      <c r="FB1328" s="29"/>
      <c r="FC1328" s="29"/>
      <c r="FD1328" s="29"/>
      <c r="FE1328" s="29"/>
      <c r="FF1328" s="29"/>
      <c r="FG1328" s="29"/>
      <c r="FH1328" s="29"/>
      <c r="FI1328" s="29"/>
      <c r="FJ1328" s="29"/>
      <c r="FK1328" s="29"/>
      <c r="FV1328" s="29"/>
      <c r="FZ1328" s="29"/>
      <c r="GA1328" s="29"/>
    </row>
    <row r="1329" spans="7:183" x14ac:dyDescent="0.25">
      <c r="G1329" s="112"/>
      <c r="Z1329" s="113"/>
      <c r="AQ1329" s="29"/>
      <c r="AR1329" s="29"/>
      <c r="AS1329" s="29"/>
      <c r="AT1329" s="29"/>
      <c r="AU1329" s="29"/>
      <c r="AV1329" s="29"/>
      <c r="AW1329" s="29"/>
      <c r="AX1329" s="29"/>
      <c r="AY1329" s="29"/>
      <c r="AZ1329" s="29"/>
      <c r="BA1329" s="29"/>
      <c r="BB1329" s="29"/>
      <c r="BC1329" s="29"/>
      <c r="BD1329" s="29"/>
      <c r="BE1329" s="29"/>
      <c r="BF1329" s="29"/>
      <c r="BG1329" s="29"/>
      <c r="BH1329" s="29"/>
      <c r="BI1329" s="29"/>
      <c r="BJ1329" s="29"/>
      <c r="BK1329" s="29"/>
      <c r="BL1329" s="29"/>
      <c r="BM1329" s="29"/>
      <c r="CH1329" s="29"/>
      <c r="CX1329" s="29"/>
      <c r="CY1329" s="29"/>
      <c r="CZ1329" s="31"/>
      <c r="DA1329" s="31"/>
      <c r="DB1329" s="31"/>
      <c r="DC1329" s="31"/>
      <c r="DD1329" s="31"/>
      <c r="DE1329" s="31"/>
      <c r="DF1329" s="31"/>
      <c r="DL1329" s="29"/>
      <c r="DM1329" s="29"/>
      <c r="DN1329" s="29"/>
      <c r="DO1329" s="29"/>
      <c r="DP1329" s="29"/>
      <c r="DQ1329" s="29"/>
      <c r="DR1329" s="29"/>
      <c r="DS1329" s="29"/>
      <c r="DT1329" s="29"/>
      <c r="DU1329" s="29"/>
      <c r="DV1329" s="29"/>
      <c r="DW1329" s="29"/>
      <c r="DX1329" s="29"/>
      <c r="DY1329" s="29"/>
      <c r="DZ1329" s="29"/>
      <c r="EA1329" s="29"/>
      <c r="EB1329" s="29"/>
      <c r="EC1329" s="29"/>
      <c r="ED1329" s="29"/>
      <c r="EE1329" s="29"/>
      <c r="EF1329" s="29"/>
      <c r="EG1329" s="29"/>
      <c r="EH1329" s="29"/>
      <c r="EI1329" s="29"/>
      <c r="EJ1329" s="29"/>
      <c r="EK1329" s="29"/>
      <c r="EL1329" s="29"/>
      <c r="EM1329" s="29"/>
      <c r="EN1329" s="29"/>
      <c r="EO1329" s="29"/>
      <c r="EP1329" s="29"/>
      <c r="EQ1329" s="29"/>
      <c r="ER1329" s="29"/>
      <c r="ES1329" s="29"/>
      <c r="ET1329" s="29"/>
      <c r="EU1329" s="29"/>
      <c r="EV1329" s="29"/>
      <c r="EW1329" s="29"/>
      <c r="EX1329" s="29"/>
      <c r="EY1329" s="29"/>
      <c r="EZ1329" s="29"/>
      <c r="FA1329" s="29"/>
      <c r="FB1329" s="29"/>
      <c r="FC1329" s="29"/>
      <c r="FD1329" s="29"/>
      <c r="FE1329" s="29"/>
      <c r="FF1329" s="29"/>
      <c r="FG1329" s="29"/>
      <c r="FH1329" s="29"/>
      <c r="FI1329" s="29"/>
      <c r="FJ1329" s="29"/>
      <c r="FK1329" s="29"/>
      <c r="FV1329" s="29"/>
      <c r="FZ1329" s="29"/>
      <c r="GA1329" s="29"/>
    </row>
    <row r="1330" spans="7:183" x14ac:dyDescent="0.25">
      <c r="G1330" s="112"/>
      <c r="Z1330" s="113"/>
      <c r="AQ1330" s="29"/>
      <c r="AR1330" s="29"/>
      <c r="AS1330" s="29"/>
      <c r="AT1330" s="29"/>
      <c r="AU1330" s="29"/>
      <c r="AV1330" s="29"/>
      <c r="AW1330" s="29"/>
      <c r="AX1330" s="29"/>
      <c r="AY1330" s="29"/>
      <c r="AZ1330" s="29"/>
      <c r="BA1330" s="29"/>
      <c r="BB1330" s="29"/>
      <c r="BC1330" s="29"/>
      <c r="BD1330" s="29"/>
      <c r="BE1330" s="29"/>
      <c r="BF1330" s="29"/>
      <c r="BG1330" s="29"/>
      <c r="BH1330" s="29"/>
      <c r="BI1330" s="29"/>
      <c r="BJ1330" s="29"/>
      <c r="BK1330" s="29"/>
      <c r="BL1330" s="29"/>
      <c r="BM1330" s="29"/>
      <c r="CH1330" s="29"/>
      <c r="CX1330" s="29"/>
      <c r="CY1330" s="29"/>
      <c r="CZ1330" s="31"/>
      <c r="DA1330" s="31"/>
      <c r="DB1330" s="31"/>
      <c r="DC1330" s="31"/>
      <c r="DD1330" s="31"/>
      <c r="DE1330" s="31"/>
      <c r="DF1330" s="31"/>
      <c r="DL1330" s="29"/>
      <c r="DM1330" s="29"/>
      <c r="DN1330" s="29"/>
      <c r="DO1330" s="29"/>
      <c r="DP1330" s="29"/>
      <c r="DQ1330" s="29"/>
      <c r="DR1330" s="29"/>
      <c r="DS1330" s="29"/>
      <c r="DT1330" s="29"/>
      <c r="DU1330" s="29"/>
      <c r="DV1330" s="29"/>
      <c r="DW1330" s="29"/>
      <c r="DX1330" s="29"/>
      <c r="DY1330" s="29"/>
      <c r="DZ1330" s="29"/>
      <c r="EA1330" s="29"/>
      <c r="EB1330" s="29"/>
      <c r="EC1330" s="29"/>
      <c r="ED1330" s="29"/>
      <c r="EE1330" s="29"/>
      <c r="EF1330" s="29"/>
      <c r="EG1330" s="29"/>
      <c r="EH1330" s="29"/>
      <c r="EI1330" s="29"/>
      <c r="EJ1330" s="29"/>
      <c r="EK1330" s="29"/>
      <c r="EL1330" s="29"/>
      <c r="EM1330" s="29"/>
      <c r="EN1330" s="29"/>
      <c r="EO1330" s="29"/>
      <c r="EP1330" s="29"/>
      <c r="EQ1330" s="29"/>
      <c r="ER1330" s="29"/>
      <c r="ES1330" s="29"/>
      <c r="ET1330" s="29"/>
      <c r="EU1330" s="29"/>
      <c r="EV1330" s="29"/>
      <c r="EW1330" s="29"/>
      <c r="EX1330" s="29"/>
      <c r="EY1330" s="29"/>
      <c r="EZ1330" s="29"/>
      <c r="FA1330" s="29"/>
      <c r="FB1330" s="29"/>
      <c r="FC1330" s="29"/>
      <c r="FD1330" s="29"/>
      <c r="FE1330" s="29"/>
      <c r="FF1330" s="29"/>
      <c r="FG1330" s="29"/>
      <c r="FH1330" s="29"/>
      <c r="FI1330" s="29"/>
      <c r="FJ1330" s="29"/>
      <c r="FK1330" s="29"/>
      <c r="FV1330" s="29"/>
      <c r="FZ1330" s="29"/>
      <c r="GA1330" s="29"/>
    </row>
    <row r="1331" spans="7:183" x14ac:dyDescent="0.25">
      <c r="G1331" s="112"/>
      <c r="Z1331" s="113"/>
      <c r="AQ1331" s="29"/>
      <c r="AR1331" s="29"/>
      <c r="AS1331" s="29"/>
      <c r="AT1331" s="29"/>
      <c r="AU1331" s="29"/>
      <c r="AV1331" s="29"/>
      <c r="AW1331" s="29"/>
      <c r="AX1331" s="29"/>
      <c r="AY1331" s="29"/>
      <c r="AZ1331" s="29"/>
      <c r="BA1331" s="29"/>
      <c r="BB1331" s="29"/>
      <c r="BC1331" s="29"/>
      <c r="BD1331" s="29"/>
      <c r="BE1331" s="29"/>
      <c r="BF1331" s="29"/>
      <c r="BG1331" s="29"/>
      <c r="BH1331" s="29"/>
      <c r="BI1331" s="29"/>
      <c r="BJ1331" s="29"/>
      <c r="BK1331" s="29"/>
      <c r="BL1331" s="29"/>
      <c r="BM1331" s="29"/>
      <c r="CH1331" s="29"/>
      <c r="CX1331" s="29"/>
      <c r="CY1331" s="29"/>
      <c r="CZ1331" s="31"/>
      <c r="DA1331" s="31"/>
      <c r="DB1331" s="31"/>
      <c r="DC1331" s="31"/>
      <c r="DD1331" s="31"/>
      <c r="DE1331" s="31"/>
      <c r="DF1331" s="31"/>
      <c r="DL1331" s="29"/>
      <c r="DM1331" s="29"/>
      <c r="DN1331" s="29"/>
      <c r="DO1331" s="29"/>
      <c r="DP1331" s="29"/>
      <c r="DQ1331" s="29"/>
      <c r="DR1331" s="29"/>
      <c r="DS1331" s="29"/>
      <c r="DT1331" s="29"/>
      <c r="DU1331" s="29"/>
      <c r="DV1331" s="29"/>
      <c r="DW1331" s="29"/>
      <c r="DX1331" s="29"/>
      <c r="DY1331" s="29"/>
      <c r="DZ1331" s="29"/>
      <c r="EA1331" s="29"/>
      <c r="EB1331" s="29"/>
      <c r="EC1331" s="29"/>
      <c r="ED1331" s="29"/>
      <c r="EE1331" s="29"/>
      <c r="EF1331" s="29"/>
      <c r="EG1331" s="29"/>
      <c r="EH1331" s="29"/>
      <c r="EI1331" s="29"/>
      <c r="EJ1331" s="29"/>
      <c r="EK1331" s="29"/>
      <c r="EL1331" s="29"/>
      <c r="EM1331" s="29"/>
      <c r="EN1331" s="29"/>
      <c r="EO1331" s="29"/>
      <c r="EP1331" s="29"/>
      <c r="EQ1331" s="29"/>
      <c r="ER1331" s="29"/>
      <c r="ES1331" s="29"/>
      <c r="ET1331" s="29"/>
      <c r="EU1331" s="29"/>
      <c r="EV1331" s="29"/>
      <c r="EW1331" s="29"/>
      <c r="EX1331" s="29"/>
      <c r="EY1331" s="29"/>
      <c r="EZ1331" s="29"/>
      <c r="FA1331" s="29"/>
      <c r="FB1331" s="29"/>
      <c r="FC1331" s="29"/>
      <c r="FD1331" s="29"/>
      <c r="FE1331" s="29"/>
      <c r="FF1331" s="29"/>
      <c r="FG1331" s="29"/>
      <c r="FH1331" s="29"/>
      <c r="FI1331" s="29"/>
      <c r="FJ1331" s="29"/>
      <c r="FK1331" s="29"/>
      <c r="FV1331" s="29"/>
      <c r="FZ1331" s="29"/>
      <c r="GA1331" s="29"/>
    </row>
    <row r="1332" spans="7:183" x14ac:dyDescent="0.25">
      <c r="G1332" s="112"/>
      <c r="Z1332" s="113"/>
      <c r="AQ1332" s="29"/>
      <c r="AR1332" s="29"/>
      <c r="AS1332" s="29"/>
      <c r="AT1332" s="29"/>
      <c r="AU1332" s="29"/>
      <c r="AV1332" s="29"/>
      <c r="AW1332" s="29"/>
      <c r="AX1332" s="29"/>
      <c r="AY1332" s="29"/>
      <c r="AZ1332" s="29"/>
      <c r="BA1332" s="29"/>
      <c r="BB1332" s="29"/>
      <c r="BC1332" s="29"/>
      <c r="BD1332" s="29"/>
      <c r="BE1332" s="29"/>
      <c r="BF1332" s="29"/>
      <c r="BG1332" s="29"/>
      <c r="BH1332" s="29"/>
      <c r="BI1332" s="29"/>
      <c r="BJ1332" s="29"/>
      <c r="BK1332" s="29"/>
      <c r="BL1332" s="29"/>
      <c r="BM1332" s="29"/>
      <c r="CH1332" s="29"/>
      <c r="CX1332" s="29"/>
      <c r="CY1332" s="29"/>
      <c r="CZ1332" s="31"/>
      <c r="DA1332" s="31"/>
      <c r="DB1332" s="31"/>
      <c r="DC1332" s="31"/>
      <c r="DD1332" s="31"/>
      <c r="DE1332" s="31"/>
      <c r="DF1332" s="31"/>
      <c r="DL1332" s="29"/>
      <c r="DM1332" s="29"/>
      <c r="DN1332" s="29"/>
      <c r="DO1332" s="29"/>
      <c r="DP1332" s="29"/>
      <c r="DQ1332" s="29"/>
      <c r="DR1332" s="29"/>
      <c r="DS1332" s="29"/>
      <c r="DT1332" s="29"/>
      <c r="DU1332" s="29"/>
      <c r="DV1332" s="29"/>
      <c r="DW1332" s="29"/>
      <c r="DX1332" s="29"/>
      <c r="DY1332" s="29"/>
      <c r="DZ1332" s="29"/>
      <c r="EA1332" s="29"/>
      <c r="EB1332" s="29"/>
      <c r="EC1332" s="29"/>
      <c r="ED1332" s="29"/>
      <c r="EE1332" s="29"/>
      <c r="EF1332" s="29"/>
      <c r="EG1332" s="29"/>
      <c r="EH1332" s="29"/>
      <c r="EI1332" s="29"/>
      <c r="EJ1332" s="29"/>
      <c r="EK1332" s="29"/>
      <c r="EL1332" s="29"/>
      <c r="EM1332" s="29"/>
      <c r="EN1332" s="29"/>
      <c r="EO1332" s="29"/>
      <c r="EP1332" s="29"/>
      <c r="EQ1332" s="29"/>
      <c r="ER1332" s="29"/>
      <c r="ES1332" s="29"/>
      <c r="ET1332" s="29"/>
      <c r="EU1332" s="29"/>
      <c r="EV1332" s="29"/>
      <c r="EW1332" s="29"/>
      <c r="EX1332" s="29"/>
      <c r="EY1332" s="29"/>
      <c r="EZ1332" s="29"/>
      <c r="FA1332" s="29"/>
      <c r="FB1332" s="29"/>
      <c r="FC1332" s="29"/>
      <c r="FD1332" s="29"/>
      <c r="FE1332" s="29"/>
      <c r="FF1332" s="29"/>
      <c r="FG1332" s="29"/>
      <c r="FH1332" s="29"/>
      <c r="FI1332" s="29"/>
      <c r="FJ1332" s="29"/>
      <c r="FK1332" s="29"/>
      <c r="FV1332" s="29"/>
      <c r="FZ1332" s="29"/>
      <c r="GA1332" s="29"/>
    </row>
    <row r="1333" spans="7:183" x14ac:dyDescent="0.25">
      <c r="G1333" s="112"/>
      <c r="Z1333" s="113"/>
      <c r="AQ1333" s="29"/>
      <c r="AR1333" s="29"/>
      <c r="AS1333" s="29"/>
      <c r="AT1333" s="29"/>
      <c r="AU1333" s="29"/>
      <c r="AV1333" s="29"/>
      <c r="AW1333" s="29"/>
      <c r="AX1333" s="29"/>
      <c r="AY1333" s="29"/>
      <c r="AZ1333" s="29"/>
      <c r="BA1333" s="29"/>
      <c r="BB1333" s="29"/>
      <c r="BC1333" s="29"/>
      <c r="BD1333" s="29"/>
      <c r="BE1333" s="29"/>
      <c r="BF1333" s="29"/>
      <c r="BG1333" s="29"/>
      <c r="BH1333" s="29"/>
      <c r="BI1333" s="29"/>
      <c r="BJ1333" s="29"/>
      <c r="BK1333" s="29"/>
      <c r="BL1333" s="29"/>
      <c r="BM1333" s="29"/>
      <c r="CH1333" s="29"/>
      <c r="CX1333" s="29"/>
      <c r="CY1333" s="29"/>
      <c r="CZ1333" s="31"/>
      <c r="DA1333" s="31"/>
      <c r="DB1333" s="31"/>
      <c r="DC1333" s="31"/>
      <c r="DD1333" s="31"/>
      <c r="DE1333" s="31"/>
      <c r="DF1333" s="31"/>
      <c r="DL1333" s="29"/>
      <c r="DM1333" s="29"/>
      <c r="DN1333" s="29"/>
      <c r="DO1333" s="29"/>
      <c r="DP1333" s="29"/>
      <c r="DQ1333" s="29"/>
      <c r="DR1333" s="29"/>
      <c r="DS1333" s="29"/>
      <c r="DT1333" s="29"/>
      <c r="DU1333" s="29"/>
      <c r="DV1333" s="29"/>
      <c r="DW1333" s="29"/>
      <c r="DX1333" s="29"/>
      <c r="DY1333" s="29"/>
      <c r="DZ1333" s="29"/>
      <c r="EA1333" s="29"/>
      <c r="EB1333" s="29"/>
      <c r="EC1333" s="29"/>
      <c r="ED1333" s="29"/>
      <c r="EE1333" s="29"/>
      <c r="EF1333" s="29"/>
      <c r="EG1333" s="29"/>
      <c r="EH1333" s="29"/>
      <c r="EI1333" s="29"/>
      <c r="EJ1333" s="29"/>
      <c r="EK1333" s="29"/>
      <c r="EL1333" s="29"/>
      <c r="EM1333" s="29"/>
      <c r="EN1333" s="29"/>
      <c r="EO1333" s="29"/>
      <c r="EP1333" s="29"/>
      <c r="EQ1333" s="29"/>
      <c r="ER1333" s="29"/>
      <c r="ES1333" s="29"/>
      <c r="ET1333" s="29"/>
      <c r="EU1333" s="29"/>
      <c r="EV1333" s="29"/>
      <c r="EW1333" s="29"/>
      <c r="EX1333" s="29"/>
      <c r="EY1333" s="29"/>
      <c r="EZ1333" s="29"/>
      <c r="FA1333" s="29"/>
      <c r="FB1333" s="29"/>
      <c r="FC1333" s="29"/>
      <c r="FD1333" s="29"/>
      <c r="FE1333" s="29"/>
      <c r="FF1333" s="29"/>
      <c r="FG1333" s="29"/>
      <c r="FH1333" s="29"/>
      <c r="FI1333" s="29"/>
      <c r="FJ1333" s="29"/>
      <c r="FK1333" s="29"/>
      <c r="FV1333" s="29"/>
      <c r="FZ1333" s="29"/>
      <c r="GA1333" s="29"/>
    </row>
    <row r="1334" spans="7:183" x14ac:dyDescent="0.25">
      <c r="G1334" s="112"/>
      <c r="Z1334" s="113"/>
      <c r="AQ1334" s="29"/>
      <c r="AR1334" s="29"/>
      <c r="AS1334" s="29"/>
      <c r="AT1334" s="29"/>
      <c r="AU1334" s="29"/>
      <c r="AV1334" s="29"/>
      <c r="AW1334" s="29"/>
      <c r="AX1334" s="29"/>
      <c r="AY1334" s="29"/>
      <c r="AZ1334" s="29"/>
      <c r="BA1334" s="29"/>
      <c r="BB1334" s="29"/>
      <c r="BC1334" s="29"/>
      <c r="BD1334" s="29"/>
      <c r="BE1334" s="29"/>
      <c r="BF1334" s="29"/>
      <c r="BG1334" s="29"/>
      <c r="BH1334" s="29"/>
      <c r="BI1334" s="29"/>
      <c r="BJ1334" s="29"/>
      <c r="BK1334" s="29"/>
      <c r="BL1334" s="29"/>
      <c r="BM1334" s="29"/>
      <c r="CH1334" s="29"/>
      <c r="CX1334" s="29"/>
      <c r="CY1334" s="29"/>
      <c r="CZ1334" s="31"/>
      <c r="DA1334" s="31"/>
      <c r="DB1334" s="31"/>
      <c r="DC1334" s="31"/>
      <c r="DD1334" s="31"/>
      <c r="DE1334" s="31"/>
      <c r="DF1334" s="31"/>
      <c r="DL1334" s="29"/>
      <c r="DM1334" s="29"/>
      <c r="DN1334" s="29"/>
      <c r="DO1334" s="29"/>
      <c r="DP1334" s="29"/>
      <c r="DQ1334" s="29"/>
      <c r="DR1334" s="29"/>
      <c r="DS1334" s="29"/>
      <c r="DT1334" s="29"/>
      <c r="DU1334" s="29"/>
      <c r="DV1334" s="29"/>
      <c r="DW1334" s="29"/>
      <c r="DX1334" s="29"/>
      <c r="DY1334" s="29"/>
      <c r="DZ1334" s="29"/>
      <c r="EA1334" s="29"/>
      <c r="EB1334" s="29"/>
      <c r="EC1334" s="29"/>
      <c r="ED1334" s="29"/>
      <c r="EE1334" s="29"/>
      <c r="EF1334" s="29"/>
      <c r="EG1334" s="29"/>
      <c r="EH1334" s="29"/>
      <c r="EI1334" s="29"/>
      <c r="EJ1334" s="29"/>
      <c r="EK1334" s="29"/>
      <c r="EL1334" s="29"/>
      <c r="EM1334" s="29"/>
      <c r="EN1334" s="29"/>
      <c r="EO1334" s="29"/>
      <c r="EP1334" s="29"/>
      <c r="EQ1334" s="29"/>
      <c r="ER1334" s="29"/>
      <c r="ES1334" s="29"/>
      <c r="ET1334" s="29"/>
      <c r="EU1334" s="29"/>
      <c r="EV1334" s="29"/>
      <c r="EW1334" s="29"/>
      <c r="EX1334" s="29"/>
      <c r="EY1334" s="29"/>
      <c r="EZ1334" s="29"/>
      <c r="FA1334" s="29"/>
      <c r="FB1334" s="29"/>
      <c r="FC1334" s="29"/>
      <c r="FD1334" s="29"/>
      <c r="FE1334" s="29"/>
      <c r="FF1334" s="29"/>
      <c r="FG1334" s="29"/>
      <c r="FH1334" s="29"/>
      <c r="FI1334" s="29"/>
      <c r="FJ1334" s="29"/>
      <c r="FK1334" s="29"/>
      <c r="FV1334" s="29"/>
      <c r="FZ1334" s="29"/>
      <c r="GA1334" s="29"/>
    </row>
    <row r="1335" spans="7:183" x14ac:dyDescent="0.25">
      <c r="G1335" s="112"/>
      <c r="Z1335" s="113"/>
      <c r="AQ1335" s="29"/>
      <c r="AR1335" s="29"/>
      <c r="AS1335" s="29"/>
      <c r="AT1335" s="29"/>
      <c r="AU1335" s="29"/>
      <c r="AV1335" s="29"/>
      <c r="AW1335" s="29"/>
      <c r="AX1335" s="29"/>
      <c r="AY1335" s="29"/>
      <c r="AZ1335" s="29"/>
      <c r="BA1335" s="29"/>
      <c r="BB1335" s="29"/>
      <c r="BC1335" s="29"/>
      <c r="BD1335" s="29"/>
      <c r="BE1335" s="29"/>
      <c r="BF1335" s="29"/>
      <c r="BG1335" s="29"/>
      <c r="BH1335" s="29"/>
      <c r="BI1335" s="29"/>
      <c r="BJ1335" s="29"/>
      <c r="BK1335" s="29"/>
      <c r="BL1335" s="29"/>
      <c r="BM1335" s="29"/>
      <c r="CH1335" s="29"/>
      <c r="CX1335" s="29"/>
      <c r="CY1335" s="29"/>
      <c r="CZ1335" s="31"/>
      <c r="DA1335" s="31"/>
      <c r="DB1335" s="31"/>
      <c r="DC1335" s="31"/>
      <c r="DD1335" s="31"/>
      <c r="DE1335" s="31"/>
      <c r="DF1335" s="31"/>
      <c r="DL1335" s="29"/>
      <c r="DM1335" s="29"/>
      <c r="DN1335" s="29"/>
      <c r="DO1335" s="29"/>
      <c r="DP1335" s="29"/>
      <c r="DQ1335" s="29"/>
      <c r="DR1335" s="29"/>
      <c r="DS1335" s="29"/>
      <c r="DT1335" s="29"/>
      <c r="DU1335" s="29"/>
      <c r="DV1335" s="29"/>
      <c r="DW1335" s="29"/>
      <c r="DX1335" s="29"/>
      <c r="DY1335" s="29"/>
      <c r="DZ1335" s="29"/>
      <c r="EA1335" s="29"/>
      <c r="EB1335" s="29"/>
      <c r="EC1335" s="29"/>
      <c r="ED1335" s="29"/>
      <c r="EE1335" s="29"/>
      <c r="EF1335" s="29"/>
      <c r="EG1335" s="29"/>
      <c r="EH1335" s="29"/>
      <c r="EI1335" s="29"/>
      <c r="EJ1335" s="29"/>
      <c r="EK1335" s="29"/>
      <c r="EL1335" s="29"/>
      <c r="EM1335" s="29"/>
      <c r="EN1335" s="29"/>
      <c r="EO1335" s="29"/>
      <c r="EP1335" s="29"/>
      <c r="EQ1335" s="29"/>
      <c r="ER1335" s="29"/>
      <c r="ES1335" s="29"/>
      <c r="ET1335" s="29"/>
      <c r="EU1335" s="29"/>
      <c r="EV1335" s="29"/>
      <c r="EW1335" s="29"/>
      <c r="EX1335" s="29"/>
      <c r="EY1335" s="29"/>
      <c r="EZ1335" s="29"/>
      <c r="FA1335" s="29"/>
      <c r="FB1335" s="29"/>
      <c r="FC1335" s="29"/>
      <c r="FD1335" s="29"/>
      <c r="FE1335" s="29"/>
      <c r="FF1335" s="29"/>
      <c r="FG1335" s="29"/>
      <c r="FH1335" s="29"/>
      <c r="FI1335" s="29"/>
      <c r="FJ1335" s="29"/>
      <c r="FK1335" s="29"/>
      <c r="FV1335" s="29"/>
      <c r="FZ1335" s="29"/>
      <c r="GA1335" s="29"/>
    </row>
    <row r="1336" spans="7:183" x14ac:dyDescent="0.25">
      <c r="G1336" s="112"/>
      <c r="Z1336" s="113"/>
      <c r="AQ1336" s="29"/>
      <c r="AR1336" s="29"/>
      <c r="AS1336" s="29"/>
      <c r="AT1336" s="29"/>
      <c r="AU1336" s="29"/>
      <c r="AV1336" s="29"/>
      <c r="AW1336" s="29"/>
      <c r="AX1336" s="29"/>
      <c r="AY1336" s="29"/>
      <c r="AZ1336" s="29"/>
      <c r="BA1336" s="29"/>
      <c r="BB1336" s="29"/>
      <c r="BC1336" s="29"/>
      <c r="BD1336" s="29"/>
      <c r="BE1336" s="29"/>
      <c r="BF1336" s="29"/>
      <c r="BG1336" s="29"/>
      <c r="BH1336" s="29"/>
      <c r="BI1336" s="29"/>
      <c r="BJ1336" s="29"/>
      <c r="BK1336" s="29"/>
      <c r="BL1336" s="29"/>
      <c r="BM1336" s="29"/>
      <c r="CH1336" s="29"/>
      <c r="CX1336" s="29"/>
      <c r="CY1336" s="29"/>
      <c r="CZ1336" s="31"/>
      <c r="DA1336" s="31"/>
      <c r="DB1336" s="31"/>
      <c r="DC1336" s="31"/>
      <c r="DD1336" s="31"/>
      <c r="DE1336" s="31"/>
      <c r="DF1336" s="31"/>
      <c r="DL1336" s="29"/>
      <c r="DM1336" s="29"/>
      <c r="DN1336" s="29"/>
      <c r="DO1336" s="29"/>
      <c r="DP1336" s="29"/>
      <c r="DQ1336" s="29"/>
      <c r="DR1336" s="29"/>
      <c r="DS1336" s="29"/>
      <c r="DT1336" s="29"/>
      <c r="DU1336" s="29"/>
      <c r="DV1336" s="29"/>
      <c r="DW1336" s="29"/>
      <c r="DX1336" s="29"/>
      <c r="DY1336" s="29"/>
      <c r="DZ1336" s="29"/>
      <c r="EA1336" s="29"/>
      <c r="EB1336" s="29"/>
      <c r="EC1336" s="29"/>
      <c r="ED1336" s="29"/>
      <c r="EE1336" s="29"/>
      <c r="EF1336" s="29"/>
      <c r="EG1336" s="29"/>
      <c r="EH1336" s="29"/>
      <c r="EI1336" s="29"/>
      <c r="EJ1336" s="29"/>
      <c r="EK1336" s="29"/>
      <c r="EL1336" s="29"/>
      <c r="EM1336" s="29"/>
      <c r="EN1336" s="29"/>
      <c r="EO1336" s="29"/>
      <c r="EP1336" s="29"/>
      <c r="EQ1336" s="29"/>
      <c r="ER1336" s="29"/>
      <c r="ES1336" s="29"/>
      <c r="ET1336" s="29"/>
      <c r="EU1336" s="29"/>
      <c r="EV1336" s="29"/>
      <c r="EW1336" s="29"/>
      <c r="EX1336" s="29"/>
      <c r="EY1336" s="29"/>
      <c r="EZ1336" s="29"/>
      <c r="FA1336" s="29"/>
      <c r="FB1336" s="29"/>
      <c r="FC1336" s="29"/>
      <c r="FD1336" s="29"/>
      <c r="FE1336" s="29"/>
      <c r="FF1336" s="29"/>
      <c r="FG1336" s="29"/>
      <c r="FH1336" s="29"/>
      <c r="FI1336" s="29"/>
      <c r="FJ1336" s="29"/>
      <c r="FK1336" s="29"/>
      <c r="FV1336" s="29"/>
      <c r="FZ1336" s="29"/>
      <c r="GA1336" s="29"/>
    </row>
    <row r="1337" spans="7:183" x14ac:dyDescent="0.25">
      <c r="G1337" s="112"/>
      <c r="Z1337" s="113"/>
      <c r="AQ1337" s="29"/>
      <c r="AR1337" s="29"/>
      <c r="AS1337" s="29"/>
      <c r="AT1337" s="29"/>
      <c r="AU1337" s="29"/>
      <c r="AV1337" s="29"/>
      <c r="AW1337" s="29"/>
      <c r="AX1337" s="29"/>
      <c r="AY1337" s="29"/>
      <c r="AZ1337" s="29"/>
      <c r="BA1337" s="29"/>
      <c r="BB1337" s="29"/>
      <c r="BC1337" s="29"/>
      <c r="BD1337" s="29"/>
      <c r="BE1337" s="29"/>
      <c r="BF1337" s="29"/>
      <c r="BG1337" s="29"/>
      <c r="BH1337" s="29"/>
      <c r="BI1337" s="29"/>
      <c r="BJ1337" s="29"/>
      <c r="BK1337" s="29"/>
      <c r="BL1337" s="29"/>
      <c r="BM1337" s="29"/>
      <c r="CH1337" s="29"/>
      <c r="CX1337" s="29"/>
      <c r="CY1337" s="29"/>
      <c r="CZ1337" s="31"/>
      <c r="DA1337" s="31"/>
      <c r="DB1337" s="31"/>
      <c r="DC1337" s="31"/>
      <c r="DD1337" s="31"/>
      <c r="DE1337" s="31"/>
      <c r="DF1337" s="31"/>
      <c r="DL1337" s="29"/>
      <c r="DM1337" s="29"/>
      <c r="DN1337" s="29"/>
      <c r="DO1337" s="29"/>
      <c r="DP1337" s="29"/>
      <c r="DQ1337" s="29"/>
      <c r="DR1337" s="29"/>
      <c r="DS1337" s="29"/>
      <c r="DT1337" s="29"/>
      <c r="DU1337" s="29"/>
      <c r="DV1337" s="29"/>
      <c r="DW1337" s="29"/>
      <c r="DX1337" s="29"/>
      <c r="DY1337" s="29"/>
      <c r="DZ1337" s="29"/>
      <c r="EA1337" s="29"/>
      <c r="EB1337" s="29"/>
      <c r="EC1337" s="29"/>
      <c r="ED1337" s="29"/>
      <c r="EE1337" s="29"/>
      <c r="EF1337" s="29"/>
      <c r="EG1337" s="29"/>
      <c r="EH1337" s="29"/>
      <c r="EI1337" s="29"/>
      <c r="EJ1337" s="29"/>
      <c r="EK1337" s="29"/>
      <c r="EL1337" s="29"/>
      <c r="EM1337" s="29"/>
      <c r="EN1337" s="29"/>
      <c r="EO1337" s="29"/>
      <c r="EP1337" s="29"/>
      <c r="EQ1337" s="29"/>
      <c r="ER1337" s="29"/>
      <c r="ES1337" s="29"/>
      <c r="ET1337" s="29"/>
      <c r="EU1337" s="29"/>
      <c r="EV1337" s="29"/>
      <c r="EW1337" s="29"/>
      <c r="EX1337" s="29"/>
      <c r="EY1337" s="29"/>
      <c r="EZ1337" s="29"/>
      <c r="FA1337" s="29"/>
      <c r="FB1337" s="29"/>
      <c r="FC1337" s="29"/>
      <c r="FD1337" s="29"/>
      <c r="FE1337" s="29"/>
      <c r="FF1337" s="29"/>
      <c r="FG1337" s="29"/>
      <c r="FH1337" s="29"/>
      <c r="FI1337" s="29"/>
      <c r="FJ1337" s="29"/>
      <c r="FK1337" s="29"/>
      <c r="FV1337" s="29"/>
      <c r="FZ1337" s="29"/>
      <c r="GA1337" s="29"/>
    </row>
    <row r="1338" spans="7:183" x14ac:dyDescent="0.25">
      <c r="G1338" s="112"/>
      <c r="Z1338" s="113"/>
      <c r="AQ1338" s="29"/>
      <c r="AR1338" s="29"/>
      <c r="AS1338" s="29"/>
      <c r="AT1338" s="29"/>
      <c r="AU1338" s="29"/>
      <c r="AV1338" s="29"/>
      <c r="AW1338" s="29"/>
      <c r="AX1338" s="29"/>
      <c r="AY1338" s="29"/>
      <c r="AZ1338" s="29"/>
      <c r="BA1338" s="29"/>
      <c r="BB1338" s="29"/>
      <c r="BC1338" s="29"/>
      <c r="BD1338" s="29"/>
      <c r="BE1338" s="29"/>
      <c r="BF1338" s="29"/>
      <c r="BG1338" s="29"/>
      <c r="BH1338" s="29"/>
      <c r="BI1338" s="29"/>
      <c r="BJ1338" s="29"/>
      <c r="BK1338" s="29"/>
      <c r="BL1338" s="29"/>
      <c r="BM1338" s="29"/>
      <c r="CH1338" s="29"/>
      <c r="CX1338" s="29"/>
      <c r="CY1338" s="29"/>
      <c r="CZ1338" s="31"/>
      <c r="DA1338" s="31"/>
      <c r="DB1338" s="31"/>
      <c r="DC1338" s="31"/>
      <c r="DD1338" s="31"/>
      <c r="DE1338" s="31"/>
      <c r="DF1338" s="31"/>
      <c r="DL1338" s="29"/>
      <c r="DM1338" s="29"/>
      <c r="DN1338" s="29"/>
      <c r="DO1338" s="29"/>
      <c r="DP1338" s="29"/>
      <c r="DQ1338" s="29"/>
      <c r="DR1338" s="29"/>
      <c r="DS1338" s="29"/>
      <c r="DT1338" s="29"/>
      <c r="DU1338" s="29"/>
      <c r="DV1338" s="29"/>
      <c r="DW1338" s="29"/>
      <c r="DX1338" s="29"/>
      <c r="DY1338" s="29"/>
      <c r="DZ1338" s="29"/>
      <c r="EA1338" s="29"/>
      <c r="EB1338" s="29"/>
      <c r="EC1338" s="29"/>
      <c r="ED1338" s="29"/>
      <c r="EE1338" s="29"/>
      <c r="EF1338" s="29"/>
      <c r="EG1338" s="29"/>
      <c r="EH1338" s="29"/>
      <c r="EI1338" s="29"/>
      <c r="EJ1338" s="29"/>
      <c r="EK1338" s="29"/>
      <c r="EL1338" s="29"/>
      <c r="EM1338" s="29"/>
      <c r="EN1338" s="29"/>
      <c r="EO1338" s="29"/>
      <c r="EP1338" s="29"/>
      <c r="EQ1338" s="29"/>
      <c r="ER1338" s="29"/>
      <c r="ES1338" s="29"/>
      <c r="ET1338" s="29"/>
      <c r="EU1338" s="29"/>
      <c r="EV1338" s="29"/>
      <c r="EW1338" s="29"/>
      <c r="EX1338" s="29"/>
      <c r="EY1338" s="29"/>
      <c r="EZ1338" s="29"/>
      <c r="FA1338" s="29"/>
      <c r="FB1338" s="29"/>
      <c r="FC1338" s="29"/>
      <c r="FD1338" s="29"/>
      <c r="FE1338" s="29"/>
      <c r="FF1338" s="29"/>
      <c r="FG1338" s="29"/>
      <c r="FH1338" s="29"/>
      <c r="FI1338" s="29"/>
      <c r="FJ1338" s="29"/>
      <c r="FK1338" s="29"/>
      <c r="FV1338" s="29"/>
      <c r="FZ1338" s="29"/>
      <c r="GA1338" s="29"/>
    </row>
    <row r="1339" spans="7:183" x14ac:dyDescent="0.25">
      <c r="G1339" s="112"/>
      <c r="Z1339" s="113"/>
      <c r="AQ1339" s="29"/>
      <c r="AR1339" s="29"/>
      <c r="AS1339" s="29"/>
      <c r="AT1339" s="29"/>
      <c r="AU1339" s="29"/>
      <c r="AV1339" s="29"/>
      <c r="AW1339" s="29"/>
      <c r="AX1339" s="29"/>
      <c r="AY1339" s="29"/>
      <c r="AZ1339" s="29"/>
      <c r="BA1339" s="29"/>
      <c r="BB1339" s="29"/>
      <c r="BC1339" s="29"/>
      <c r="BD1339" s="29"/>
      <c r="BE1339" s="29"/>
      <c r="BF1339" s="29"/>
      <c r="BG1339" s="29"/>
      <c r="BH1339" s="29"/>
      <c r="BI1339" s="29"/>
      <c r="BJ1339" s="29"/>
      <c r="BK1339" s="29"/>
      <c r="BL1339" s="29"/>
      <c r="BM1339" s="29"/>
      <c r="CH1339" s="29"/>
      <c r="CX1339" s="29"/>
      <c r="CY1339" s="29"/>
      <c r="CZ1339" s="31"/>
      <c r="DA1339" s="31"/>
      <c r="DB1339" s="31"/>
      <c r="DC1339" s="31"/>
      <c r="DD1339" s="31"/>
      <c r="DE1339" s="31"/>
      <c r="DF1339" s="31"/>
      <c r="DL1339" s="29"/>
      <c r="DM1339" s="29"/>
      <c r="DN1339" s="29"/>
      <c r="DO1339" s="29"/>
      <c r="DP1339" s="29"/>
      <c r="DQ1339" s="29"/>
      <c r="DR1339" s="29"/>
      <c r="DS1339" s="29"/>
      <c r="DT1339" s="29"/>
      <c r="DU1339" s="29"/>
      <c r="DV1339" s="29"/>
      <c r="DW1339" s="29"/>
      <c r="DX1339" s="29"/>
      <c r="DY1339" s="29"/>
      <c r="DZ1339" s="29"/>
      <c r="EA1339" s="29"/>
      <c r="EB1339" s="29"/>
      <c r="EC1339" s="29"/>
      <c r="ED1339" s="29"/>
      <c r="EE1339" s="29"/>
      <c r="EF1339" s="29"/>
      <c r="EG1339" s="29"/>
      <c r="EH1339" s="29"/>
      <c r="EI1339" s="29"/>
      <c r="EJ1339" s="29"/>
      <c r="EK1339" s="29"/>
      <c r="EL1339" s="29"/>
      <c r="EM1339" s="29"/>
      <c r="EN1339" s="29"/>
      <c r="EO1339" s="29"/>
      <c r="EP1339" s="29"/>
      <c r="EQ1339" s="29"/>
      <c r="ER1339" s="29"/>
      <c r="ES1339" s="29"/>
      <c r="ET1339" s="29"/>
      <c r="EU1339" s="29"/>
      <c r="EV1339" s="29"/>
      <c r="EW1339" s="29"/>
      <c r="EX1339" s="29"/>
      <c r="EY1339" s="29"/>
      <c r="EZ1339" s="29"/>
      <c r="FA1339" s="29"/>
      <c r="FB1339" s="29"/>
      <c r="FC1339" s="29"/>
      <c r="FD1339" s="29"/>
      <c r="FE1339" s="29"/>
      <c r="FF1339" s="29"/>
      <c r="FG1339" s="29"/>
      <c r="FH1339" s="29"/>
      <c r="FI1339" s="29"/>
      <c r="FJ1339" s="29"/>
      <c r="FK1339" s="29"/>
      <c r="FV1339" s="29"/>
      <c r="FZ1339" s="29"/>
      <c r="GA1339" s="29"/>
    </row>
    <row r="1340" spans="7:183" x14ac:dyDescent="0.25">
      <c r="G1340" s="112"/>
      <c r="Z1340" s="113"/>
      <c r="AQ1340" s="29"/>
      <c r="AR1340" s="29"/>
      <c r="AS1340" s="29"/>
      <c r="AT1340" s="29"/>
      <c r="AU1340" s="29"/>
      <c r="AV1340" s="29"/>
      <c r="AW1340" s="29"/>
      <c r="AX1340" s="29"/>
      <c r="AY1340" s="29"/>
      <c r="AZ1340" s="29"/>
      <c r="BA1340" s="29"/>
      <c r="BB1340" s="29"/>
      <c r="BC1340" s="29"/>
      <c r="BD1340" s="29"/>
      <c r="BE1340" s="29"/>
      <c r="BF1340" s="29"/>
      <c r="BG1340" s="29"/>
      <c r="BH1340" s="29"/>
      <c r="BI1340" s="29"/>
      <c r="BJ1340" s="29"/>
      <c r="BK1340" s="29"/>
      <c r="BL1340" s="29"/>
      <c r="BM1340" s="29"/>
      <c r="CH1340" s="29"/>
      <c r="CX1340" s="29"/>
      <c r="CY1340" s="29"/>
      <c r="CZ1340" s="31"/>
      <c r="DA1340" s="31"/>
      <c r="DB1340" s="31"/>
      <c r="DC1340" s="31"/>
      <c r="DD1340" s="31"/>
      <c r="DE1340" s="31"/>
      <c r="DF1340" s="31"/>
      <c r="DL1340" s="29"/>
      <c r="DM1340" s="29"/>
      <c r="DN1340" s="29"/>
      <c r="DO1340" s="29"/>
      <c r="DP1340" s="29"/>
      <c r="DQ1340" s="29"/>
      <c r="DR1340" s="29"/>
      <c r="DS1340" s="29"/>
      <c r="DT1340" s="29"/>
      <c r="DU1340" s="29"/>
      <c r="DV1340" s="29"/>
      <c r="DW1340" s="29"/>
      <c r="DX1340" s="29"/>
      <c r="DY1340" s="29"/>
      <c r="DZ1340" s="29"/>
      <c r="EA1340" s="29"/>
      <c r="EB1340" s="29"/>
      <c r="EC1340" s="29"/>
      <c r="ED1340" s="29"/>
      <c r="EE1340" s="29"/>
      <c r="EF1340" s="29"/>
      <c r="EG1340" s="29"/>
      <c r="EH1340" s="29"/>
      <c r="EI1340" s="29"/>
      <c r="EJ1340" s="29"/>
      <c r="EK1340" s="29"/>
      <c r="EL1340" s="29"/>
      <c r="EM1340" s="29"/>
      <c r="EN1340" s="29"/>
      <c r="EO1340" s="29"/>
      <c r="EP1340" s="29"/>
      <c r="EQ1340" s="29"/>
      <c r="ER1340" s="29"/>
      <c r="ES1340" s="29"/>
      <c r="ET1340" s="29"/>
      <c r="EU1340" s="29"/>
      <c r="EV1340" s="29"/>
      <c r="EW1340" s="29"/>
      <c r="EX1340" s="29"/>
      <c r="EY1340" s="29"/>
      <c r="EZ1340" s="29"/>
      <c r="FA1340" s="29"/>
      <c r="FB1340" s="29"/>
      <c r="FC1340" s="29"/>
      <c r="FD1340" s="29"/>
      <c r="FE1340" s="29"/>
      <c r="FF1340" s="29"/>
      <c r="FG1340" s="29"/>
      <c r="FH1340" s="29"/>
      <c r="FI1340" s="29"/>
      <c r="FJ1340" s="29"/>
      <c r="FK1340" s="29"/>
      <c r="FV1340" s="29"/>
      <c r="FZ1340" s="29"/>
      <c r="GA1340" s="29"/>
    </row>
    <row r="1341" spans="7:183" x14ac:dyDescent="0.25">
      <c r="G1341" s="112"/>
      <c r="Z1341" s="113"/>
      <c r="AQ1341" s="29"/>
      <c r="AR1341" s="29"/>
      <c r="AS1341" s="29"/>
      <c r="AT1341" s="29"/>
      <c r="AU1341" s="29"/>
      <c r="AV1341" s="29"/>
      <c r="AW1341" s="29"/>
      <c r="AX1341" s="29"/>
      <c r="AY1341" s="29"/>
      <c r="AZ1341" s="29"/>
      <c r="BA1341" s="29"/>
      <c r="BB1341" s="29"/>
      <c r="BC1341" s="29"/>
      <c r="BD1341" s="29"/>
      <c r="BE1341" s="29"/>
      <c r="BF1341" s="29"/>
      <c r="BG1341" s="29"/>
      <c r="BH1341" s="29"/>
      <c r="BI1341" s="29"/>
      <c r="BJ1341" s="29"/>
      <c r="BK1341" s="29"/>
      <c r="BL1341" s="29"/>
      <c r="BM1341" s="29"/>
      <c r="CH1341" s="29"/>
      <c r="CX1341" s="29"/>
      <c r="CY1341" s="29"/>
      <c r="CZ1341" s="31"/>
      <c r="DA1341" s="31"/>
      <c r="DB1341" s="31"/>
      <c r="DC1341" s="31"/>
      <c r="DD1341" s="31"/>
      <c r="DE1341" s="31"/>
      <c r="DF1341" s="31"/>
      <c r="DL1341" s="29"/>
      <c r="DM1341" s="29"/>
      <c r="DN1341" s="29"/>
      <c r="DO1341" s="29"/>
      <c r="DP1341" s="29"/>
      <c r="DQ1341" s="29"/>
      <c r="DR1341" s="29"/>
      <c r="DS1341" s="29"/>
      <c r="DT1341" s="29"/>
      <c r="DU1341" s="29"/>
      <c r="DV1341" s="29"/>
      <c r="DW1341" s="29"/>
      <c r="DX1341" s="29"/>
      <c r="DY1341" s="29"/>
      <c r="DZ1341" s="29"/>
      <c r="EA1341" s="29"/>
      <c r="EB1341" s="29"/>
      <c r="EC1341" s="29"/>
      <c r="ED1341" s="29"/>
      <c r="EE1341" s="29"/>
      <c r="EF1341" s="29"/>
      <c r="EG1341" s="29"/>
      <c r="EH1341" s="29"/>
      <c r="EI1341" s="29"/>
      <c r="EJ1341" s="29"/>
      <c r="EK1341" s="29"/>
      <c r="EL1341" s="29"/>
      <c r="EM1341" s="29"/>
      <c r="EN1341" s="29"/>
      <c r="EO1341" s="29"/>
      <c r="EP1341" s="29"/>
      <c r="EQ1341" s="29"/>
      <c r="ER1341" s="29"/>
      <c r="ES1341" s="29"/>
      <c r="ET1341" s="29"/>
      <c r="EU1341" s="29"/>
      <c r="EV1341" s="29"/>
      <c r="EW1341" s="29"/>
      <c r="EX1341" s="29"/>
      <c r="EY1341" s="29"/>
      <c r="EZ1341" s="29"/>
      <c r="FA1341" s="29"/>
      <c r="FB1341" s="29"/>
      <c r="FC1341" s="29"/>
      <c r="FD1341" s="29"/>
      <c r="FE1341" s="29"/>
      <c r="FF1341" s="29"/>
      <c r="FG1341" s="29"/>
      <c r="FH1341" s="29"/>
      <c r="FI1341" s="29"/>
      <c r="FJ1341" s="29"/>
      <c r="FK1341" s="29"/>
      <c r="FV1341" s="29"/>
      <c r="FZ1341" s="29"/>
      <c r="GA1341" s="29"/>
    </row>
    <row r="1342" spans="7:183" x14ac:dyDescent="0.25">
      <c r="G1342" s="112"/>
      <c r="Z1342" s="113"/>
      <c r="AQ1342" s="29"/>
      <c r="AR1342" s="29"/>
      <c r="AS1342" s="29"/>
      <c r="AT1342" s="29"/>
      <c r="AU1342" s="29"/>
      <c r="AV1342" s="29"/>
      <c r="AW1342" s="29"/>
      <c r="AX1342" s="29"/>
      <c r="AY1342" s="29"/>
      <c r="AZ1342" s="29"/>
      <c r="BA1342" s="29"/>
      <c r="BB1342" s="29"/>
      <c r="BC1342" s="29"/>
      <c r="BD1342" s="29"/>
      <c r="BE1342" s="29"/>
      <c r="BF1342" s="29"/>
      <c r="BG1342" s="29"/>
      <c r="BH1342" s="29"/>
      <c r="BI1342" s="29"/>
      <c r="BJ1342" s="29"/>
      <c r="BK1342" s="29"/>
      <c r="BL1342" s="29"/>
      <c r="BM1342" s="29"/>
      <c r="CH1342" s="29"/>
      <c r="CX1342" s="29"/>
      <c r="CY1342" s="29"/>
      <c r="CZ1342" s="31"/>
      <c r="DA1342" s="31"/>
      <c r="DB1342" s="31"/>
      <c r="DC1342" s="31"/>
      <c r="DD1342" s="31"/>
      <c r="DE1342" s="31"/>
      <c r="DF1342" s="31"/>
      <c r="DL1342" s="29"/>
      <c r="DM1342" s="29"/>
      <c r="DN1342" s="29"/>
      <c r="DO1342" s="29"/>
      <c r="DP1342" s="29"/>
      <c r="DQ1342" s="29"/>
      <c r="DR1342" s="29"/>
      <c r="DS1342" s="29"/>
      <c r="DT1342" s="29"/>
      <c r="DU1342" s="29"/>
      <c r="DV1342" s="29"/>
      <c r="DW1342" s="29"/>
      <c r="DX1342" s="29"/>
      <c r="DY1342" s="29"/>
      <c r="DZ1342" s="29"/>
      <c r="EA1342" s="29"/>
      <c r="EB1342" s="29"/>
      <c r="EC1342" s="29"/>
      <c r="ED1342" s="29"/>
      <c r="EE1342" s="29"/>
      <c r="EF1342" s="29"/>
      <c r="EG1342" s="29"/>
      <c r="EH1342" s="29"/>
      <c r="EI1342" s="29"/>
      <c r="EJ1342" s="29"/>
      <c r="EK1342" s="29"/>
      <c r="EL1342" s="29"/>
      <c r="EM1342" s="29"/>
      <c r="EN1342" s="29"/>
      <c r="EO1342" s="29"/>
      <c r="EP1342" s="29"/>
      <c r="EQ1342" s="29"/>
      <c r="ER1342" s="29"/>
      <c r="ES1342" s="29"/>
      <c r="ET1342" s="29"/>
      <c r="EU1342" s="29"/>
      <c r="EV1342" s="29"/>
      <c r="EW1342" s="29"/>
      <c r="EX1342" s="29"/>
      <c r="EY1342" s="29"/>
      <c r="EZ1342" s="29"/>
      <c r="FA1342" s="29"/>
      <c r="FB1342" s="29"/>
      <c r="FC1342" s="29"/>
      <c r="FD1342" s="29"/>
      <c r="FE1342" s="29"/>
      <c r="FF1342" s="29"/>
      <c r="FG1342" s="29"/>
      <c r="FH1342" s="29"/>
      <c r="FI1342" s="29"/>
      <c r="FJ1342" s="29"/>
      <c r="FK1342" s="29"/>
      <c r="FV1342" s="29"/>
      <c r="FZ1342" s="29"/>
      <c r="GA1342" s="29"/>
    </row>
    <row r="1343" spans="7:183" x14ac:dyDescent="0.25">
      <c r="G1343" s="112"/>
      <c r="Z1343" s="113"/>
      <c r="AQ1343" s="29"/>
      <c r="AR1343" s="29"/>
      <c r="AS1343" s="29"/>
      <c r="AT1343" s="29"/>
      <c r="AU1343" s="29"/>
      <c r="AV1343" s="29"/>
      <c r="AW1343" s="29"/>
      <c r="AX1343" s="29"/>
      <c r="AY1343" s="29"/>
      <c r="AZ1343" s="29"/>
      <c r="BA1343" s="29"/>
      <c r="BB1343" s="29"/>
      <c r="BC1343" s="29"/>
      <c r="BD1343" s="29"/>
      <c r="BE1343" s="29"/>
      <c r="BF1343" s="29"/>
      <c r="BG1343" s="29"/>
      <c r="BH1343" s="29"/>
      <c r="BI1343" s="29"/>
      <c r="BJ1343" s="29"/>
      <c r="BK1343" s="29"/>
      <c r="BL1343" s="29"/>
      <c r="BM1343" s="29"/>
      <c r="CH1343" s="29"/>
      <c r="CX1343" s="29"/>
      <c r="CY1343" s="29"/>
      <c r="CZ1343" s="31"/>
      <c r="DA1343" s="31"/>
      <c r="DB1343" s="31"/>
      <c r="DC1343" s="31"/>
      <c r="DD1343" s="31"/>
      <c r="DE1343" s="31"/>
      <c r="DF1343" s="31"/>
      <c r="DL1343" s="29"/>
      <c r="DM1343" s="29"/>
      <c r="DN1343" s="29"/>
      <c r="DO1343" s="29"/>
      <c r="DP1343" s="29"/>
      <c r="DQ1343" s="29"/>
      <c r="DR1343" s="29"/>
      <c r="DS1343" s="29"/>
      <c r="DT1343" s="29"/>
      <c r="DU1343" s="29"/>
      <c r="DV1343" s="29"/>
      <c r="DW1343" s="29"/>
      <c r="DX1343" s="29"/>
      <c r="DY1343" s="29"/>
      <c r="DZ1343" s="29"/>
      <c r="EA1343" s="29"/>
      <c r="EB1343" s="29"/>
      <c r="EC1343" s="29"/>
      <c r="ED1343" s="29"/>
      <c r="EE1343" s="29"/>
      <c r="EF1343" s="29"/>
      <c r="EG1343" s="29"/>
      <c r="EH1343" s="29"/>
      <c r="EI1343" s="29"/>
      <c r="EJ1343" s="29"/>
      <c r="EK1343" s="29"/>
      <c r="EL1343" s="29"/>
      <c r="EM1343" s="29"/>
      <c r="EN1343" s="29"/>
      <c r="EO1343" s="29"/>
      <c r="EP1343" s="29"/>
      <c r="EQ1343" s="29"/>
      <c r="ER1343" s="29"/>
      <c r="ES1343" s="29"/>
      <c r="ET1343" s="29"/>
      <c r="EU1343" s="29"/>
      <c r="EV1343" s="29"/>
      <c r="EW1343" s="29"/>
      <c r="EX1343" s="29"/>
      <c r="EY1343" s="29"/>
      <c r="EZ1343" s="29"/>
      <c r="FA1343" s="29"/>
      <c r="FB1343" s="29"/>
      <c r="FC1343" s="29"/>
      <c r="FD1343" s="29"/>
      <c r="FE1343" s="29"/>
      <c r="FF1343" s="29"/>
      <c r="FG1343" s="29"/>
      <c r="FH1343" s="29"/>
      <c r="FI1343" s="29"/>
      <c r="FJ1343" s="29"/>
      <c r="FK1343" s="29"/>
      <c r="FV1343" s="29"/>
      <c r="FZ1343" s="29"/>
      <c r="GA1343" s="29"/>
    </row>
    <row r="1344" spans="7:183" x14ac:dyDescent="0.25">
      <c r="G1344" s="112"/>
      <c r="Z1344" s="113"/>
      <c r="AQ1344" s="29"/>
      <c r="AR1344" s="29"/>
      <c r="AS1344" s="29"/>
      <c r="AT1344" s="29"/>
      <c r="AU1344" s="29"/>
      <c r="AV1344" s="29"/>
      <c r="AW1344" s="29"/>
      <c r="AX1344" s="29"/>
      <c r="AY1344" s="29"/>
      <c r="AZ1344" s="29"/>
      <c r="BA1344" s="29"/>
      <c r="BB1344" s="29"/>
      <c r="BC1344" s="29"/>
      <c r="BD1344" s="29"/>
      <c r="BE1344" s="29"/>
      <c r="BF1344" s="29"/>
      <c r="BG1344" s="29"/>
      <c r="BH1344" s="29"/>
      <c r="BI1344" s="29"/>
      <c r="BJ1344" s="29"/>
      <c r="BK1344" s="29"/>
      <c r="BL1344" s="29"/>
      <c r="BM1344" s="29"/>
      <c r="CH1344" s="29"/>
      <c r="CX1344" s="29"/>
      <c r="CY1344" s="29"/>
      <c r="CZ1344" s="31"/>
      <c r="DA1344" s="31"/>
      <c r="DB1344" s="31"/>
      <c r="DC1344" s="31"/>
      <c r="DD1344" s="31"/>
      <c r="DE1344" s="31"/>
      <c r="DF1344" s="31"/>
      <c r="DL1344" s="29"/>
      <c r="DM1344" s="29"/>
      <c r="DN1344" s="29"/>
      <c r="DO1344" s="29"/>
      <c r="DP1344" s="29"/>
      <c r="DQ1344" s="29"/>
      <c r="DR1344" s="29"/>
      <c r="DS1344" s="29"/>
      <c r="DT1344" s="29"/>
      <c r="DU1344" s="29"/>
      <c r="DV1344" s="29"/>
      <c r="DW1344" s="29"/>
      <c r="DX1344" s="29"/>
      <c r="DY1344" s="29"/>
      <c r="DZ1344" s="29"/>
      <c r="EA1344" s="29"/>
      <c r="EB1344" s="29"/>
      <c r="EC1344" s="29"/>
      <c r="ED1344" s="29"/>
      <c r="EE1344" s="29"/>
      <c r="EF1344" s="29"/>
      <c r="EG1344" s="29"/>
      <c r="EH1344" s="29"/>
      <c r="EI1344" s="29"/>
      <c r="EJ1344" s="29"/>
      <c r="EK1344" s="29"/>
      <c r="EL1344" s="29"/>
      <c r="EM1344" s="29"/>
      <c r="EN1344" s="29"/>
      <c r="EO1344" s="29"/>
      <c r="EP1344" s="29"/>
      <c r="EQ1344" s="29"/>
      <c r="ER1344" s="29"/>
      <c r="ES1344" s="29"/>
      <c r="ET1344" s="29"/>
      <c r="EU1344" s="29"/>
      <c r="EV1344" s="29"/>
      <c r="EW1344" s="29"/>
      <c r="EX1344" s="29"/>
      <c r="EY1344" s="29"/>
      <c r="EZ1344" s="29"/>
      <c r="FA1344" s="29"/>
      <c r="FB1344" s="29"/>
      <c r="FC1344" s="29"/>
      <c r="FD1344" s="29"/>
      <c r="FE1344" s="29"/>
      <c r="FF1344" s="29"/>
      <c r="FG1344" s="29"/>
      <c r="FH1344" s="29"/>
      <c r="FI1344" s="29"/>
      <c r="FJ1344" s="29"/>
      <c r="FK1344" s="29"/>
      <c r="FV1344" s="29"/>
      <c r="FZ1344" s="29"/>
      <c r="GA1344" s="29"/>
    </row>
    <row r="1345" spans="7:183" x14ac:dyDescent="0.25">
      <c r="G1345" s="112"/>
      <c r="Z1345" s="113"/>
      <c r="AQ1345" s="29"/>
      <c r="AR1345" s="29"/>
      <c r="AS1345" s="29"/>
      <c r="AT1345" s="29"/>
      <c r="AU1345" s="29"/>
      <c r="AV1345" s="29"/>
      <c r="AW1345" s="29"/>
      <c r="AX1345" s="29"/>
      <c r="AY1345" s="29"/>
      <c r="AZ1345" s="29"/>
      <c r="BA1345" s="29"/>
      <c r="BB1345" s="29"/>
      <c r="BC1345" s="29"/>
      <c r="BD1345" s="29"/>
      <c r="BE1345" s="29"/>
      <c r="BF1345" s="29"/>
      <c r="BG1345" s="29"/>
      <c r="BH1345" s="29"/>
      <c r="BI1345" s="29"/>
      <c r="BJ1345" s="29"/>
      <c r="BK1345" s="29"/>
      <c r="BL1345" s="29"/>
      <c r="BM1345" s="29"/>
      <c r="CH1345" s="29"/>
      <c r="CX1345" s="29"/>
      <c r="CY1345" s="29"/>
      <c r="CZ1345" s="31"/>
      <c r="DA1345" s="31"/>
      <c r="DB1345" s="31"/>
      <c r="DC1345" s="31"/>
      <c r="DD1345" s="31"/>
      <c r="DE1345" s="31"/>
      <c r="DF1345" s="31"/>
      <c r="DL1345" s="29"/>
      <c r="DM1345" s="29"/>
      <c r="DN1345" s="29"/>
      <c r="DO1345" s="29"/>
      <c r="DP1345" s="29"/>
      <c r="DQ1345" s="29"/>
      <c r="DR1345" s="29"/>
      <c r="DS1345" s="29"/>
      <c r="DT1345" s="29"/>
      <c r="DU1345" s="29"/>
      <c r="DV1345" s="29"/>
      <c r="DW1345" s="29"/>
      <c r="DX1345" s="29"/>
      <c r="DY1345" s="29"/>
      <c r="DZ1345" s="29"/>
      <c r="EA1345" s="29"/>
      <c r="EB1345" s="29"/>
      <c r="EC1345" s="29"/>
      <c r="ED1345" s="29"/>
      <c r="EE1345" s="29"/>
      <c r="EF1345" s="29"/>
      <c r="EG1345" s="29"/>
      <c r="EH1345" s="29"/>
      <c r="EI1345" s="29"/>
      <c r="EJ1345" s="29"/>
      <c r="EK1345" s="29"/>
      <c r="EL1345" s="29"/>
      <c r="EM1345" s="29"/>
      <c r="EN1345" s="29"/>
      <c r="EO1345" s="29"/>
      <c r="EP1345" s="29"/>
      <c r="EQ1345" s="29"/>
      <c r="ER1345" s="29"/>
      <c r="ES1345" s="29"/>
      <c r="ET1345" s="29"/>
      <c r="EU1345" s="29"/>
      <c r="EV1345" s="29"/>
      <c r="EW1345" s="29"/>
      <c r="EX1345" s="29"/>
      <c r="EY1345" s="29"/>
      <c r="EZ1345" s="29"/>
      <c r="FA1345" s="29"/>
      <c r="FB1345" s="29"/>
      <c r="FC1345" s="29"/>
      <c r="FD1345" s="29"/>
      <c r="FE1345" s="29"/>
      <c r="FF1345" s="29"/>
      <c r="FG1345" s="29"/>
      <c r="FH1345" s="29"/>
      <c r="FI1345" s="29"/>
      <c r="FJ1345" s="29"/>
      <c r="FK1345" s="29"/>
      <c r="FV1345" s="29"/>
      <c r="FZ1345" s="29"/>
      <c r="GA1345" s="29"/>
    </row>
    <row r="1346" spans="7:183" x14ac:dyDescent="0.25">
      <c r="G1346" s="112"/>
      <c r="Z1346" s="113"/>
      <c r="AQ1346" s="29"/>
      <c r="AR1346" s="29"/>
      <c r="AS1346" s="29"/>
      <c r="AT1346" s="29"/>
      <c r="AU1346" s="29"/>
      <c r="AV1346" s="29"/>
      <c r="AW1346" s="29"/>
      <c r="AX1346" s="29"/>
      <c r="AY1346" s="29"/>
      <c r="AZ1346" s="29"/>
      <c r="BA1346" s="29"/>
      <c r="BB1346" s="29"/>
      <c r="BC1346" s="29"/>
      <c r="BD1346" s="29"/>
      <c r="BE1346" s="29"/>
      <c r="BF1346" s="29"/>
      <c r="BG1346" s="29"/>
      <c r="BH1346" s="29"/>
      <c r="BI1346" s="29"/>
      <c r="BJ1346" s="29"/>
      <c r="BK1346" s="29"/>
      <c r="BL1346" s="29"/>
      <c r="BM1346" s="29"/>
      <c r="CH1346" s="29"/>
      <c r="CX1346" s="29"/>
      <c r="CY1346" s="29"/>
      <c r="CZ1346" s="31"/>
      <c r="DA1346" s="31"/>
      <c r="DB1346" s="31"/>
      <c r="DC1346" s="31"/>
      <c r="DD1346" s="31"/>
      <c r="DE1346" s="31"/>
      <c r="DF1346" s="31"/>
      <c r="DL1346" s="29"/>
      <c r="DM1346" s="29"/>
      <c r="DN1346" s="29"/>
      <c r="DO1346" s="29"/>
      <c r="DP1346" s="29"/>
      <c r="DQ1346" s="29"/>
      <c r="DR1346" s="29"/>
      <c r="DS1346" s="29"/>
      <c r="DT1346" s="29"/>
      <c r="DU1346" s="29"/>
      <c r="DV1346" s="29"/>
      <c r="DW1346" s="29"/>
      <c r="DX1346" s="29"/>
      <c r="DY1346" s="29"/>
      <c r="DZ1346" s="29"/>
      <c r="EA1346" s="29"/>
      <c r="EB1346" s="29"/>
      <c r="EC1346" s="29"/>
      <c r="ED1346" s="29"/>
      <c r="EE1346" s="29"/>
      <c r="EF1346" s="29"/>
      <c r="EG1346" s="29"/>
      <c r="EH1346" s="29"/>
      <c r="EI1346" s="29"/>
      <c r="EJ1346" s="29"/>
      <c r="EK1346" s="29"/>
      <c r="EL1346" s="29"/>
      <c r="EM1346" s="29"/>
      <c r="EN1346" s="29"/>
      <c r="EO1346" s="29"/>
      <c r="EP1346" s="29"/>
      <c r="EQ1346" s="29"/>
      <c r="ER1346" s="29"/>
      <c r="ES1346" s="29"/>
      <c r="ET1346" s="29"/>
      <c r="EU1346" s="29"/>
      <c r="EV1346" s="29"/>
      <c r="EW1346" s="29"/>
      <c r="EX1346" s="29"/>
      <c r="EY1346" s="29"/>
      <c r="EZ1346" s="29"/>
      <c r="FA1346" s="29"/>
      <c r="FB1346" s="29"/>
      <c r="FC1346" s="29"/>
      <c r="FD1346" s="29"/>
      <c r="FE1346" s="29"/>
      <c r="FF1346" s="29"/>
      <c r="FG1346" s="29"/>
      <c r="FH1346" s="29"/>
      <c r="FI1346" s="29"/>
      <c r="FJ1346" s="29"/>
      <c r="FK1346" s="29"/>
      <c r="FV1346" s="29"/>
      <c r="FZ1346" s="29"/>
      <c r="GA1346" s="29"/>
    </row>
    <row r="1347" spans="7:183" x14ac:dyDescent="0.25">
      <c r="G1347" s="112"/>
      <c r="Z1347" s="113"/>
      <c r="AQ1347" s="29"/>
      <c r="AR1347" s="29"/>
      <c r="AS1347" s="29"/>
      <c r="AT1347" s="29"/>
      <c r="AU1347" s="29"/>
      <c r="AV1347" s="29"/>
      <c r="AW1347" s="29"/>
      <c r="AX1347" s="29"/>
      <c r="AY1347" s="29"/>
      <c r="AZ1347" s="29"/>
      <c r="BA1347" s="29"/>
      <c r="BB1347" s="29"/>
      <c r="BC1347" s="29"/>
      <c r="BD1347" s="29"/>
      <c r="BE1347" s="29"/>
      <c r="BF1347" s="29"/>
      <c r="BG1347" s="29"/>
      <c r="BH1347" s="29"/>
      <c r="BI1347" s="29"/>
      <c r="BJ1347" s="29"/>
      <c r="BK1347" s="29"/>
      <c r="BL1347" s="29"/>
      <c r="BM1347" s="29"/>
      <c r="CH1347" s="29"/>
      <c r="CX1347" s="29"/>
      <c r="CY1347" s="29"/>
      <c r="CZ1347" s="31"/>
      <c r="DA1347" s="31"/>
      <c r="DB1347" s="31"/>
      <c r="DC1347" s="31"/>
      <c r="DD1347" s="31"/>
      <c r="DE1347" s="31"/>
      <c r="DF1347" s="31"/>
      <c r="DL1347" s="29"/>
      <c r="DM1347" s="29"/>
      <c r="DN1347" s="29"/>
      <c r="DO1347" s="29"/>
      <c r="DP1347" s="29"/>
      <c r="DQ1347" s="29"/>
      <c r="DR1347" s="29"/>
      <c r="DS1347" s="29"/>
      <c r="DT1347" s="29"/>
      <c r="DU1347" s="29"/>
      <c r="DV1347" s="29"/>
      <c r="DW1347" s="29"/>
      <c r="DX1347" s="29"/>
      <c r="DY1347" s="29"/>
      <c r="DZ1347" s="29"/>
      <c r="EA1347" s="29"/>
      <c r="EB1347" s="29"/>
      <c r="EC1347" s="29"/>
      <c r="ED1347" s="29"/>
      <c r="EE1347" s="29"/>
      <c r="EF1347" s="29"/>
      <c r="EG1347" s="29"/>
      <c r="EH1347" s="29"/>
      <c r="EI1347" s="29"/>
      <c r="EJ1347" s="29"/>
      <c r="EK1347" s="29"/>
      <c r="EL1347" s="29"/>
      <c r="EM1347" s="29"/>
      <c r="EN1347" s="29"/>
      <c r="EO1347" s="29"/>
      <c r="EP1347" s="29"/>
      <c r="EQ1347" s="29"/>
      <c r="ER1347" s="29"/>
      <c r="ES1347" s="29"/>
      <c r="ET1347" s="29"/>
      <c r="EU1347" s="29"/>
      <c r="EV1347" s="29"/>
      <c r="EW1347" s="29"/>
      <c r="EX1347" s="29"/>
      <c r="EY1347" s="29"/>
      <c r="EZ1347" s="29"/>
      <c r="FA1347" s="29"/>
      <c r="FB1347" s="29"/>
      <c r="FC1347" s="29"/>
      <c r="FD1347" s="29"/>
      <c r="FE1347" s="29"/>
      <c r="FF1347" s="29"/>
      <c r="FG1347" s="29"/>
      <c r="FH1347" s="29"/>
      <c r="FI1347" s="29"/>
      <c r="FJ1347" s="29"/>
      <c r="FK1347" s="29"/>
      <c r="FV1347" s="29"/>
      <c r="FZ1347" s="29"/>
      <c r="GA1347" s="29"/>
    </row>
    <row r="1348" spans="7:183" x14ac:dyDescent="0.25">
      <c r="G1348" s="112"/>
      <c r="Z1348" s="113"/>
      <c r="AQ1348" s="29"/>
      <c r="AR1348" s="29"/>
      <c r="AS1348" s="29"/>
      <c r="AT1348" s="29"/>
      <c r="AU1348" s="29"/>
      <c r="AV1348" s="29"/>
      <c r="AW1348" s="29"/>
      <c r="AX1348" s="29"/>
      <c r="AY1348" s="29"/>
      <c r="AZ1348" s="29"/>
      <c r="BA1348" s="29"/>
      <c r="BB1348" s="29"/>
      <c r="BC1348" s="29"/>
      <c r="BD1348" s="29"/>
      <c r="BE1348" s="29"/>
      <c r="BF1348" s="29"/>
      <c r="BG1348" s="29"/>
      <c r="BH1348" s="29"/>
      <c r="BI1348" s="29"/>
      <c r="BJ1348" s="29"/>
      <c r="BK1348" s="29"/>
      <c r="BL1348" s="29"/>
      <c r="BM1348" s="29"/>
      <c r="CH1348" s="29"/>
      <c r="CX1348" s="29"/>
      <c r="CY1348" s="29"/>
      <c r="CZ1348" s="31"/>
      <c r="DA1348" s="31"/>
      <c r="DB1348" s="31"/>
      <c r="DC1348" s="31"/>
      <c r="DD1348" s="31"/>
      <c r="DE1348" s="31"/>
      <c r="DF1348" s="31"/>
      <c r="DL1348" s="29"/>
      <c r="DM1348" s="29"/>
      <c r="DN1348" s="29"/>
      <c r="DO1348" s="29"/>
      <c r="DP1348" s="29"/>
      <c r="DQ1348" s="29"/>
      <c r="DR1348" s="29"/>
      <c r="DS1348" s="29"/>
      <c r="DT1348" s="29"/>
      <c r="DU1348" s="29"/>
      <c r="DV1348" s="29"/>
      <c r="DW1348" s="29"/>
      <c r="DX1348" s="29"/>
      <c r="DY1348" s="29"/>
      <c r="DZ1348" s="29"/>
      <c r="EA1348" s="29"/>
      <c r="EB1348" s="29"/>
      <c r="EC1348" s="29"/>
      <c r="ED1348" s="29"/>
      <c r="EE1348" s="29"/>
      <c r="EF1348" s="29"/>
      <c r="EG1348" s="29"/>
      <c r="EH1348" s="29"/>
      <c r="EI1348" s="29"/>
      <c r="EJ1348" s="29"/>
      <c r="EK1348" s="29"/>
      <c r="EL1348" s="29"/>
      <c r="EM1348" s="29"/>
      <c r="EN1348" s="29"/>
      <c r="EO1348" s="29"/>
      <c r="EP1348" s="29"/>
      <c r="EQ1348" s="29"/>
      <c r="ER1348" s="29"/>
      <c r="ES1348" s="29"/>
      <c r="ET1348" s="29"/>
      <c r="EU1348" s="29"/>
      <c r="EV1348" s="29"/>
      <c r="EW1348" s="29"/>
      <c r="EX1348" s="29"/>
      <c r="EY1348" s="29"/>
      <c r="EZ1348" s="29"/>
      <c r="FA1348" s="29"/>
      <c r="FB1348" s="29"/>
      <c r="FC1348" s="29"/>
      <c r="FD1348" s="29"/>
      <c r="FE1348" s="29"/>
      <c r="FF1348" s="29"/>
      <c r="FG1348" s="29"/>
      <c r="FH1348" s="29"/>
      <c r="FI1348" s="29"/>
      <c r="FJ1348" s="29"/>
      <c r="FK1348" s="29"/>
      <c r="FV1348" s="29"/>
      <c r="FZ1348" s="29"/>
      <c r="GA1348" s="29"/>
    </row>
    <row r="1349" spans="7:183" x14ac:dyDescent="0.25">
      <c r="G1349" s="112"/>
      <c r="Z1349" s="113"/>
      <c r="AQ1349" s="29"/>
      <c r="AR1349" s="29"/>
      <c r="AS1349" s="29"/>
      <c r="AT1349" s="29"/>
      <c r="AU1349" s="29"/>
      <c r="AV1349" s="29"/>
      <c r="AW1349" s="29"/>
      <c r="AX1349" s="29"/>
      <c r="AY1349" s="29"/>
      <c r="AZ1349" s="29"/>
      <c r="BA1349" s="29"/>
      <c r="BB1349" s="29"/>
      <c r="BC1349" s="29"/>
      <c r="BD1349" s="29"/>
      <c r="BE1349" s="29"/>
      <c r="BF1349" s="29"/>
      <c r="BG1349" s="29"/>
      <c r="BH1349" s="29"/>
      <c r="BI1349" s="29"/>
      <c r="BJ1349" s="29"/>
      <c r="BK1349" s="29"/>
      <c r="BL1349" s="29"/>
      <c r="BM1349" s="29"/>
      <c r="CH1349" s="29"/>
      <c r="CX1349" s="29"/>
      <c r="CY1349" s="29"/>
      <c r="CZ1349" s="31"/>
      <c r="DA1349" s="31"/>
      <c r="DB1349" s="31"/>
      <c r="DC1349" s="31"/>
      <c r="DD1349" s="31"/>
      <c r="DE1349" s="31"/>
      <c r="DF1349" s="31"/>
      <c r="DL1349" s="29"/>
      <c r="DM1349" s="29"/>
      <c r="DN1349" s="29"/>
      <c r="DO1349" s="29"/>
      <c r="DP1349" s="29"/>
      <c r="DQ1349" s="29"/>
      <c r="DR1349" s="29"/>
      <c r="DS1349" s="29"/>
      <c r="DT1349" s="29"/>
      <c r="DU1349" s="29"/>
      <c r="DV1349" s="29"/>
      <c r="DW1349" s="29"/>
      <c r="DX1349" s="29"/>
      <c r="DY1349" s="29"/>
      <c r="DZ1349" s="29"/>
      <c r="EA1349" s="29"/>
      <c r="EB1349" s="29"/>
      <c r="EC1349" s="29"/>
      <c r="ED1349" s="29"/>
      <c r="EE1349" s="29"/>
      <c r="EF1349" s="29"/>
      <c r="EG1349" s="29"/>
      <c r="EH1349" s="29"/>
      <c r="EI1349" s="29"/>
      <c r="EJ1349" s="29"/>
      <c r="EK1349" s="29"/>
      <c r="EL1349" s="29"/>
      <c r="EM1349" s="29"/>
      <c r="EN1349" s="29"/>
      <c r="EO1349" s="29"/>
      <c r="EP1349" s="29"/>
      <c r="EQ1349" s="29"/>
      <c r="ER1349" s="29"/>
      <c r="ES1349" s="29"/>
      <c r="ET1349" s="29"/>
      <c r="EU1349" s="29"/>
      <c r="EV1349" s="29"/>
      <c r="EW1349" s="29"/>
      <c r="EX1349" s="29"/>
      <c r="EY1349" s="29"/>
      <c r="EZ1349" s="29"/>
      <c r="FA1349" s="29"/>
      <c r="FB1349" s="29"/>
      <c r="FC1349" s="29"/>
      <c r="FD1349" s="29"/>
      <c r="FE1349" s="29"/>
      <c r="FF1349" s="29"/>
      <c r="FG1349" s="29"/>
      <c r="FH1349" s="29"/>
      <c r="FI1349" s="29"/>
      <c r="FJ1349" s="29"/>
      <c r="FK1349" s="29"/>
      <c r="FV1349" s="29"/>
      <c r="FZ1349" s="29"/>
      <c r="GA1349" s="29"/>
    </row>
    <row r="1350" spans="7:183" x14ac:dyDescent="0.25">
      <c r="G1350" s="112"/>
      <c r="Z1350" s="113"/>
      <c r="AQ1350" s="29"/>
      <c r="AR1350" s="29"/>
      <c r="AS1350" s="29"/>
      <c r="AT1350" s="29"/>
      <c r="AU1350" s="29"/>
      <c r="AV1350" s="29"/>
      <c r="AW1350" s="29"/>
      <c r="AX1350" s="29"/>
      <c r="AY1350" s="29"/>
      <c r="AZ1350" s="29"/>
      <c r="BA1350" s="29"/>
      <c r="BB1350" s="29"/>
      <c r="BC1350" s="29"/>
      <c r="BD1350" s="29"/>
      <c r="BE1350" s="29"/>
      <c r="BF1350" s="29"/>
      <c r="BG1350" s="29"/>
      <c r="BH1350" s="29"/>
      <c r="BI1350" s="29"/>
      <c r="BJ1350" s="29"/>
      <c r="BK1350" s="29"/>
      <c r="BL1350" s="29"/>
      <c r="BM1350" s="29"/>
      <c r="CH1350" s="29"/>
      <c r="CX1350" s="29"/>
      <c r="CY1350" s="29"/>
      <c r="CZ1350" s="31"/>
      <c r="DA1350" s="31"/>
      <c r="DB1350" s="31"/>
      <c r="DC1350" s="31"/>
      <c r="DD1350" s="31"/>
      <c r="DE1350" s="31"/>
      <c r="DF1350" s="31"/>
      <c r="DL1350" s="29"/>
      <c r="DM1350" s="29"/>
      <c r="DN1350" s="29"/>
      <c r="DO1350" s="29"/>
      <c r="DP1350" s="29"/>
      <c r="DQ1350" s="29"/>
      <c r="DR1350" s="29"/>
      <c r="DS1350" s="29"/>
      <c r="DT1350" s="29"/>
      <c r="DU1350" s="29"/>
      <c r="DV1350" s="29"/>
      <c r="DW1350" s="29"/>
      <c r="DX1350" s="29"/>
      <c r="DY1350" s="29"/>
      <c r="DZ1350" s="29"/>
      <c r="EA1350" s="29"/>
      <c r="EB1350" s="29"/>
      <c r="EC1350" s="29"/>
      <c r="ED1350" s="29"/>
      <c r="EE1350" s="29"/>
      <c r="EF1350" s="29"/>
      <c r="EG1350" s="29"/>
      <c r="EH1350" s="29"/>
      <c r="EI1350" s="29"/>
      <c r="EJ1350" s="29"/>
      <c r="EK1350" s="29"/>
      <c r="EL1350" s="29"/>
      <c r="EM1350" s="29"/>
      <c r="EN1350" s="29"/>
      <c r="EO1350" s="29"/>
      <c r="EP1350" s="29"/>
      <c r="EQ1350" s="29"/>
      <c r="ER1350" s="29"/>
      <c r="ES1350" s="29"/>
      <c r="ET1350" s="29"/>
      <c r="EU1350" s="29"/>
      <c r="EV1350" s="29"/>
      <c r="EW1350" s="29"/>
      <c r="EX1350" s="29"/>
      <c r="EY1350" s="29"/>
      <c r="EZ1350" s="29"/>
      <c r="FA1350" s="29"/>
      <c r="FB1350" s="29"/>
      <c r="FC1350" s="29"/>
      <c r="FD1350" s="29"/>
      <c r="FE1350" s="29"/>
      <c r="FF1350" s="29"/>
      <c r="FG1350" s="29"/>
      <c r="FH1350" s="29"/>
      <c r="FI1350" s="29"/>
      <c r="FJ1350" s="29"/>
      <c r="FK1350" s="29"/>
      <c r="FV1350" s="29"/>
      <c r="FZ1350" s="29"/>
      <c r="GA1350" s="29"/>
    </row>
    <row r="1351" spans="7:183" x14ac:dyDescent="0.25">
      <c r="G1351" s="112"/>
      <c r="Z1351" s="113"/>
      <c r="AQ1351" s="29"/>
      <c r="AR1351" s="29"/>
      <c r="AS1351" s="29"/>
      <c r="AT1351" s="29"/>
      <c r="AU1351" s="29"/>
      <c r="AV1351" s="29"/>
      <c r="AW1351" s="29"/>
      <c r="AX1351" s="29"/>
      <c r="AY1351" s="29"/>
      <c r="AZ1351" s="29"/>
      <c r="BA1351" s="29"/>
      <c r="BB1351" s="29"/>
      <c r="BC1351" s="29"/>
      <c r="BD1351" s="29"/>
      <c r="BE1351" s="29"/>
      <c r="BF1351" s="29"/>
      <c r="BG1351" s="29"/>
      <c r="BH1351" s="29"/>
      <c r="BI1351" s="29"/>
      <c r="BJ1351" s="29"/>
      <c r="BK1351" s="29"/>
      <c r="BL1351" s="29"/>
      <c r="BM1351" s="29"/>
      <c r="CH1351" s="29"/>
      <c r="CX1351" s="29"/>
      <c r="CY1351" s="29"/>
      <c r="CZ1351" s="31"/>
      <c r="DA1351" s="31"/>
      <c r="DB1351" s="31"/>
      <c r="DC1351" s="31"/>
      <c r="DD1351" s="31"/>
      <c r="DE1351" s="31"/>
      <c r="DF1351" s="31"/>
      <c r="DL1351" s="29"/>
      <c r="DM1351" s="29"/>
      <c r="DN1351" s="29"/>
      <c r="DO1351" s="29"/>
      <c r="DP1351" s="29"/>
      <c r="DQ1351" s="29"/>
      <c r="DR1351" s="29"/>
      <c r="DS1351" s="29"/>
      <c r="DT1351" s="29"/>
      <c r="DU1351" s="29"/>
      <c r="DV1351" s="29"/>
      <c r="DW1351" s="29"/>
      <c r="DX1351" s="29"/>
      <c r="DY1351" s="29"/>
      <c r="DZ1351" s="29"/>
      <c r="EA1351" s="29"/>
      <c r="EB1351" s="29"/>
      <c r="EC1351" s="29"/>
      <c r="ED1351" s="29"/>
      <c r="EE1351" s="29"/>
      <c r="EF1351" s="29"/>
      <c r="EG1351" s="29"/>
      <c r="EH1351" s="29"/>
      <c r="EI1351" s="29"/>
      <c r="EJ1351" s="29"/>
      <c r="EK1351" s="29"/>
      <c r="EL1351" s="29"/>
      <c r="EM1351" s="29"/>
      <c r="EN1351" s="29"/>
      <c r="EO1351" s="29"/>
      <c r="EP1351" s="29"/>
      <c r="EQ1351" s="29"/>
      <c r="ER1351" s="29"/>
      <c r="ES1351" s="29"/>
      <c r="ET1351" s="29"/>
      <c r="EU1351" s="29"/>
      <c r="EV1351" s="29"/>
      <c r="EW1351" s="29"/>
      <c r="EX1351" s="29"/>
      <c r="EY1351" s="29"/>
      <c r="EZ1351" s="29"/>
      <c r="FA1351" s="29"/>
      <c r="FB1351" s="29"/>
      <c r="FC1351" s="29"/>
      <c r="FD1351" s="29"/>
      <c r="FE1351" s="29"/>
      <c r="FF1351" s="29"/>
      <c r="FG1351" s="29"/>
      <c r="FH1351" s="29"/>
      <c r="FI1351" s="29"/>
      <c r="FJ1351" s="29"/>
      <c r="FK1351" s="29"/>
      <c r="FV1351" s="29"/>
      <c r="FZ1351" s="29"/>
      <c r="GA1351" s="29"/>
    </row>
    <row r="1352" spans="7:183" x14ac:dyDescent="0.25">
      <c r="G1352" s="112"/>
      <c r="Z1352" s="113"/>
      <c r="AQ1352" s="29"/>
      <c r="AR1352" s="29"/>
      <c r="AS1352" s="29"/>
      <c r="AT1352" s="29"/>
      <c r="AU1352" s="29"/>
      <c r="AV1352" s="29"/>
      <c r="AW1352" s="29"/>
      <c r="AX1352" s="29"/>
      <c r="AY1352" s="29"/>
      <c r="AZ1352" s="29"/>
      <c r="BA1352" s="29"/>
      <c r="BB1352" s="29"/>
      <c r="BC1352" s="29"/>
      <c r="BD1352" s="29"/>
      <c r="BE1352" s="29"/>
      <c r="BF1352" s="29"/>
      <c r="BG1352" s="29"/>
      <c r="BH1352" s="29"/>
      <c r="BI1352" s="29"/>
      <c r="BJ1352" s="29"/>
      <c r="BK1352" s="29"/>
      <c r="BL1352" s="29"/>
      <c r="BM1352" s="29"/>
      <c r="CH1352" s="29"/>
      <c r="CX1352" s="29"/>
      <c r="CY1352" s="29"/>
      <c r="CZ1352" s="31"/>
      <c r="DA1352" s="31"/>
      <c r="DB1352" s="31"/>
      <c r="DC1352" s="31"/>
      <c r="DD1352" s="31"/>
      <c r="DE1352" s="31"/>
      <c r="DF1352" s="31"/>
      <c r="DL1352" s="29"/>
      <c r="DM1352" s="29"/>
      <c r="DN1352" s="29"/>
      <c r="DO1352" s="29"/>
      <c r="DP1352" s="29"/>
      <c r="DQ1352" s="29"/>
      <c r="DR1352" s="29"/>
      <c r="DS1352" s="29"/>
      <c r="DT1352" s="29"/>
      <c r="DU1352" s="29"/>
      <c r="DV1352" s="29"/>
      <c r="DW1352" s="29"/>
      <c r="DX1352" s="29"/>
      <c r="DY1352" s="29"/>
      <c r="DZ1352" s="29"/>
      <c r="EA1352" s="29"/>
      <c r="EB1352" s="29"/>
      <c r="EC1352" s="29"/>
      <c r="ED1352" s="29"/>
      <c r="EE1352" s="29"/>
      <c r="EF1352" s="29"/>
      <c r="EG1352" s="29"/>
      <c r="EH1352" s="29"/>
      <c r="EI1352" s="29"/>
      <c r="EJ1352" s="29"/>
      <c r="EK1352" s="29"/>
      <c r="EL1352" s="29"/>
      <c r="EM1352" s="29"/>
      <c r="EN1352" s="29"/>
      <c r="EO1352" s="29"/>
      <c r="EP1352" s="29"/>
      <c r="EQ1352" s="29"/>
      <c r="ER1352" s="29"/>
      <c r="ES1352" s="29"/>
      <c r="ET1352" s="29"/>
      <c r="EU1352" s="29"/>
      <c r="EV1352" s="29"/>
      <c r="EW1352" s="29"/>
      <c r="EX1352" s="29"/>
      <c r="EY1352" s="29"/>
      <c r="EZ1352" s="29"/>
      <c r="FA1352" s="29"/>
      <c r="FB1352" s="29"/>
      <c r="FC1352" s="29"/>
      <c r="FD1352" s="29"/>
      <c r="FE1352" s="29"/>
      <c r="FF1352" s="29"/>
      <c r="FG1352" s="29"/>
      <c r="FH1352" s="29"/>
      <c r="FI1352" s="29"/>
      <c r="FJ1352" s="29"/>
      <c r="FK1352" s="29"/>
      <c r="FV1352" s="29"/>
      <c r="FZ1352" s="29"/>
      <c r="GA1352" s="29"/>
    </row>
    <row r="1353" spans="7:183" x14ac:dyDescent="0.25">
      <c r="G1353" s="112"/>
      <c r="Z1353" s="113"/>
      <c r="AQ1353" s="29"/>
      <c r="AR1353" s="29"/>
      <c r="AS1353" s="29"/>
      <c r="AT1353" s="29"/>
      <c r="AU1353" s="29"/>
      <c r="AV1353" s="29"/>
      <c r="AW1353" s="29"/>
      <c r="AX1353" s="29"/>
      <c r="AY1353" s="29"/>
      <c r="AZ1353" s="29"/>
      <c r="BA1353" s="29"/>
      <c r="BB1353" s="29"/>
      <c r="BC1353" s="29"/>
      <c r="BD1353" s="29"/>
      <c r="BE1353" s="29"/>
      <c r="BF1353" s="29"/>
      <c r="BG1353" s="29"/>
      <c r="BH1353" s="29"/>
      <c r="BI1353" s="29"/>
      <c r="BJ1353" s="29"/>
      <c r="BK1353" s="29"/>
      <c r="BL1353" s="29"/>
      <c r="BM1353" s="29"/>
      <c r="CH1353" s="29"/>
      <c r="CX1353" s="29"/>
      <c r="CY1353" s="29"/>
      <c r="CZ1353" s="31"/>
      <c r="DA1353" s="31"/>
      <c r="DB1353" s="31"/>
      <c r="DC1353" s="31"/>
      <c r="DD1353" s="31"/>
      <c r="DE1353" s="31"/>
      <c r="DF1353" s="31"/>
      <c r="DL1353" s="29"/>
      <c r="DM1353" s="29"/>
      <c r="DN1353" s="29"/>
      <c r="DO1353" s="29"/>
      <c r="DP1353" s="29"/>
      <c r="DQ1353" s="29"/>
      <c r="DR1353" s="29"/>
      <c r="DS1353" s="29"/>
      <c r="DT1353" s="29"/>
      <c r="DU1353" s="29"/>
      <c r="DV1353" s="29"/>
      <c r="DW1353" s="29"/>
      <c r="DX1353" s="29"/>
      <c r="DY1353" s="29"/>
      <c r="DZ1353" s="29"/>
      <c r="EA1353" s="29"/>
      <c r="EB1353" s="29"/>
      <c r="EC1353" s="29"/>
      <c r="ED1353" s="29"/>
      <c r="EE1353" s="29"/>
      <c r="EF1353" s="29"/>
      <c r="EG1353" s="29"/>
      <c r="EH1353" s="29"/>
      <c r="EI1353" s="29"/>
      <c r="EJ1353" s="29"/>
      <c r="EK1353" s="29"/>
      <c r="EL1353" s="29"/>
      <c r="EM1353" s="29"/>
      <c r="EN1353" s="29"/>
      <c r="EO1353" s="29"/>
      <c r="EP1353" s="29"/>
      <c r="EQ1353" s="29"/>
      <c r="ER1353" s="29"/>
      <c r="ES1353" s="29"/>
      <c r="ET1353" s="29"/>
      <c r="EU1353" s="29"/>
      <c r="EV1353" s="29"/>
      <c r="EW1353" s="29"/>
      <c r="EX1353" s="29"/>
      <c r="EY1353" s="29"/>
      <c r="EZ1353" s="29"/>
      <c r="FA1353" s="29"/>
      <c r="FB1353" s="29"/>
      <c r="FC1353" s="29"/>
      <c r="FD1353" s="29"/>
      <c r="FE1353" s="29"/>
      <c r="FF1353" s="29"/>
      <c r="FG1353" s="29"/>
      <c r="FH1353" s="29"/>
      <c r="FI1353" s="29"/>
      <c r="FJ1353" s="29"/>
      <c r="FK1353" s="29"/>
      <c r="FV1353" s="29"/>
      <c r="FZ1353" s="29"/>
      <c r="GA1353" s="29"/>
    </row>
    <row r="1354" spans="7:183" x14ac:dyDescent="0.25">
      <c r="G1354" s="112"/>
      <c r="Z1354" s="113"/>
      <c r="AQ1354" s="29"/>
      <c r="AR1354" s="29"/>
      <c r="AS1354" s="29"/>
      <c r="AT1354" s="29"/>
      <c r="AU1354" s="29"/>
      <c r="AV1354" s="29"/>
      <c r="AW1354" s="29"/>
      <c r="AX1354" s="29"/>
      <c r="AY1354" s="29"/>
      <c r="AZ1354" s="29"/>
      <c r="BA1354" s="29"/>
      <c r="BB1354" s="29"/>
      <c r="BC1354" s="29"/>
      <c r="BD1354" s="29"/>
      <c r="BE1354" s="29"/>
      <c r="BF1354" s="29"/>
      <c r="BG1354" s="29"/>
      <c r="BH1354" s="29"/>
      <c r="BI1354" s="29"/>
      <c r="BJ1354" s="29"/>
      <c r="BK1354" s="29"/>
      <c r="BL1354" s="29"/>
      <c r="BM1354" s="29"/>
      <c r="CH1354" s="29"/>
      <c r="CX1354" s="29"/>
      <c r="CY1354" s="29"/>
      <c r="CZ1354" s="31"/>
      <c r="DA1354" s="31"/>
      <c r="DB1354" s="31"/>
      <c r="DC1354" s="31"/>
      <c r="DD1354" s="31"/>
      <c r="DE1354" s="31"/>
      <c r="DF1354" s="31"/>
      <c r="DL1354" s="29"/>
      <c r="DM1354" s="29"/>
      <c r="DN1354" s="29"/>
      <c r="DO1354" s="29"/>
      <c r="DP1354" s="29"/>
      <c r="DQ1354" s="29"/>
      <c r="DR1354" s="29"/>
      <c r="DS1354" s="29"/>
      <c r="DT1354" s="29"/>
      <c r="DU1354" s="29"/>
      <c r="DV1354" s="29"/>
      <c r="DW1354" s="29"/>
      <c r="DX1354" s="29"/>
      <c r="DY1354" s="29"/>
      <c r="DZ1354" s="29"/>
      <c r="EA1354" s="29"/>
      <c r="EB1354" s="29"/>
      <c r="EC1354" s="29"/>
      <c r="ED1354" s="29"/>
      <c r="EE1354" s="29"/>
      <c r="EF1354" s="29"/>
      <c r="EG1354" s="29"/>
      <c r="EH1354" s="29"/>
      <c r="EI1354" s="29"/>
      <c r="EJ1354" s="29"/>
      <c r="EK1354" s="29"/>
      <c r="EL1354" s="29"/>
      <c r="EM1354" s="29"/>
      <c r="EN1354" s="29"/>
      <c r="EO1354" s="29"/>
      <c r="EP1354" s="29"/>
      <c r="EQ1354" s="29"/>
      <c r="ER1354" s="29"/>
      <c r="ES1354" s="29"/>
      <c r="ET1354" s="29"/>
      <c r="EU1354" s="29"/>
      <c r="EV1354" s="29"/>
      <c r="EW1354" s="29"/>
      <c r="EX1354" s="29"/>
      <c r="EY1354" s="29"/>
      <c r="EZ1354" s="29"/>
      <c r="FA1354" s="29"/>
      <c r="FB1354" s="29"/>
      <c r="FC1354" s="29"/>
      <c r="FD1354" s="29"/>
      <c r="FE1354" s="29"/>
      <c r="FF1354" s="29"/>
      <c r="FG1354" s="29"/>
      <c r="FH1354" s="29"/>
      <c r="FI1354" s="29"/>
      <c r="FJ1354" s="29"/>
      <c r="FK1354" s="29"/>
      <c r="FV1354" s="29"/>
      <c r="FZ1354" s="29"/>
      <c r="GA1354" s="29"/>
    </row>
    <row r="1355" spans="7:183" x14ac:dyDescent="0.25">
      <c r="G1355" s="112"/>
      <c r="Z1355" s="113"/>
      <c r="AQ1355" s="29"/>
      <c r="AR1355" s="29"/>
      <c r="AS1355" s="29"/>
      <c r="AT1355" s="29"/>
      <c r="AU1355" s="29"/>
      <c r="AV1355" s="29"/>
      <c r="AW1355" s="29"/>
      <c r="AX1355" s="29"/>
      <c r="AY1355" s="29"/>
      <c r="AZ1355" s="29"/>
      <c r="BA1355" s="29"/>
      <c r="BB1355" s="29"/>
      <c r="BC1355" s="29"/>
      <c r="BD1355" s="29"/>
      <c r="BE1355" s="29"/>
      <c r="BF1355" s="29"/>
      <c r="BG1355" s="29"/>
      <c r="BH1355" s="29"/>
      <c r="BI1355" s="29"/>
      <c r="BJ1355" s="29"/>
      <c r="BK1355" s="29"/>
      <c r="BL1355" s="29"/>
      <c r="BM1355" s="29"/>
      <c r="CH1355" s="29"/>
      <c r="CX1355" s="29"/>
      <c r="CY1355" s="29"/>
      <c r="CZ1355" s="31"/>
      <c r="DA1355" s="31"/>
      <c r="DB1355" s="31"/>
      <c r="DC1355" s="31"/>
      <c r="DD1355" s="31"/>
      <c r="DE1355" s="31"/>
      <c r="DF1355" s="31"/>
      <c r="DL1355" s="29"/>
      <c r="DM1355" s="29"/>
      <c r="DN1355" s="29"/>
      <c r="DO1355" s="29"/>
      <c r="DP1355" s="29"/>
      <c r="DQ1355" s="29"/>
      <c r="DR1355" s="29"/>
      <c r="DS1355" s="29"/>
      <c r="DT1355" s="29"/>
      <c r="DU1355" s="29"/>
      <c r="DV1355" s="29"/>
      <c r="DW1355" s="29"/>
      <c r="DX1355" s="29"/>
      <c r="DY1355" s="29"/>
      <c r="DZ1355" s="29"/>
      <c r="EA1355" s="29"/>
      <c r="EB1355" s="29"/>
      <c r="EC1355" s="29"/>
      <c r="ED1355" s="29"/>
      <c r="EE1355" s="29"/>
      <c r="EF1355" s="29"/>
      <c r="EG1355" s="29"/>
      <c r="EH1355" s="29"/>
      <c r="EI1355" s="29"/>
      <c r="EJ1355" s="29"/>
      <c r="EK1355" s="29"/>
      <c r="EL1355" s="29"/>
      <c r="EM1355" s="29"/>
      <c r="EN1355" s="29"/>
      <c r="EO1355" s="29"/>
      <c r="EP1355" s="29"/>
      <c r="EQ1355" s="29"/>
      <c r="ER1355" s="29"/>
      <c r="ES1355" s="29"/>
      <c r="ET1355" s="29"/>
      <c r="EU1355" s="29"/>
      <c r="EV1355" s="29"/>
      <c r="EW1355" s="29"/>
      <c r="EX1355" s="29"/>
      <c r="EY1355" s="29"/>
      <c r="EZ1355" s="29"/>
      <c r="FA1355" s="29"/>
      <c r="FB1355" s="29"/>
      <c r="FC1355" s="29"/>
      <c r="FD1355" s="29"/>
      <c r="FE1355" s="29"/>
      <c r="FF1355" s="29"/>
      <c r="FG1355" s="29"/>
      <c r="FH1355" s="29"/>
      <c r="FI1355" s="29"/>
      <c r="FJ1355" s="29"/>
      <c r="FK1355" s="29"/>
      <c r="FV1355" s="29"/>
      <c r="FZ1355" s="29"/>
      <c r="GA1355" s="29"/>
    </row>
    <row r="1356" spans="7:183" x14ac:dyDescent="0.25">
      <c r="G1356" s="112"/>
      <c r="Z1356" s="113"/>
      <c r="AQ1356" s="29"/>
      <c r="AR1356" s="29"/>
      <c r="AS1356" s="29"/>
      <c r="AT1356" s="29"/>
      <c r="AU1356" s="29"/>
      <c r="AV1356" s="29"/>
      <c r="AW1356" s="29"/>
      <c r="AX1356" s="29"/>
      <c r="AY1356" s="29"/>
      <c r="AZ1356" s="29"/>
      <c r="BA1356" s="29"/>
      <c r="BB1356" s="29"/>
      <c r="BC1356" s="29"/>
      <c r="BD1356" s="29"/>
      <c r="BE1356" s="29"/>
      <c r="BF1356" s="29"/>
      <c r="BG1356" s="29"/>
      <c r="BH1356" s="29"/>
      <c r="BI1356" s="29"/>
      <c r="BJ1356" s="29"/>
      <c r="BK1356" s="29"/>
      <c r="BL1356" s="29"/>
      <c r="BM1356" s="29"/>
      <c r="CH1356" s="29"/>
      <c r="CX1356" s="29"/>
      <c r="CY1356" s="29"/>
      <c r="CZ1356" s="31"/>
      <c r="DA1356" s="31"/>
      <c r="DB1356" s="31"/>
      <c r="DC1356" s="31"/>
      <c r="DD1356" s="31"/>
      <c r="DE1356" s="31"/>
      <c r="DF1356" s="31"/>
      <c r="DL1356" s="29"/>
      <c r="DM1356" s="29"/>
      <c r="DN1356" s="29"/>
      <c r="DO1356" s="29"/>
      <c r="DP1356" s="29"/>
      <c r="DQ1356" s="29"/>
      <c r="DR1356" s="29"/>
      <c r="DS1356" s="29"/>
      <c r="DT1356" s="29"/>
      <c r="DU1356" s="29"/>
      <c r="DV1356" s="29"/>
      <c r="DW1356" s="29"/>
      <c r="DX1356" s="29"/>
      <c r="DY1356" s="29"/>
      <c r="DZ1356" s="29"/>
      <c r="EA1356" s="29"/>
      <c r="EB1356" s="29"/>
      <c r="EC1356" s="29"/>
      <c r="ED1356" s="29"/>
      <c r="EE1356" s="29"/>
      <c r="EF1356" s="29"/>
      <c r="EG1356" s="29"/>
      <c r="EH1356" s="29"/>
      <c r="EI1356" s="29"/>
      <c r="EJ1356" s="29"/>
      <c r="EK1356" s="29"/>
      <c r="EL1356" s="29"/>
      <c r="EM1356" s="29"/>
      <c r="EN1356" s="29"/>
      <c r="EO1356" s="29"/>
      <c r="EP1356" s="29"/>
      <c r="EQ1356" s="29"/>
      <c r="ER1356" s="29"/>
      <c r="ES1356" s="29"/>
      <c r="ET1356" s="29"/>
      <c r="EU1356" s="29"/>
      <c r="EV1356" s="29"/>
      <c r="EW1356" s="29"/>
      <c r="EX1356" s="29"/>
      <c r="EY1356" s="29"/>
      <c r="EZ1356" s="29"/>
      <c r="FA1356" s="29"/>
      <c r="FB1356" s="29"/>
      <c r="FC1356" s="29"/>
      <c r="FD1356" s="29"/>
      <c r="FE1356" s="29"/>
      <c r="FF1356" s="29"/>
      <c r="FG1356" s="29"/>
      <c r="FH1356" s="29"/>
      <c r="FI1356" s="29"/>
      <c r="FJ1356" s="29"/>
      <c r="FK1356" s="29"/>
      <c r="FV1356" s="29"/>
      <c r="FZ1356" s="29"/>
      <c r="GA1356" s="29"/>
    </row>
    <row r="1357" spans="7:183" x14ac:dyDescent="0.25">
      <c r="G1357" s="112"/>
      <c r="Z1357" s="113"/>
      <c r="AQ1357" s="29"/>
      <c r="AR1357" s="29"/>
      <c r="AS1357" s="29"/>
      <c r="AT1357" s="29"/>
      <c r="AU1357" s="29"/>
      <c r="AV1357" s="29"/>
      <c r="AW1357" s="29"/>
      <c r="AX1357" s="29"/>
      <c r="AY1357" s="29"/>
      <c r="AZ1357" s="29"/>
      <c r="BA1357" s="29"/>
      <c r="BB1357" s="29"/>
      <c r="BC1357" s="29"/>
      <c r="BD1357" s="29"/>
      <c r="BE1357" s="29"/>
      <c r="BF1357" s="29"/>
      <c r="BG1357" s="29"/>
      <c r="BH1357" s="29"/>
      <c r="BI1357" s="29"/>
      <c r="BJ1357" s="29"/>
      <c r="BK1357" s="29"/>
      <c r="BL1357" s="29"/>
      <c r="BM1357" s="29"/>
      <c r="CH1357" s="29"/>
      <c r="CX1357" s="29"/>
      <c r="CY1357" s="29"/>
      <c r="CZ1357" s="31"/>
      <c r="DA1357" s="31"/>
      <c r="DB1357" s="31"/>
      <c r="DC1357" s="31"/>
      <c r="DD1357" s="31"/>
      <c r="DE1357" s="31"/>
      <c r="DF1357" s="31"/>
      <c r="DL1357" s="29"/>
      <c r="DM1357" s="29"/>
      <c r="DN1357" s="29"/>
      <c r="DO1357" s="29"/>
      <c r="DP1357" s="29"/>
      <c r="DQ1357" s="29"/>
      <c r="DR1357" s="29"/>
      <c r="DS1357" s="29"/>
      <c r="DT1357" s="29"/>
      <c r="DU1357" s="29"/>
      <c r="DV1357" s="29"/>
      <c r="DW1357" s="29"/>
      <c r="DX1357" s="29"/>
      <c r="DY1357" s="29"/>
      <c r="DZ1357" s="29"/>
      <c r="EA1357" s="29"/>
      <c r="EB1357" s="29"/>
      <c r="EC1357" s="29"/>
      <c r="ED1357" s="29"/>
      <c r="EE1357" s="29"/>
      <c r="EF1357" s="29"/>
      <c r="EG1357" s="29"/>
      <c r="EH1357" s="29"/>
      <c r="EI1357" s="29"/>
      <c r="EJ1357" s="29"/>
      <c r="EK1357" s="29"/>
      <c r="EL1357" s="29"/>
      <c r="EM1357" s="29"/>
      <c r="EN1357" s="29"/>
      <c r="EO1357" s="29"/>
      <c r="EP1357" s="29"/>
      <c r="EQ1357" s="29"/>
      <c r="ER1357" s="29"/>
      <c r="ES1357" s="29"/>
      <c r="ET1357" s="29"/>
      <c r="EU1357" s="29"/>
      <c r="EV1357" s="29"/>
      <c r="EW1357" s="29"/>
      <c r="EX1357" s="29"/>
      <c r="EY1357" s="29"/>
      <c r="EZ1357" s="29"/>
      <c r="FA1357" s="29"/>
      <c r="FB1357" s="29"/>
      <c r="FC1357" s="29"/>
      <c r="FD1357" s="29"/>
      <c r="FE1357" s="29"/>
      <c r="FF1357" s="29"/>
      <c r="FG1357" s="29"/>
      <c r="FH1357" s="29"/>
      <c r="FI1357" s="29"/>
      <c r="FJ1357" s="29"/>
      <c r="FK1357" s="29"/>
      <c r="FV1357" s="29"/>
      <c r="FZ1357" s="29"/>
      <c r="GA1357" s="29"/>
    </row>
    <row r="1358" spans="7:183" x14ac:dyDescent="0.25">
      <c r="G1358" s="112"/>
      <c r="Z1358" s="113"/>
      <c r="AQ1358" s="29"/>
      <c r="AR1358" s="29"/>
      <c r="AS1358" s="29"/>
      <c r="AT1358" s="29"/>
      <c r="AU1358" s="29"/>
      <c r="AV1358" s="29"/>
      <c r="AW1358" s="29"/>
      <c r="AX1358" s="29"/>
      <c r="AY1358" s="29"/>
      <c r="AZ1358" s="29"/>
      <c r="BA1358" s="29"/>
      <c r="BB1358" s="29"/>
      <c r="BC1358" s="29"/>
      <c r="BD1358" s="29"/>
      <c r="BE1358" s="29"/>
      <c r="BF1358" s="29"/>
      <c r="BG1358" s="29"/>
      <c r="BH1358" s="29"/>
      <c r="BI1358" s="29"/>
      <c r="BJ1358" s="29"/>
      <c r="BK1358" s="29"/>
      <c r="BL1358" s="29"/>
      <c r="BM1358" s="29"/>
      <c r="CH1358" s="29"/>
      <c r="CX1358" s="29"/>
      <c r="CY1358" s="29"/>
      <c r="CZ1358" s="31"/>
      <c r="DA1358" s="31"/>
      <c r="DB1358" s="31"/>
      <c r="DC1358" s="31"/>
      <c r="DD1358" s="31"/>
      <c r="DE1358" s="31"/>
      <c r="DF1358" s="31"/>
      <c r="DL1358" s="29"/>
      <c r="DM1358" s="29"/>
      <c r="DN1358" s="29"/>
      <c r="DO1358" s="29"/>
      <c r="DP1358" s="29"/>
      <c r="DQ1358" s="29"/>
      <c r="DR1358" s="29"/>
      <c r="DS1358" s="29"/>
      <c r="DT1358" s="29"/>
      <c r="DU1358" s="29"/>
      <c r="DV1358" s="29"/>
      <c r="DW1358" s="29"/>
      <c r="DX1358" s="29"/>
      <c r="DY1358" s="29"/>
      <c r="DZ1358" s="29"/>
      <c r="EA1358" s="29"/>
      <c r="EB1358" s="29"/>
      <c r="EC1358" s="29"/>
      <c r="ED1358" s="29"/>
      <c r="EE1358" s="29"/>
      <c r="EF1358" s="29"/>
      <c r="EG1358" s="29"/>
      <c r="EH1358" s="29"/>
      <c r="EI1358" s="29"/>
      <c r="EJ1358" s="29"/>
      <c r="EK1358" s="29"/>
      <c r="EL1358" s="29"/>
      <c r="EM1358" s="29"/>
      <c r="EN1358" s="29"/>
      <c r="EO1358" s="29"/>
      <c r="EP1358" s="29"/>
      <c r="EQ1358" s="29"/>
      <c r="ER1358" s="29"/>
      <c r="ES1358" s="29"/>
      <c r="ET1358" s="29"/>
      <c r="EU1358" s="29"/>
      <c r="EV1358" s="29"/>
      <c r="EW1358" s="29"/>
      <c r="EX1358" s="29"/>
      <c r="EY1358" s="29"/>
      <c r="EZ1358" s="29"/>
      <c r="FA1358" s="29"/>
      <c r="FB1358" s="29"/>
      <c r="FC1358" s="29"/>
      <c r="FD1358" s="29"/>
      <c r="FE1358" s="29"/>
      <c r="FF1358" s="29"/>
      <c r="FG1358" s="29"/>
      <c r="FH1358" s="29"/>
      <c r="FI1358" s="29"/>
      <c r="FJ1358" s="29"/>
      <c r="FK1358" s="29"/>
      <c r="FV1358" s="29"/>
      <c r="FZ1358" s="29"/>
      <c r="GA1358" s="29"/>
    </row>
    <row r="1359" spans="7:183" x14ac:dyDescent="0.25">
      <c r="G1359" s="112"/>
      <c r="Z1359" s="113"/>
      <c r="AQ1359" s="29"/>
      <c r="AR1359" s="29"/>
      <c r="AS1359" s="29"/>
      <c r="AT1359" s="29"/>
      <c r="AU1359" s="29"/>
      <c r="AV1359" s="29"/>
      <c r="AW1359" s="29"/>
      <c r="AX1359" s="29"/>
      <c r="AY1359" s="29"/>
      <c r="AZ1359" s="29"/>
      <c r="BA1359" s="29"/>
      <c r="BB1359" s="29"/>
      <c r="BC1359" s="29"/>
      <c r="BD1359" s="29"/>
      <c r="BE1359" s="29"/>
      <c r="BF1359" s="29"/>
      <c r="BG1359" s="29"/>
      <c r="BH1359" s="29"/>
      <c r="BI1359" s="29"/>
      <c r="BJ1359" s="29"/>
      <c r="BK1359" s="29"/>
      <c r="BL1359" s="29"/>
      <c r="BM1359" s="29"/>
      <c r="CH1359" s="29"/>
      <c r="CX1359" s="29"/>
      <c r="CY1359" s="29"/>
      <c r="CZ1359" s="31"/>
      <c r="DA1359" s="31"/>
      <c r="DB1359" s="31"/>
      <c r="DC1359" s="31"/>
      <c r="DD1359" s="31"/>
      <c r="DE1359" s="31"/>
      <c r="DF1359" s="31"/>
      <c r="DL1359" s="29"/>
      <c r="DM1359" s="29"/>
      <c r="DN1359" s="29"/>
      <c r="DO1359" s="29"/>
      <c r="DP1359" s="29"/>
      <c r="DQ1359" s="29"/>
      <c r="DR1359" s="29"/>
      <c r="DS1359" s="29"/>
      <c r="DT1359" s="29"/>
      <c r="DU1359" s="29"/>
      <c r="DV1359" s="29"/>
      <c r="DW1359" s="29"/>
      <c r="DX1359" s="29"/>
      <c r="DY1359" s="29"/>
      <c r="DZ1359" s="29"/>
      <c r="EA1359" s="29"/>
      <c r="EB1359" s="29"/>
      <c r="EC1359" s="29"/>
      <c r="ED1359" s="29"/>
      <c r="EE1359" s="29"/>
      <c r="EF1359" s="29"/>
      <c r="EG1359" s="29"/>
      <c r="EH1359" s="29"/>
      <c r="EI1359" s="29"/>
      <c r="EJ1359" s="29"/>
      <c r="EK1359" s="29"/>
      <c r="EL1359" s="29"/>
      <c r="EM1359" s="29"/>
      <c r="EN1359" s="29"/>
      <c r="EO1359" s="29"/>
      <c r="EP1359" s="29"/>
      <c r="EQ1359" s="29"/>
      <c r="ER1359" s="29"/>
      <c r="ES1359" s="29"/>
      <c r="ET1359" s="29"/>
      <c r="EU1359" s="29"/>
      <c r="EV1359" s="29"/>
      <c r="EW1359" s="29"/>
      <c r="EX1359" s="29"/>
      <c r="EY1359" s="29"/>
      <c r="EZ1359" s="29"/>
      <c r="FA1359" s="29"/>
      <c r="FB1359" s="29"/>
      <c r="FC1359" s="29"/>
      <c r="FD1359" s="29"/>
      <c r="FE1359" s="29"/>
      <c r="FF1359" s="29"/>
      <c r="FG1359" s="29"/>
      <c r="FH1359" s="29"/>
      <c r="FI1359" s="29"/>
      <c r="FJ1359" s="29"/>
      <c r="FK1359" s="29"/>
      <c r="FV1359" s="29"/>
      <c r="FZ1359" s="29"/>
      <c r="GA1359" s="29"/>
    </row>
    <row r="1360" spans="7:183" x14ac:dyDescent="0.25">
      <c r="G1360" s="112"/>
      <c r="Z1360" s="113"/>
      <c r="AQ1360" s="29"/>
      <c r="AR1360" s="29"/>
      <c r="AS1360" s="29"/>
      <c r="AT1360" s="29"/>
      <c r="AU1360" s="29"/>
      <c r="AV1360" s="29"/>
      <c r="AW1360" s="29"/>
      <c r="AX1360" s="29"/>
      <c r="AY1360" s="29"/>
      <c r="AZ1360" s="29"/>
      <c r="BA1360" s="29"/>
      <c r="BB1360" s="29"/>
      <c r="BC1360" s="29"/>
      <c r="BD1360" s="29"/>
      <c r="BE1360" s="29"/>
      <c r="BF1360" s="29"/>
      <c r="BG1360" s="29"/>
      <c r="BH1360" s="29"/>
      <c r="BI1360" s="29"/>
      <c r="BJ1360" s="29"/>
      <c r="BK1360" s="29"/>
      <c r="BL1360" s="29"/>
      <c r="BM1360" s="29"/>
      <c r="CH1360" s="29"/>
      <c r="CX1360" s="29"/>
      <c r="CY1360" s="29"/>
      <c r="CZ1360" s="31"/>
      <c r="DA1360" s="31"/>
      <c r="DB1360" s="31"/>
      <c r="DC1360" s="31"/>
      <c r="DD1360" s="31"/>
      <c r="DE1360" s="31"/>
      <c r="DF1360" s="31"/>
      <c r="DL1360" s="29"/>
      <c r="DM1360" s="29"/>
      <c r="DN1360" s="29"/>
      <c r="DO1360" s="29"/>
      <c r="DP1360" s="29"/>
      <c r="DQ1360" s="29"/>
      <c r="DR1360" s="29"/>
      <c r="DS1360" s="29"/>
      <c r="DT1360" s="29"/>
      <c r="DU1360" s="29"/>
      <c r="DV1360" s="29"/>
      <c r="DW1360" s="29"/>
      <c r="DX1360" s="29"/>
      <c r="DY1360" s="29"/>
      <c r="DZ1360" s="29"/>
      <c r="EA1360" s="29"/>
      <c r="EB1360" s="29"/>
      <c r="EC1360" s="29"/>
      <c r="ED1360" s="29"/>
      <c r="EE1360" s="29"/>
      <c r="EF1360" s="29"/>
      <c r="EG1360" s="29"/>
      <c r="EH1360" s="29"/>
      <c r="EI1360" s="29"/>
      <c r="EJ1360" s="29"/>
      <c r="EK1360" s="29"/>
      <c r="EL1360" s="29"/>
      <c r="EM1360" s="29"/>
      <c r="EN1360" s="29"/>
      <c r="EO1360" s="29"/>
      <c r="EP1360" s="29"/>
      <c r="EQ1360" s="29"/>
      <c r="ER1360" s="29"/>
      <c r="ES1360" s="29"/>
      <c r="ET1360" s="29"/>
      <c r="EU1360" s="29"/>
      <c r="EV1360" s="29"/>
      <c r="EW1360" s="29"/>
      <c r="EX1360" s="29"/>
      <c r="EY1360" s="29"/>
      <c r="EZ1360" s="29"/>
      <c r="FA1360" s="29"/>
      <c r="FB1360" s="29"/>
      <c r="FC1360" s="29"/>
      <c r="FD1360" s="29"/>
      <c r="FE1360" s="29"/>
      <c r="FF1360" s="29"/>
      <c r="FG1360" s="29"/>
      <c r="FH1360" s="29"/>
      <c r="FI1360" s="29"/>
      <c r="FJ1360" s="29"/>
      <c r="FK1360" s="29"/>
      <c r="FV1360" s="29"/>
      <c r="FZ1360" s="29"/>
      <c r="GA1360" s="29"/>
    </row>
    <row r="1361" spans="7:183" x14ac:dyDescent="0.25">
      <c r="G1361" s="112"/>
      <c r="Z1361" s="113"/>
      <c r="AQ1361" s="29"/>
      <c r="AR1361" s="29"/>
      <c r="AS1361" s="29"/>
      <c r="AT1361" s="29"/>
      <c r="AU1361" s="29"/>
      <c r="AV1361" s="29"/>
      <c r="AW1361" s="29"/>
      <c r="AX1361" s="29"/>
      <c r="AY1361" s="29"/>
      <c r="AZ1361" s="29"/>
      <c r="BA1361" s="29"/>
      <c r="BB1361" s="29"/>
      <c r="BC1361" s="29"/>
      <c r="BD1361" s="29"/>
      <c r="BE1361" s="29"/>
      <c r="BF1361" s="29"/>
      <c r="BG1361" s="29"/>
      <c r="BH1361" s="29"/>
      <c r="BI1361" s="29"/>
      <c r="BJ1361" s="29"/>
      <c r="BK1361" s="29"/>
      <c r="BL1361" s="29"/>
      <c r="BM1361" s="29"/>
      <c r="CH1361" s="29"/>
      <c r="CX1361" s="29"/>
      <c r="CY1361" s="29"/>
      <c r="CZ1361" s="31"/>
      <c r="DA1361" s="31"/>
      <c r="DB1361" s="31"/>
      <c r="DC1361" s="31"/>
      <c r="DD1361" s="31"/>
      <c r="DE1361" s="31"/>
      <c r="DF1361" s="31"/>
      <c r="DL1361" s="29"/>
      <c r="DM1361" s="29"/>
      <c r="DN1361" s="29"/>
      <c r="DO1361" s="29"/>
      <c r="DP1361" s="29"/>
      <c r="DQ1361" s="29"/>
      <c r="DR1361" s="29"/>
      <c r="DS1361" s="29"/>
      <c r="DT1361" s="29"/>
      <c r="DU1361" s="29"/>
      <c r="DV1361" s="29"/>
      <c r="DW1361" s="29"/>
      <c r="DX1361" s="29"/>
      <c r="DY1361" s="29"/>
      <c r="DZ1361" s="29"/>
      <c r="EA1361" s="29"/>
      <c r="EB1361" s="29"/>
      <c r="EC1361" s="29"/>
      <c r="ED1361" s="29"/>
      <c r="EE1361" s="29"/>
      <c r="EF1361" s="29"/>
      <c r="EG1361" s="29"/>
      <c r="EH1361" s="29"/>
      <c r="EI1361" s="29"/>
      <c r="EJ1361" s="29"/>
      <c r="EK1361" s="29"/>
      <c r="EL1361" s="29"/>
      <c r="EM1361" s="29"/>
      <c r="EN1361" s="29"/>
      <c r="EO1361" s="29"/>
      <c r="EP1361" s="29"/>
      <c r="EQ1361" s="29"/>
      <c r="ER1361" s="29"/>
      <c r="ES1361" s="29"/>
      <c r="ET1361" s="29"/>
      <c r="EU1361" s="29"/>
      <c r="EV1361" s="29"/>
      <c r="EW1361" s="29"/>
      <c r="EX1361" s="29"/>
      <c r="EY1361" s="29"/>
      <c r="EZ1361" s="29"/>
      <c r="FA1361" s="29"/>
      <c r="FB1361" s="29"/>
      <c r="FC1361" s="29"/>
      <c r="FD1361" s="29"/>
      <c r="FE1361" s="29"/>
      <c r="FF1361" s="29"/>
      <c r="FG1361" s="29"/>
      <c r="FH1361" s="29"/>
      <c r="FI1361" s="29"/>
      <c r="FJ1361" s="29"/>
      <c r="FK1361" s="29"/>
      <c r="FV1361" s="29"/>
      <c r="FZ1361" s="29"/>
      <c r="GA1361" s="29"/>
    </row>
    <row r="1362" spans="7:183" x14ac:dyDescent="0.25">
      <c r="G1362" s="112"/>
      <c r="Z1362" s="113"/>
      <c r="AQ1362" s="29"/>
      <c r="AR1362" s="29"/>
      <c r="AS1362" s="29"/>
      <c r="AT1362" s="29"/>
      <c r="AU1362" s="29"/>
      <c r="AV1362" s="29"/>
      <c r="AW1362" s="29"/>
      <c r="AX1362" s="29"/>
      <c r="AY1362" s="29"/>
      <c r="AZ1362" s="29"/>
      <c r="BA1362" s="29"/>
      <c r="BB1362" s="29"/>
      <c r="BC1362" s="29"/>
      <c r="BD1362" s="29"/>
      <c r="BE1362" s="29"/>
      <c r="BF1362" s="29"/>
      <c r="BG1362" s="29"/>
      <c r="BH1362" s="29"/>
      <c r="BI1362" s="29"/>
      <c r="BJ1362" s="29"/>
      <c r="BK1362" s="29"/>
      <c r="BL1362" s="29"/>
      <c r="BM1362" s="29"/>
      <c r="CH1362" s="29"/>
      <c r="CX1362" s="29"/>
      <c r="CY1362" s="29"/>
      <c r="CZ1362" s="31"/>
      <c r="DA1362" s="31"/>
      <c r="DB1362" s="31"/>
      <c r="DC1362" s="31"/>
      <c r="DD1362" s="31"/>
      <c r="DE1362" s="31"/>
      <c r="DF1362" s="31"/>
      <c r="DL1362" s="29"/>
      <c r="DM1362" s="29"/>
      <c r="DN1362" s="29"/>
      <c r="DO1362" s="29"/>
      <c r="DP1362" s="29"/>
      <c r="DQ1362" s="29"/>
      <c r="DR1362" s="29"/>
      <c r="DS1362" s="29"/>
      <c r="DT1362" s="29"/>
      <c r="DU1362" s="29"/>
      <c r="DV1362" s="29"/>
      <c r="DW1362" s="29"/>
      <c r="DX1362" s="29"/>
      <c r="DY1362" s="29"/>
      <c r="DZ1362" s="29"/>
      <c r="EA1362" s="29"/>
      <c r="EB1362" s="29"/>
      <c r="EC1362" s="29"/>
      <c r="ED1362" s="29"/>
      <c r="EE1362" s="29"/>
      <c r="EF1362" s="29"/>
      <c r="EG1362" s="29"/>
      <c r="EH1362" s="29"/>
      <c r="EI1362" s="29"/>
      <c r="EJ1362" s="29"/>
      <c r="EK1362" s="29"/>
      <c r="EL1362" s="29"/>
      <c r="EM1362" s="29"/>
      <c r="EN1362" s="29"/>
      <c r="EO1362" s="29"/>
      <c r="EP1362" s="29"/>
      <c r="EQ1362" s="29"/>
      <c r="ER1362" s="29"/>
      <c r="ES1362" s="29"/>
      <c r="ET1362" s="29"/>
      <c r="EU1362" s="29"/>
      <c r="EV1362" s="29"/>
      <c r="EW1362" s="29"/>
      <c r="EX1362" s="29"/>
      <c r="EY1362" s="29"/>
      <c r="EZ1362" s="29"/>
      <c r="FA1362" s="29"/>
      <c r="FB1362" s="29"/>
      <c r="FC1362" s="29"/>
      <c r="FD1362" s="29"/>
      <c r="FE1362" s="29"/>
      <c r="FF1362" s="29"/>
      <c r="FG1362" s="29"/>
      <c r="FH1362" s="29"/>
      <c r="FI1362" s="29"/>
      <c r="FJ1362" s="29"/>
      <c r="FK1362" s="29"/>
      <c r="FV1362" s="29"/>
      <c r="FZ1362" s="29"/>
      <c r="GA1362" s="29"/>
    </row>
    <row r="1363" spans="7:183" x14ac:dyDescent="0.25">
      <c r="G1363" s="112"/>
      <c r="Z1363" s="113"/>
      <c r="AQ1363" s="29"/>
      <c r="AR1363" s="29"/>
      <c r="AS1363" s="29"/>
      <c r="AT1363" s="29"/>
      <c r="AU1363" s="29"/>
      <c r="AV1363" s="29"/>
      <c r="AW1363" s="29"/>
      <c r="AX1363" s="29"/>
      <c r="AY1363" s="29"/>
      <c r="AZ1363" s="29"/>
      <c r="BA1363" s="29"/>
      <c r="BB1363" s="29"/>
      <c r="BC1363" s="29"/>
      <c r="BD1363" s="29"/>
      <c r="BE1363" s="29"/>
      <c r="BF1363" s="29"/>
      <c r="BG1363" s="29"/>
      <c r="BH1363" s="29"/>
      <c r="BI1363" s="29"/>
      <c r="BJ1363" s="29"/>
      <c r="BK1363" s="29"/>
      <c r="BL1363" s="29"/>
      <c r="BM1363" s="29"/>
      <c r="CH1363" s="29"/>
      <c r="CX1363" s="29"/>
      <c r="CY1363" s="29"/>
      <c r="CZ1363" s="31"/>
      <c r="DA1363" s="31"/>
      <c r="DB1363" s="31"/>
      <c r="DC1363" s="31"/>
      <c r="DD1363" s="31"/>
      <c r="DE1363" s="31"/>
      <c r="DF1363" s="31"/>
      <c r="DL1363" s="29"/>
      <c r="DM1363" s="29"/>
      <c r="DN1363" s="29"/>
      <c r="DO1363" s="29"/>
      <c r="DP1363" s="29"/>
      <c r="DQ1363" s="29"/>
      <c r="DR1363" s="29"/>
      <c r="DS1363" s="29"/>
      <c r="DT1363" s="29"/>
      <c r="DU1363" s="29"/>
      <c r="DV1363" s="29"/>
      <c r="DW1363" s="29"/>
      <c r="DX1363" s="29"/>
      <c r="DY1363" s="29"/>
      <c r="DZ1363" s="29"/>
      <c r="EA1363" s="29"/>
      <c r="EB1363" s="29"/>
      <c r="EC1363" s="29"/>
      <c r="ED1363" s="29"/>
      <c r="EE1363" s="29"/>
      <c r="EF1363" s="29"/>
      <c r="EG1363" s="29"/>
      <c r="EH1363" s="29"/>
      <c r="EI1363" s="29"/>
      <c r="EJ1363" s="29"/>
      <c r="EK1363" s="29"/>
      <c r="EL1363" s="29"/>
      <c r="EM1363" s="29"/>
      <c r="EN1363" s="29"/>
      <c r="EO1363" s="29"/>
      <c r="EP1363" s="29"/>
      <c r="EQ1363" s="29"/>
      <c r="ER1363" s="29"/>
      <c r="ES1363" s="29"/>
      <c r="ET1363" s="29"/>
      <c r="EU1363" s="29"/>
      <c r="EV1363" s="29"/>
      <c r="EW1363" s="29"/>
      <c r="EX1363" s="29"/>
      <c r="EY1363" s="29"/>
      <c r="EZ1363" s="29"/>
      <c r="FA1363" s="29"/>
      <c r="FB1363" s="29"/>
      <c r="FC1363" s="29"/>
      <c r="FD1363" s="29"/>
      <c r="FE1363" s="29"/>
      <c r="FF1363" s="29"/>
      <c r="FG1363" s="29"/>
      <c r="FH1363" s="29"/>
      <c r="FI1363" s="29"/>
      <c r="FJ1363" s="29"/>
      <c r="FK1363" s="29"/>
      <c r="FV1363" s="29"/>
      <c r="FZ1363" s="29"/>
      <c r="GA1363" s="29"/>
    </row>
    <row r="1364" spans="7:183" x14ac:dyDescent="0.25">
      <c r="G1364" s="112"/>
      <c r="Z1364" s="113"/>
      <c r="AQ1364" s="29"/>
      <c r="AR1364" s="29"/>
      <c r="AS1364" s="29"/>
      <c r="AT1364" s="29"/>
      <c r="AU1364" s="29"/>
      <c r="AV1364" s="29"/>
      <c r="AW1364" s="29"/>
      <c r="AX1364" s="29"/>
      <c r="AY1364" s="29"/>
      <c r="AZ1364" s="29"/>
      <c r="BA1364" s="29"/>
      <c r="BB1364" s="29"/>
      <c r="BC1364" s="29"/>
      <c r="BD1364" s="29"/>
      <c r="BE1364" s="29"/>
      <c r="BF1364" s="29"/>
      <c r="BG1364" s="29"/>
      <c r="BH1364" s="29"/>
      <c r="BI1364" s="29"/>
      <c r="BJ1364" s="29"/>
      <c r="BK1364" s="29"/>
      <c r="BL1364" s="29"/>
      <c r="BM1364" s="29"/>
      <c r="CH1364" s="29"/>
      <c r="CX1364" s="29"/>
      <c r="CY1364" s="29"/>
      <c r="CZ1364" s="31"/>
      <c r="DA1364" s="31"/>
      <c r="DB1364" s="31"/>
      <c r="DC1364" s="31"/>
      <c r="DD1364" s="31"/>
      <c r="DE1364" s="31"/>
      <c r="DF1364" s="31"/>
      <c r="DL1364" s="29"/>
      <c r="DM1364" s="29"/>
      <c r="DN1364" s="29"/>
      <c r="DO1364" s="29"/>
      <c r="DP1364" s="29"/>
      <c r="DQ1364" s="29"/>
      <c r="DR1364" s="29"/>
      <c r="DS1364" s="29"/>
      <c r="DT1364" s="29"/>
      <c r="DU1364" s="29"/>
      <c r="DV1364" s="29"/>
      <c r="DW1364" s="29"/>
      <c r="DX1364" s="29"/>
      <c r="DY1364" s="29"/>
      <c r="DZ1364" s="29"/>
      <c r="EA1364" s="29"/>
      <c r="EB1364" s="29"/>
      <c r="EC1364" s="29"/>
      <c r="ED1364" s="29"/>
      <c r="EE1364" s="29"/>
      <c r="EF1364" s="29"/>
      <c r="EG1364" s="29"/>
      <c r="EH1364" s="29"/>
      <c r="EI1364" s="29"/>
      <c r="EJ1364" s="29"/>
      <c r="EK1364" s="29"/>
      <c r="EL1364" s="29"/>
      <c r="EM1364" s="29"/>
      <c r="EN1364" s="29"/>
      <c r="EO1364" s="29"/>
      <c r="EP1364" s="29"/>
      <c r="EQ1364" s="29"/>
      <c r="ER1364" s="29"/>
      <c r="ES1364" s="29"/>
      <c r="ET1364" s="29"/>
      <c r="EU1364" s="29"/>
      <c r="EV1364" s="29"/>
      <c r="EW1364" s="29"/>
      <c r="EX1364" s="29"/>
      <c r="EY1364" s="29"/>
      <c r="EZ1364" s="29"/>
      <c r="FA1364" s="29"/>
      <c r="FB1364" s="29"/>
      <c r="FC1364" s="29"/>
      <c r="FD1364" s="29"/>
      <c r="FE1364" s="29"/>
      <c r="FF1364" s="29"/>
      <c r="FG1364" s="29"/>
      <c r="FH1364" s="29"/>
      <c r="FI1364" s="29"/>
      <c r="FJ1364" s="29"/>
      <c r="FK1364" s="29"/>
      <c r="FV1364" s="29"/>
      <c r="FZ1364" s="29"/>
      <c r="GA1364" s="29"/>
    </row>
    <row r="1365" spans="7:183" x14ac:dyDescent="0.25">
      <c r="G1365" s="112"/>
      <c r="Z1365" s="113"/>
      <c r="AQ1365" s="29"/>
      <c r="AR1365" s="29"/>
      <c r="AS1365" s="29"/>
      <c r="AT1365" s="29"/>
      <c r="AU1365" s="29"/>
      <c r="AV1365" s="29"/>
      <c r="AW1365" s="29"/>
      <c r="AX1365" s="29"/>
      <c r="AY1365" s="29"/>
      <c r="AZ1365" s="29"/>
      <c r="BA1365" s="29"/>
      <c r="BB1365" s="29"/>
      <c r="BC1365" s="29"/>
      <c r="BD1365" s="29"/>
      <c r="BE1365" s="29"/>
      <c r="BF1365" s="29"/>
      <c r="BG1365" s="29"/>
      <c r="BH1365" s="29"/>
      <c r="BI1365" s="29"/>
      <c r="BJ1365" s="29"/>
      <c r="BK1365" s="29"/>
      <c r="BL1365" s="29"/>
      <c r="BM1365" s="29"/>
      <c r="CH1365" s="29"/>
      <c r="CX1365" s="29"/>
      <c r="CY1365" s="29"/>
      <c r="CZ1365" s="31"/>
      <c r="DA1365" s="31"/>
      <c r="DB1365" s="31"/>
      <c r="DC1365" s="31"/>
      <c r="DD1365" s="31"/>
      <c r="DE1365" s="31"/>
      <c r="DF1365" s="31"/>
      <c r="DL1365" s="29"/>
      <c r="DM1365" s="29"/>
      <c r="DN1365" s="29"/>
      <c r="DO1365" s="29"/>
      <c r="DP1365" s="29"/>
      <c r="DQ1365" s="29"/>
      <c r="DR1365" s="29"/>
      <c r="DS1365" s="29"/>
      <c r="DT1365" s="29"/>
      <c r="DU1365" s="29"/>
      <c r="DV1365" s="29"/>
      <c r="DW1365" s="29"/>
      <c r="DX1365" s="29"/>
      <c r="DY1365" s="29"/>
      <c r="DZ1365" s="29"/>
      <c r="EA1365" s="29"/>
      <c r="EB1365" s="29"/>
      <c r="EC1365" s="29"/>
      <c r="ED1365" s="29"/>
      <c r="EE1365" s="29"/>
      <c r="EF1365" s="29"/>
      <c r="EG1365" s="29"/>
      <c r="EH1365" s="29"/>
      <c r="EI1365" s="29"/>
      <c r="EJ1365" s="29"/>
      <c r="EK1365" s="29"/>
      <c r="EL1365" s="29"/>
      <c r="EM1365" s="29"/>
      <c r="EN1365" s="29"/>
      <c r="EO1365" s="29"/>
      <c r="EP1365" s="29"/>
      <c r="EQ1365" s="29"/>
      <c r="ER1365" s="29"/>
      <c r="ES1365" s="29"/>
      <c r="ET1365" s="29"/>
      <c r="EU1365" s="29"/>
      <c r="EV1365" s="29"/>
      <c r="EW1365" s="29"/>
      <c r="EX1365" s="29"/>
      <c r="EY1365" s="29"/>
      <c r="EZ1365" s="29"/>
      <c r="FA1365" s="29"/>
      <c r="FB1365" s="29"/>
      <c r="FC1365" s="29"/>
      <c r="FD1365" s="29"/>
      <c r="FE1365" s="29"/>
      <c r="FF1365" s="29"/>
      <c r="FG1365" s="29"/>
      <c r="FH1365" s="29"/>
      <c r="FI1365" s="29"/>
      <c r="FJ1365" s="29"/>
      <c r="FK1365" s="29"/>
      <c r="FV1365" s="29"/>
      <c r="FZ1365" s="29"/>
      <c r="GA1365" s="29"/>
    </row>
    <row r="1366" spans="7:183" x14ac:dyDescent="0.25">
      <c r="G1366" s="112"/>
      <c r="Z1366" s="113"/>
      <c r="AQ1366" s="29"/>
      <c r="AR1366" s="29"/>
      <c r="AS1366" s="29"/>
      <c r="AT1366" s="29"/>
      <c r="AU1366" s="29"/>
      <c r="AV1366" s="29"/>
      <c r="AW1366" s="29"/>
      <c r="AX1366" s="29"/>
      <c r="AY1366" s="29"/>
      <c r="AZ1366" s="29"/>
      <c r="BA1366" s="29"/>
      <c r="BB1366" s="29"/>
      <c r="BC1366" s="29"/>
      <c r="BD1366" s="29"/>
      <c r="BE1366" s="29"/>
      <c r="BF1366" s="29"/>
      <c r="BG1366" s="29"/>
      <c r="BH1366" s="29"/>
      <c r="BI1366" s="29"/>
      <c r="BJ1366" s="29"/>
      <c r="BK1366" s="29"/>
      <c r="BL1366" s="29"/>
      <c r="BM1366" s="29"/>
      <c r="CH1366" s="29"/>
      <c r="CX1366" s="29"/>
      <c r="CY1366" s="29"/>
      <c r="CZ1366" s="31"/>
      <c r="DA1366" s="31"/>
      <c r="DB1366" s="31"/>
      <c r="DC1366" s="31"/>
      <c r="DD1366" s="31"/>
      <c r="DE1366" s="31"/>
      <c r="DF1366" s="31"/>
      <c r="DL1366" s="29"/>
      <c r="DM1366" s="29"/>
      <c r="DN1366" s="29"/>
      <c r="DO1366" s="29"/>
      <c r="DP1366" s="29"/>
      <c r="DQ1366" s="29"/>
      <c r="DR1366" s="29"/>
      <c r="DS1366" s="29"/>
      <c r="DT1366" s="29"/>
      <c r="DU1366" s="29"/>
      <c r="DV1366" s="29"/>
      <c r="DW1366" s="29"/>
      <c r="DX1366" s="29"/>
      <c r="DY1366" s="29"/>
      <c r="DZ1366" s="29"/>
      <c r="EA1366" s="29"/>
      <c r="EB1366" s="29"/>
      <c r="EC1366" s="29"/>
      <c r="ED1366" s="29"/>
      <c r="EE1366" s="29"/>
      <c r="EF1366" s="29"/>
      <c r="EG1366" s="29"/>
      <c r="EH1366" s="29"/>
      <c r="EI1366" s="29"/>
      <c r="EJ1366" s="29"/>
      <c r="EK1366" s="29"/>
      <c r="EL1366" s="29"/>
      <c r="EM1366" s="29"/>
      <c r="EN1366" s="29"/>
      <c r="EO1366" s="29"/>
      <c r="EP1366" s="29"/>
      <c r="EQ1366" s="29"/>
      <c r="ER1366" s="29"/>
      <c r="ES1366" s="29"/>
      <c r="ET1366" s="29"/>
      <c r="EU1366" s="29"/>
      <c r="EV1366" s="29"/>
      <c r="EW1366" s="29"/>
      <c r="EX1366" s="29"/>
      <c r="EY1366" s="29"/>
      <c r="EZ1366" s="29"/>
      <c r="FA1366" s="29"/>
      <c r="FB1366" s="29"/>
      <c r="FC1366" s="29"/>
      <c r="FD1366" s="29"/>
      <c r="FE1366" s="29"/>
      <c r="FF1366" s="29"/>
      <c r="FG1366" s="29"/>
      <c r="FH1366" s="29"/>
      <c r="FI1366" s="29"/>
      <c r="FJ1366" s="29"/>
      <c r="FK1366" s="29"/>
      <c r="FV1366" s="29"/>
      <c r="FZ1366" s="29"/>
      <c r="GA1366" s="29"/>
    </row>
    <row r="1367" spans="7:183" x14ac:dyDescent="0.25">
      <c r="G1367" s="112"/>
      <c r="Z1367" s="113"/>
      <c r="AQ1367" s="29"/>
      <c r="AR1367" s="29"/>
      <c r="AS1367" s="29"/>
      <c r="AT1367" s="29"/>
      <c r="AU1367" s="29"/>
      <c r="AV1367" s="29"/>
      <c r="AW1367" s="29"/>
      <c r="AX1367" s="29"/>
      <c r="AY1367" s="29"/>
      <c r="AZ1367" s="29"/>
      <c r="BA1367" s="29"/>
      <c r="BB1367" s="29"/>
      <c r="BC1367" s="29"/>
      <c r="BD1367" s="29"/>
      <c r="BE1367" s="29"/>
      <c r="BF1367" s="29"/>
      <c r="BG1367" s="29"/>
      <c r="BH1367" s="29"/>
      <c r="BI1367" s="29"/>
      <c r="BJ1367" s="29"/>
      <c r="BK1367" s="29"/>
      <c r="BL1367" s="29"/>
      <c r="BM1367" s="29"/>
      <c r="CH1367" s="29"/>
      <c r="CX1367" s="29"/>
      <c r="CY1367" s="29"/>
      <c r="CZ1367" s="31"/>
      <c r="DA1367" s="31"/>
      <c r="DB1367" s="31"/>
      <c r="DC1367" s="31"/>
      <c r="DD1367" s="31"/>
      <c r="DE1367" s="31"/>
      <c r="DF1367" s="31"/>
      <c r="DL1367" s="29"/>
      <c r="DM1367" s="29"/>
      <c r="DN1367" s="29"/>
      <c r="DO1367" s="29"/>
      <c r="DP1367" s="29"/>
      <c r="DQ1367" s="29"/>
      <c r="DR1367" s="29"/>
      <c r="DS1367" s="29"/>
      <c r="DT1367" s="29"/>
      <c r="DU1367" s="29"/>
      <c r="DV1367" s="29"/>
      <c r="DW1367" s="29"/>
      <c r="DX1367" s="29"/>
      <c r="DY1367" s="29"/>
      <c r="DZ1367" s="29"/>
      <c r="EA1367" s="29"/>
      <c r="EB1367" s="29"/>
      <c r="EC1367" s="29"/>
      <c r="ED1367" s="29"/>
      <c r="EE1367" s="29"/>
      <c r="EF1367" s="29"/>
      <c r="EG1367" s="29"/>
      <c r="EH1367" s="29"/>
      <c r="EI1367" s="29"/>
      <c r="EJ1367" s="29"/>
      <c r="EK1367" s="29"/>
      <c r="EL1367" s="29"/>
      <c r="EM1367" s="29"/>
      <c r="EN1367" s="29"/>
      <c r="EO1367" s="29"/>
      <c r="EP1367" s="29"/>
      <c r="EQ1367" s="29"/>
      <c r="ER1367" s="29"/>
      <c r="ES1367" s="29"/>
      <c r="ET1367" s="29"/>
      <c r="EU1367" s="29"/>
      <c r="EV1367" s="29"/>
      <c r="EW1367" s="29"/>
      <c r="EX1367" s="29"/>
      <c r="EY1367" s="29"/>
      <c r="EZ1367" s="29"/>
      <c r="FA1367" s="29"/>
      <c r="FB1367" s="29"/>
      <c r="FC1367" s="29"/>
      <c r="FD1367" s="29"/>
      <c r="FE1367" s="29"/>
      <c r="FF1367" s="29"/>
      <c r="FG1367" s="29"/>
      <c r="FH1367" s="29"/>
      <c r="FI1367" s="29"/>
      <c r="FJ1367" s="29"/>
      <c r="FK1367" s="29"/>
      <c r="FV1367" s="29"/>
      <c r="FZ1367" s="29"/>
      <c r="GA1367" s="29"/>
    </row>
    <row r="1368" spans="7:183" x14ac:dyDescent="0.25">
      <c r="G1368" s="112"/>
      <c r="Z1368" s="113"/>
      <c r="AQ1368" s="29"/>
      <c r="AR1368" s="29"/>
      <c r="AS1368" s="29"/>
      <c r="AT1368" s="29"/>
      <c r="AU1368" s="29"/>
      <c r="AV1368" s="29"/>
      <c r="AW1368" s="29"/>
      <c r="AX1368" s="29"/>
      <c r="AY1368" s="29"/>
      <c r="AZ1368" s="29"/>
      <c r="BA1368" s="29"/>
      <c r="BB1368" s="29"/>
      <c r="BC1368" s="29"/>
      <c r="BD1368" s="29"/>
      <c r="BE1368" s="29"/>
      <c r="BF1368" s="29"/>
      <c r="BG1368" s="29"/>
      <c r="BH1368" s="29"/>
      <c r="BI1368" s="29"/>
      <c r="BJ1368" s="29"/>
      <c r="BK1368" s="29"/>
      <c r="BL1368" s="29"/>
      <c r="BM1368" s="29"/>
      <c r="CH1368" s="29"/>
      <c r="CX1368" s="29"/>
      <c r="CY1368" s="29"/>
      <c r="CZ1368" s="31"/>
      <c r="DA1368" s="31"/>
      <c r="DB1368" s="31"/>
      <c r="DC1368" s="31"/>
      <c r="DD1368" s="31"/>
      <c r="DE1368" s="31"/>
      <c r="DF1368" s="31"/>
      <c r="DL1368" s="29"/>
      <c r="DM1368" s="29"/>
      <c r="DN1368" s="29"/>
      <c r="DO1368" s="29"/>
      <c r="DP1368" s="29"/>
      <c r="DQ1368" s="29"/>
      <c r="DR1368" s="29"/>
      <c r="DS1368" s="29"/>
      <c r="DT1368" s="29"/>
      <c r="DU1368" s="29"/>
      <c r="DV1368" s="29"/>
      <c r="DW1368" s="29"/>
      <c r="DX1368" s="29"/>
      <c r="DY1368" s="29"/>
      <c r="DZ1368" s="29"/>
      <c r="EA1368" s="29"/>
      <c r="EB1368" s="29"/>
      <c r="EC1368" s="29"/>
      <c r="ED1368" s="29"/>
      <c r="EE1368" s="29"/>
      <c r="EF1368" s="29"/>
      <c r="EG1368" s="29"/>
      <c r="EH1368" s="29"/>
      <c r="EI1368" s="29"/>
      <c r="EJ1368" s="29"/>
      <c r="EK1368" s="29"/>
      <c r="EL1368" s="29"/>
      <c r="EM1368" s="29"/>
      <c r="EN1368" s="29"/>
      <c r="EO1368" s="29"/>
      <c r="EP1368" s="29"/>
      <c r="EQ1368" s="29"/>
      <c r="ER1368" s="29"/>
      <c r="ES1368" s="29"/>
      <c r="ET1368" s="29"/>
      <c r="EU1368" s="29"/>
      <c r="EV1368" s="29"/>
      <c r="EW1368" s="29"/>
      <c r="EX1368" s="29"/>
      <c r="EY1368" s="29"/>
      <c r="EZ1368" s="29"/>
      <c r="FA1368" s="29"/>
      <c r="FB1368" s="29"/>
      <c r="FC1368" s="29"/>
      <c r="FD1368" s="29"/>
      <c r="FE1368" s="29"/>
      <c r="FF1368" s="29"/>
      <c r="FG1368" s="29"/>
      <c r="FH1368" s="29"/>
      <c r="FI1368" s="29"/>
      <c r="FJ1368" s="29"/>
      <c r="FK1368" s="29"/>
      <c r="FV1368" s="29"/>
      <c r="FZ1368" s="29"/>
      <c r="GA1368" s="29"/>
    </row>
    <row r="1369" spans="7:183" x14ac:dyDescent="0.25">
      <c r="G1369" s="112"/>
      <c r="Z1369" s="113"/>
      <c r="AQ1369" s="29"/>
      <c r="AR1369" s="29"/>
      <c r="AS1369" s="29"/>
      <c r="AT1369" s="29"/>
      <c r="AU1369" s="29"/>
      <c r="AV1369" s="29"/>
      <c r="AW1369" s="29"/>
      <c r="AX1369" s="29"/>
      <c r="AY1369" s="29"/>
      <c r="AZ1369" s="29"/>
      <c r="BA1369" s="29"/>
      <c r="BB1369" s="29"/>
      <c r="BC1369" s="29"/>
      <c r="BD1369" s="29"/>
      <c r="BE1369" s="29"/>
      <c r="BF1369" s="29"/>
      <c r="BG1369" s="29"/>
      <c r="BH1369" s="29"/>
      <c r="BI1369" s="29"/>
      <c r="BJ1369" s="29"/>
      <c r="BK1369" s="29"/>
      <c r="BL1369" s="29"/>
      <c r="BM1369" s="29"/>
      <c r="CH1369" s="29"/>
      <c r="CX1369" s="29"/>
      <c r="CY1369" s="29"/>
      <c r="CZ1369" s="31"/>
      <c r="DA1369" s="31"/>
      <c r="DB1369" s="31"/>
      <c r="DC1369" s="31"/>
      <c r="DD1369" s="31"/>
      <c r="DE1369" s="31"/>
      <c r="DF1369" s="31"/>
      <c r="DL1369" s="29"/>
      <c r="DM1369" s="29"/>
      <c r="DN1369" s="29"/>
      <c r="DO1369" s="29"/>
      <c r="DP1369" s="29"/>
      <c r="DQ1369" s="29"/>
      <c r="DR1369" s="29"/>
      <c r="DS1369" s="29"/>
      <c r="DT1369" s="29"/>
      <c r="DU1369" s="29"/>
      <c r="DV1369" s="29"/>
      <c r="DW1369" s="29"/>
      <c r="DX1369" s="29"/>
      <c r="DY1369" s="29"/>
      <c r="DZ1369" s="29"/>
      <c r="EA1369" s="29"/>
      <c r="EB1369" s="29"/>
      <c r="EC1369" s="29"/>
      <c r="ED1369" s="29"/>
      <c r="EE1369" s="29"/>
      <c r="EF1369" s="29"/>
      <c r="EG1369" s="29"/>
      <c r="EH1369" s="29"/>
      <c r="EI1369" s="29"/>
      <c r="EJ1369" s="29"/>
      <c r="EK1369" s="29"/>
      <c r="EL1369" s="29"/>
      <c r="EM1369" s="29"/>
      <c r="EN1369" s="29"/>
      <c r="EO1369" s="29"/>
      <c r="EP1369" s="29"/>
      <c r="EQ1369" s="29"/>
      <c r="ER1369" s="29"/>
      <c r="ES1369" s="29"/>
      <c r="ET1369" s="29"/>
      <c r="EU1369" s="29"/>
      <c r="EV1369" s="29"/>
      <c r="EW1369" s="29"/>
      <c r="EX1369" s="29"/>
      <c r="EY1369" s="29"/>
      <c r="EZ1369" s="29"/>
      <c r="FA1369" s="29"/>
      <c r="FB1369" s="29"/>
      <c r="FC1369" s="29"/>
      <c r="FD1369" s="29"/>
      <c r="FE1369" s="29"/>
      <c r="FF1369" s="29"/>
      <c r="FG1369" s="29"/>
      <c r="FH1369" s="29"/>
      <c r="FI1369" s="29"/>
      <c r="FJ1369" s="29"/>
      <c r="FK1369" s="29"/>
      <c r="FV1369" s="29"/>
      <c r="FZ1369" s="29"/>
      <c r="GA1369" s="29"/>
    </row>
    <row r="1370" spans="7:183" x14ac:dyDescent="0.25">
      <c r="G1370" s="112"/>
      <c r="Z1370" s="113"/>
      <c r="AQ1370" s="29"/>
      <c r="AR1370" s="29"/>
      <c r="AS1370" s="29"/>
      <c r="AT1370" s="29"/>
      <c r="AU1370" s="29"/>
      <c r="AV1370" s="29"/>
      <c r="AW1370" s="29"/>
      <c r="AX1370" s="29"/>
      <c r="AY1370" s="29"/>
      <c r="AZ1370" s="29"/>
      <c r="BA1370" s="29"/>
      <c r="BB1370" s="29"/>
      <c r="BC1370" s="29"/>
      <c r="BD1370" s="29"/>
      <c r="BE1370" s="29"/>
      <c r="BF1370" s="29"/>
      <c r="BG1370" s="29"/>
      <c r="BH1370" s="29"/>
      <c r="BI1370" s="29"/>
      <c r="BJ1370" s="29"/>
      <c r="BK1370" s="29"/>
      <c r="BL1370" s="29"/>
      <c r="BM1370" s="29"/>
      <c r="CH1370" s="29"/>
      <c r="CX1370" s="29"/>
      <c r="CY1370" s="29"/>
      <c r="CZ1370" s="31"/>
      <c r="DA1370" s="31"/>
      <c r="DB1370" s="31"/>
      <c r="DC1370" s="31"/>
      <c r="DD1370" s="31"/>
      <c r="DE1370" s="31"/>
      <c r="DF1370" s="31"/>
      <c r="DL1370" s="29"/>
      <c r="DM1370" s="29"/>
      <c r="DN1370" s="29"/>
      <c r="DO1370" s="29"/>
      <c r="DP1370" s="29"/>
      <c r="DQ1370" s="29"/>
      <c r="DR1370" s="29"/>
      <c r="DS1370" s="29"/>
      <c r="DT1370" s="29"/>
      <c r="DU1370" s="29"/>
      <c r="DV1370" s="29"/>
      <c r="DW1370" s="29"/>
      <c r="DX1370" s="29"/>
      <c r="DY1370" s="29"/>
      <c r="DZ1370" s="29"/>
      <c r="EA1370" s="29"/>
      <c r="EB1370" s="29"/>
      <c r="EC1370" s="29"/>
      <c r="ED1370" s="29"/>
      <c r="EE1370" s="29"/>
      <c r="EF1370" s="29"/>
      <c r="EG1370" s="29"/>
      <c r="EH1370" s="29"/>
      <c r="EI1370" s="29"/>
      <c r="EJ1370" s="29"/>
      <c r="EK1370" s="29"/>
      <c r="EL1370" s="29"/>
      <c r="EM1370" s="29"/>
      <c r="EN1370" s="29"/>
      <c r="EO1370" s="29"/>
      <c r="EP1370" s="29"/>
      <c r="EQ1370" s="29"/>
      <c r="ER1370" s="29"/>
      <c r="ES1370" s="29"/>
      <c r="ET1370" s="29"/>
      <c r="EU1370" s="29"/>
      <c r="EV1370" s="29"/>
      <c r="EW1370" s="29"/>
      <c r="EX1370" s="29"/>
      <c r="EY1370" s="29"/>
      <c r="EZ1370" s="29"/>
      <c r="FA1370" s="29"/>
      <c r="FB1370" s="29"/>
      <c r="FC1370" s="29"/>
      <c r="FD1370" s="29"/>
      <c r="FE1370" s="29"/>
      <c r="FF1370" s="29"/>
      <c r="FG1370" s="29"/>
      <c r="FH1370" s="29"/>
      <c r="FI1370" s="29"/>
      <c r="FJ1370" s="29"/>
      <c r="FK1370" s="29"/>
      <c r="FV1370" s="29"/>
      <c r="FZ1370" s="29"/>
      <c r="GA1370" s="29"/>
    </row>
    <row r="1371" spans="7:183" x14ac:dyDescent="0.25">
      <c r="G1371" s="112"/>
      <c r="Z1371" s="113"/>
      <c r="AQ1371" s="29"/>
      <c r="AR1371" s="29"/>
      <c r="AS1371" s="29"/>
      <c r="AT1371" s="29"/>
      <c r="AU1371" s="29"/>
      <c r="AV1371" s="29"/>
      <c r="AW1371" s="29"/>
      <c r="AX1371" s="29"/>
      <c r="AY1371" s="29"/>
      <c r="AZ1371" s="29"/>
      <c r="BA1371" s="29"/>
      <c r="BB1371" s="29"/>
      <c r="BC1371" s="29"/>
      <c r="BD1371" s="29"/>
      <c r="BE1371" s="29"/>
      <c r="BF1371" s="29"/>
      <c r="BG1371" s="29"/>
      <c r="BH1371" s="29"/>
      <c r="BI1371" s="29"/>
      <c r="BJ1371" s="29"/>
      <c r="BK1371" s="29"/>
      <c r="BL1371" s="29"/>
      <c r="BM1371" s="29"/>
      <c r="CH1371" s="29"/>
      <c r="CX1371" s="29"/>
      <c r="CY1371" s="29"/>
      <c r="CZ1371" s="31"/>
      <c r="DA1371" s="31"/>
      <c r="DB1371" s="31"/>
      <c r="DC1371" s="31"/>
      <c r="DD1371" s="31"/>
      <c r="DE1371" s="31"/>
      <c r="DF1371" s="31"/>
      <c r="DL1371" s="29"/>
      <c r="DM1371" s="29"/>
      <c r="DN1371" s="29"/>
      <c r="DO1371" s="29"/>
      <c r="DP1371" s="29"/>
      <c r="DQ1371" s="29"/>
      <c r="DR1371" s="29"/>
      <c r="DS1371" s="29"/>
      <c r="DT1371" s="29"/>
      <c r="DU1371" s="29"/>
      <c r="DV1371" s="29"/>
      <c r="DW1371" s="29"/>
      <c r="DX1371" s="29"/>
      <c r="DY1371" s="29"/>
      <c r="DZ1371" s="29"/>
      <c r="EA1371" s="29"/>
      <c r="EB1371" s="29"/>
      <c r="EC1371" s="29"/>
      <c r="ED1371" s="29"/>
      <c r="EE1371" s="29"/>
      <c r="EF1371" s="29"/>
      <c r="EG1371" s="29"/>
      <c r="EH1371" s="29"/>
      <c r="EI1371" s="29"/>
      <c r="EJ1371" s="29"/>
      <c r="EK1371" s="29"/>
      <c r="EL1371" s="29"/>
      <c r="EM1371" s="29"/>
      <c r="EN1371" s="29"/>
      <c r="EO1371" s="29"/>
      <c r="EP1371" s="29"/>
      <c r="EQ1371" s="29"/>
      <c r="ER1371" s="29"/>
      <c r="ES1371" s="29"/>
      <c r="ET1371" s="29"/>
      <c r="EU1371" s="29"/>
      <c r="EV1371" s="29"/>
      <c r="EW1371" s="29"/>
      <c r="EX1371" s="29"/>
      <c r="EY1371" s="29"/>
      <c r="EZ1371" s="29"/>
      <c r="FA1371" s="29"/>
      <c r="FB1371" s="29"/>
      <c r="FC1371" s="29"/>
      <c r="FD1371" s="29"/>
      <c r="FE1371" s="29"/>
      <c r="FF1371" s="29"/>
      <c r="FG1371" s="29"/>
      <c r="FH1371" s="29"/>
      <c r="FI1371" s="29"/>
      <c r="FJ1371" s="29"/>
      <c r="FK1371" s="29"/>
      <c r="FV1371" s="29"/>
      <c r="FZ1371" s="29"/>
      <c r="GA1371" s="29"/>
    </row>
    <row r="1372" spans="7:183" x14ac:dyDescent="0.25">
      <c r="G1372" s="112"/>
      <c r="Z1372" s="113"/>
      <c r="AQ1372" s="29"/>
      <c r="AR1372" s="29"/>
      <c r="AS1372" s="29"/>
      <c r="AT1372" s="29"/>
      <c r="AU1372" s="29"/>
      <c r="AV1372" s="29"/>
      <c r="AW1372" s="29"/>
      <c r="AX1372" s="29"/>
      <c r="AY1372" s="29"/>
      <c r="AZ1372" s="29"/>
      <c r="BA1372" s="29"/>
      <c r="BB1372" s="29"/>
      <c r="BC1372" s="29"/>
      <c r="BD1372" s="29"/>
      <c r="BE1372" s="29"/>
      <c r="BF1372" s="29"/>
      <c r="BG1372" s="29"/>
      <c r="BH1372" s="29"/>
      <c r="BI1372" s="29"/>
      <c r="BJ1372" s="29"/>
      <c r="BK1372" s="29"/>
      <c r="BL1372" s="29"/>
      <c r="BM1372" s="29"/>
      <c r="CH1372" s="29"/>
      <c r="CX1372" s="29"/>
      <c r="CY1372" s="29"/>
      <c r="CZ1372" s="31"/>
      <c r="DA1372" s="31"/>
      <c r="DB1372" s="31"/>
      <c r="DC1372" s="31"/>
      <c r="DD1372" s="31"/>
      <c r="DE1372" s="31"/>
      <c r="DF1372" s="31"/>
      <c r="DL1372" s="29"/>
      <c r="DM1372" s="29"/>
      <c r="DN1372" s="29"/>
      <c r="DO1372" s="29"/>
      <c r="DP1372" s="29"/>
      <c r="DQ1372" s="29"/>
      <c r="DR1372" s="29"/>
      <c r="DS1372" s="29"/>
      <c r="DT1372" s="29"/>
      <c r="DU1372" s="29"/>
      <c r="DV1372" s="29"/>
      <c r="DW1372" s="29"/>
      <c r="DX1372" s="29"/>
      <c r="DY1372" s="29"/>
      <c r="DZ1372" s="29"/>
      <c r="EA1372" s="29"/>
      <c r="EB1372" s="29"/>
      <c r="EC1372" s="29"/>
      <c r="ED1372" s="29"/>
      <c r="EE1372" s="29"/>
      <c r="EF1372" s="29"/>
      <c r="EG1372" s="29"/>
      <c r="EH1372" s="29"/>
      <c r="EI1372" s="29"/>
      <c r="EJ1372" s="29"/>
      <c r="EK1372" s="29"/>
      <c r="EL1372" s="29"/>
      <c r="EM1372" s="29"/>
      <c r="EN1372" s="29"/>
      <c r="EO1372" s="29"/>
      <c r="EP1372" s="29"/>
      <c r="EQ1372" s="29"/>
      <c r="ER1372" s="29"/>
      <c r="ES1372" s="29"/>
      <c r="ET1372" s="29"/>
      <c r="EU1372" s="29"/>
      <c r="EV1372" s="29"/>
      <c r="EW1372" s="29"/>
      <c r="EX1372" s="29"/>
      <c r="EY1372" s="29"/>
      <c r="EZ1372" s="29"/>
      <c r="FA1372" s="29"/>
      <c r="FB1372" s="29"/>
      <c r="FC1372" s="29"/>
      <c r="FD1372" s="29"/>
      <c r="FE1372" s="29"/>
      <c r="FF1372" s="29"/>
      <c r="FG1372" s="29"/>
      <c r="FH1372" s="29"/>
      <c r="FI1372" s="29"/>
      <c r="FJ1372" s="29"/>
      <c r="FK1372" s="29"/>
      <c r="FV1372" s="29"/>
      <c r="FZ1372" s="29"/>
      <c r="GA1372" s="29"/>
    </row>
    <row r="1373" spans="7:183" x14ac:dyDescent="0.25">
      <c r="G1373" s="112"/>
      <c r="Z1373" s="113"/>
      <c r="AQ1373" s="29"/>
      <c r="AR1373" s="29"/>
      <c r="AS1373" s="29"/>
      <c r="AT1373" s="29"/>
      <c r="AU1373" s="29"/>
      <c r="AV1373" s="29"/>
      <c r="AW1373" s="29"/>
      <c r="AX1373" s="29"/>
      <c r="AY1373" s="29"/>
      <c r="AZ1373" s="29"/>
      <c r="BA1373" s="29"/>
      <c r="BB1373" s="29"/>
      <c r="BC1373" s="29"/>
      <c r="BD1373" s="29"/>
      <c r="BE1373" s="29"/>
      <c r="BF1373" s="29"/>
      <c r="BG1373" s="29"/>
      <c r="BH1373" s="29"/>
      <c r="BI1373" s="29"/>
      <c r="BJ1373" s="29"/>
      <c r="BK1373" s="29"/>
      <c r="BL1373" s="29"/>
      <c r="BM1373" s="29"/>
      <c r="CH1373" s="29"/>
      <c r="CX1373" s="29"/>
      <c r="CY1373" s="29"/>
      <c r="CZ1373" s="31"/>
      <c r="DA1373" s="31"/>
      <c r="DB1373" s="31"/>
      <c r="DC1373" s="31"/>
      <c r="DD1373" s="31"/>
      <c r="DE1373" s="31"/>
      <c r="DF1373" s="31"/>
      <c r="DL1373" s="29"/>
      <c r="DM1373" s="29"/>
      <c r="DN1373" s="29"/>
      <c r="DO1373" s="29"/>
      <c r="DP1373" s="29"/>
      <c r="DQ1373" s="29"/>
      <c r="DR1373" s="29"/>
      <c r="DS1373" s="29"/>
      <c r="DT1373" s="29"/>
      <c r="DU1373" s="29"/>
      <c r="DV1373" s="29"/>
      <c r="DW1373" s="29"/>
      <c r="DX1373" s="29"/>
      <c r="DY1373" s="29"/>
      <c r="DZ1373" s="29"/>
      <c r="EA1373" s="29"/>
      <c r="EB1373" s="29"/>
      <c r="EC1373" s="29"/>
      <c r="ED1373" s="29"/>
      <c r="EE1373" s="29"/>
      <c r="EF1373" s="29"/>
      <c r="EG1373" s="29"/>
      <c r="EH1373" s="29"/>
      <c r="EI1373" s="29"/>
      <c r="EJ1373" s="29"/>
      <c r="EK1373" s="29"/>
      <c r="EL1373" s="29"/>
      <c r="EM1373" s="29"/>
      <c r="EN1373" s="29"/>
      <c r="EO1373" s="29"/>
      <c r="EP1373" s="29"/>
      <c r="EQ1373" s="29"/>
      <c r="ER1373" s="29"/>
      <c r="ES1373" s="29"/>
      <c r="ET1373" s="29"/>
      <c r="EU1373" s="29"/>
      <c r="EV1373" s="29"/>
      <c r="EW1373" s="29"/>
      <c r="EX1373" s="29"/>
      <c r="EY1373" s="29"/>
      <c r="EZ1373" s="29"/>
      <c r="FA1373" s="29"/>
      <c r="FB1373" s="29"/>
      <c r="FC1373" s="29"/>
      <c r="FD1373" s="29"/>
      <c r="FE1373" s="29"/>
      <c r="FF1373" s="29"/>
      <c r="FG1373" s="29"/>
      <c r="FH1373" s="29"/>
      <c r="FI1373" s="29"/>
      <c r="FJ1373" s="29"/>
      <c r="FK1373" s="29"/>
      <c r="FV1373" s="29"/>
      <c r="FZ1373" s="29"/>
      <c r="GA1373" s="29"/>
    </row>
    <row r="1374" spans="7:183" x14ac:dyDescent="0.25">
      <c r="G1374" s="112"/>
      <c r="Z1374" s="113"/>
      <c r="AQ1374" s="29"/>
      <c r="AR1374" s="29"/>
      <c r="AS1374" s="29"/>
      <c r="AT1374" s="29"/>
      <c r="AU1374" s="29"/>
      <c r="AV1374" s="29"/>
      <c r="AW1374" s="29"/>
      <c r="AX1374" s="29"/>
      <c r="AY1374" s="29"/>
      <c r="AZ1374" s="29"/>
      <c r="BA1374" s="29"/>
      <c r="BB1374" s="29"/>
      <c r="BC1374" s="29"/>
      <c r="BD1374" s="29"/>
      <c r="BE1374" s="29"/>
      <c r="BF1374" s="29"/>
      <c r="BG1374" s="29"/>
      <c r="BH1374" s="29"/>
      <c r="BI1374" s="29"/>
      <c r="BJ1374" s="29"/>
      <c r="BK1374" s="29"/>
      <c r="BL1374" s="29"/>
      <c r="BM1374" s="29"/>
      <c r="CH1374" s="29"/>
      <c r="CX1374" s="29"/>
      <c r="CY1374" s="29"/>
      <c r="CZ1374" s="31"/>
      <c r="DA1374" s="31"/>
      <c r="DB1374" s="31"/>
      <c r="DC1374" s="31"/>
      <c r="DD1374" s="31"/>
      <c r="DE1374" s="31"/>
      <c r="DF1374" s="31"/>
      <c r="DL1374" s="29"/>
      <c r="DM1374" s="29"/>
      <c r="DN1374" s="29"/>
      <c r="DO1374" s="29"/>
      <c r="DP1374" s="29"/>
      <c r="DQ1374" s="29"/>
      <c r="DR1374" s="29"/>
      <c r="DS1374" s="29"/>
      <c r="DT1374" s="29"/>
      <c r="DU1374" s="29"/>
      <c r="DV1374" s="29"/>
      <c r="DW1374" s="29"/>
      <c r="DX1374" s="29"/>
      <c r="DY1374" s="29"/>
      <c r="DZ1374" s="29"/>
      <c r="EA1374" s="29"/>
      <c r="EB1374" s="29"/>
      <c r="EC1374" s="29"/>
      <c r="ED1374" s="29"/>
      <c r="EE1374" s="29"/>
      <c r="EF1374" s="29"/>
      <c r="EG1374" s="29"/>
      <c r="EH1374" s="29"/>
      <c r="EI1374" s="29"/>
      <c r="EJ1374" s="29"/>
      <c r="EK1374" s="29"/>
      <c r="EL1374" s="29"/>
      <c r="EM1374" s="29"/>
      <c r="EN1374" s="29"/>
      <c r="EO1374" s="29"/>
      <c r="EP1374" s="29"/>
      <c r="EQ1374" s="29"/>
      <c r="ER1374" s="29"/>
      <c r="ES1374" s="29"/>
      <c r="ET1374" s="29"/>
      <c r="EU1374" s="29"/>
      <c r="EV1374" s="29"/>
      <c r="EW1374" s="29"/>
      <c r="EX1374" s="29"/>
      <c r="EY1374" s="29"/>
      <c r="EZ1374" s="29"/>
      <c r="FA1374" s="29"/>
      <c r="FB1374" s="29"/>
      <c r="FC1374" s="29"/>
      <c r="FD1374" s="29"/>
      <c r="FE1374" s="29"/>
      <c r="FF1374" s="29"/>
      <c r="FG1374" s="29"/>
      <c r="FH1374" s="29"/>
      <c r="FI1374" s="29"/>
      <c r="FJ1374" s="29"/>
      <c r="FK1374" s="29"/>
      <c r="FV1374" s="29"/>
      <c r="FZ1374" s="29"/>
      <c r="GA1374" s="29"/>
    </row>
    <row r="1375" spans="7:183" x14ac:dyDescent="0.25">
      <c r="G1375" s="112"/>
      <c r="Z1375" s="113"/>
      <c r="AQ1375" s="29"/>
      <c r="AR1375" s="29"/>
      <c r="AS1375" s="29"/>
      <c r="AT1375" s="29"/>
      <c r="AU1375" s="29"/>
      <c r="AV1375" s="29"/>
      <c r="AW1375" s="29"/>
      <c r="AX1375" s="29"/>
      <c r="AY1375" s="29"/>
      <c r="AZ1375" s="29"/>
      <c r="BA1375" s="29"/>
      <c r="BB1375" s="29"/>
      <c r="BC1375" s="29"/>
      <c r="BD1375" s="29"/>
      <c r="BE1375" s="29"/>
      <c r="BF1375" s="29"/>
      <c r="BG1375" s="29"/>
      <c r="BH1375" s="29"/>
      <c r="BI1375" s="29"/>
      <c r="BJ1375" s="29"/>
      <c r="BK1375" s="29"/>
      <c r="BL1375" s="29"/>
      <c r="BM1375" s="29"/>
      <c r="CH1375" s="29"/>
      <c r="CX1375" s="29"/>
      <c r="CY1375" s="29"/>
      <c r="CZ1375" s="31"/>
      <c r="DA1375" s="31"/>
      <c r="DB1375" s="31"/>
      <c r="DC1375" s="31"/>
      <c r="DD1375" s="31"/>
      <c r="DE1375" s="31"/>
      <c r="DF1375" s="31"/>
      <c r="DL1375" s="29"/>
      <c r="DM1375" s="29"/>
      <c r="DN1375" s="29"/>
      <c r="DO1375" s="29"/>
      <c r="DP1375" s="29"/>
      <c r="DQ1375" s="29"/>
      <c r="DR1375" s="29"/>
      <c r="DS1375" s="29"/>
      <c r="DT1375" s="29"/>
      <c r="DU1375" s="29"/>
      <c r="DV1375" s="29"/>
      <c r="DW1375" s="29"/>
      <c r="DX1375" s="29"/>
      <c r="DY1375" s="29"/>
      <c r="DZ1375" s="29"/>
      <c r="EA1375" s="29"/>
      <c r="EB1375" s="29"/>
      <c r="EC1375" s="29"/>
      <c r="ED1375" s="29"/>
      <c r="EE1375" s="29"/>
      <c r="EF1375" s="29"/>
      <c r="EG1375" s="29"/>
      <c r="EH1375" s="29"/>
      <c r="EI1375" s="29"/>
      <c r="EJ1375" s="29"/>
      <c r="EK1375" s="29"/>
      <c r="EL1375" s="29"/>
      <c r="EM1375" s="29"/>
      <c r="EN1375" s="29"/>
      <c r="EO1375" s="29"/>
      <c r="EP1375" s="29"/>
      <c r="EQ1375" s="29"/>
      <c r="ER1375" s="29"/>
      <c r="ES1375" s="29"/>
      <c r="ET1375" s="29"/>
      <c r="EU1375" s="29"/>
      <c r="EV1375" s="29"/>
      <c r="EW1375" s="29"/>
      <c r="EX1375" s="29"/>
      <c r="EY1375" s="29"/>
      <c r="EZ1375" s="29"/>
      <c r="FA1375" s="29"/>
      <c r="FB1375" s="29"/>
      <c r="FC1375" s="29"/>
      <c r="FD1375" s="29"/>
      <c r="FE1375" s="29"/>
      <c r="FF1375" s="29"/>
      <c r="FG1375" s="29"/>
      <c r="FH1375" s="29"/>
      <c r="FI1375" s="29"/>
      <c r="FJ1375" s="29"/>
      <c r="FK1375" s="29"/>
      <c r="FV1375" s="29"/>
      <c r="FZ1375" s="29"/>
      <c r="GA1375" s="29"/>
    </row>
    <row r="1376" spans="7:183" x14ac:dyDescent="0.25">
      <c r="G1376" s="112"/>
      <c r="Z1376" s="113"/>
      <c r="AQ1376" s="29"/>
      <c r="AR1376" s="29"/>
      <c r="AS1376" s="29"/>
      <c r="AT1376" s="29"/>
      <c r="AU1376" s="29"/>
      <c r="AV1376" s="29"/>
      <c r="AW1376" s="29"/>
      <c r="AX1376" s="29"/>
      <c r="AY1376" s="29"/>
      <c r="AZ1376" s="29"/>
      <c r="BA1376" s="29"/>
      <c r="BB1376" s="29"/>
      <c r="BC1376" s="29"/>
      <c r="BD1376" s="29"/>
      <c r="BE1376" s="29"/>
      <c r="BF1376" s="29"/>
      <c r="BG1376" s="29"/>
      <c r="BH1376" s="29"/>
      <c r="BI1376" s="29"/>
      <c r="BJ1376" s="29"/>
      <c r="BK1376" s="29"/>
      <c r="BL1376" s="29"/>
      <c r="BM1376" s="29"/>
      <c r="CH1376" s="29"/>
      <c r="CX1376" s="29"/>
      <c r="CY1376" s="29"/>
      <c r="CZ1376" s="31"/>
      <c r="DA1376" s="31"/>
      <c r="DB1376" s="31"/>
      <c r="DC1376" s="31"/>
      <c r="DD1376" s="31"/>
      <c r="DE1376" s="31"/>
      <c r="DF1376" s="31"/>
      <c r="DL1376" s="29"/>
      <c r="DM1376" s="29"/>
      <c r="DN1376" s="29"/>
      <c r="DO1376" s="29"/>
      <c r="DP1376" s="29"/>
      <c r="DQ1376" s="29"/>
      <c r="DR1376" s="29"/>
      <c r="DS1376" s="29"/>
      <c r="DT1376" s="29"/>
      <c r="DU1376" s="29"/>
      <c r="DV1376" s="29"/>
      <c r="DW1376" s="29"/>
      <c r="DX1376" s="29"/>
      <c r="DY1376" s="29"/>
      <c r="DZ1376" s="29"/>
      <c r="EA1376" s="29"/>
      <c r="EB1376" s="29"/>
      <c r="EC1376" s="29"/>
      <c r="ED1376" s="29"/>
      <c r="EE1376" s="29"/>
      <c r="EF1376" s="29"/>
      <c r="EG1376" s="29"/>
      <c r="EH1376" s="29"/>
      <c r="EI1376" s="29"/>
      <c r="EJ1376" s="29"/>
      <c r="EK1376" s="29"/>
      <c r="EL1376" s="29"/>
      <c r="EM1376" s="29"/>
      <c r="EN1376" s="29"/>
      <c r="EO1376" s="29"/>
      <c r="EP1376" s="29"/>
      <c r="EQ1376" s="29"/>
      <c r="ER1376" s="29"/>
      <c r="ES1376" s="29"/>
      <c r="ET1376" s="29"/>
      <c r="EU1376" s="29"/>
      <c r="EV1376" s="29"/>
      <c r="EW1376" s="29"/>
      <c r="EX1376" s="29"/>
      <c r="EY1376" s="29"/>
      <c r="EZ1376" s="29"/>
      <c r="FA1376" s="29"/>
      <c r="FB1376" s="29"/>
      <c r="FC1376" s="29"/>
      <c r="FD1376" s="29"/>
      <c r="FE1376" s="29"/>
      <c r="FF1376" s="29"/>
      <c r="FG1376" s="29"/>
      <c r="FH1376" s="29"/>
      <c r="FI1376" s="29"/>
      <c r="FJ1376" s="29"/>
      <c r="FK1376" s="29"/>
      <c r="FV1376" s="29"/>
      <c r="FZ1376" s="29"/>
      <c r="GA1376" s="29"/>
    </row>
    <row r="1377" spans="7:183" x14ac:dyDescent="0.25">
      <c r="G1377" s="112"/>
      <c r="Z1377" s="113"/>
      <c r="AQ1377" s="29"/>
      <c r="AR1377" s="29"/>
      <c r="AS1377" s="29"/>
      <c r="AT1377" s="29"/>
      <c r="AU1377" s="29"/>
      <c r="AV1377" s="29"/>
      <c r="AW1377" s="29"/>
      <c r="AX1377" s="29"/>
      <c r="AY1377" s="29"/>
      <c r="AZ1377" s="29"/>
      <c r="BA1377" s="29"/>
      <c r="BB1377" s="29"/>
      <c r="BC1377" s="29"/>
      <c r="BD1377" s="29"/>
      <c r="BE1377" s="29"/>
      <c r="BF1377" s="29"/>
      <c r="BG1377" s="29"/>
      <c r="BH1377" s="29"/>
      <c r="BI1377" s="29"/>
      <c r="BJ1377" s="29"/>
      <c r="BK1377" s="29"/>
      <c r="BL1377" s="29"/>
      <c r="BM1377" s="29"/>
      <c r="CH1377" s="29"/>
      <c r="CX1377" s="29"/>
      <c r="CY1377" s="29"/>
      <c r="CZ1377" s="31"/>
      <c r="DA1377" s="31"/>
      <c r="DB1377" s="31"/>
      <c r="DC1377" s="31"/>
      <c r="DD1377" s="31"/>
      <c r="DE1377" s="31"/>
      <c r="DF1377" s="31"/>
      <c r="DL1377" s="29"/>
      <c r="DM1377" s="29"/>
      <c r="DN1377" s="29"/>
      <c r="DO1377" s="29"/>
      <c r="DP1377" s="29"/>
      <c r="DQ1377" s="29"/>
      <c r="DR1377" s="29"/>
      <c r="DS1377" s="29"/>
      <c r="DT1377" s="29"/>
      <c r="DU1377" s="29"/>
      <c r="DV1377" s="29"/>
      <c r="DW1377" s="29"/>
      <c r="DX1377" s="29"/>
      <c r="DY1377" s="29"/>
      <c r="DZ1377" s="29"/>
      <c r="EA1377" s="29"/>
      <c r="EB1377" s="29"/>
      <c r="EC1377" s="29"/>
      <c r="ED1377" s="29"/>
      <c r="EE1377" s="29"/>
      <c r="EF1377" s="29"/>
      <c r="EG1377" s="29"/>
      <c r="EH1377" s="29"/>
      <c r="EI1377" s="29"/>
      <c r="EJ1377" s="29"/>
      <c r="EK1377" s="29"/>
      <c r="EL1377" s="29"/>
      <c r="EM1377" s="29"/>
      <c r="EN1377" s="29"/>
      <c r="EO1377" s="29"/>
      <c r="EP1377" s="29"/>
      <c r="EQ1377" s="29"/>
      <c r="ER1377" s="29"/>
      <c r="ES1377" s="29"/>
      <c r="ET1377" s="29"/>
      <c r="EU1377" s="29"/>
      <c r="EV1377" s="29"/>
      <c r="EW1377" s="29"/>
      <c r="EX1377" s="29"/>
      <c r="EY1377" s="29"/>
      <c r="EZ1377" s="29"/>
      <c r="FA1377" s="29"/>
      <c r="FB1377" s="29"/>
      <c r="FC1377" s="29"/>
      <c r="FD1377" s="29"/>
      <c r="FE1377" s="29"/>
      <c r="FF1377" s="29"/>
      <c r="FG1377" s="29"/>
      <c r="FH1377" s="29"/>
      <c r="FI1377" s="29"/>
      <c r="FJ1377" s="29"/>
      <c r="FK1377" s="29"/>
      <c r="FV1377" s="29"/>
      <c r="FZ1377" s="29"/>
      <c r="GA1377" s="29"/>
    </row>
    <row r="1378" spans="7:183" x14ac:dyDescent="0.25">
      <c r="G1378" s="112"/>
      <c r="Z1378" s="113"/>
      <c r="AQ1378" s="29"/>
      <c r="AR1378" s="29"/>
      <c r="AS1378" s="29"/>
      <c r="AT1378" s="29"/>
      <c r="AU1378" s="29"/>
      <c r="AV1378" s="29"/>
      <c r="AW1378" s="29"/>
      <c r="AX1378" s="29"/>
      <c r="AY1378" s="29"/>
      <c r="AZ1378" s="29"/>
      <c r="BA1378" s="29"/>
      <c r="BB1378" s="29"/>
      <c r="BC1378" s="29"/>
      <c r="BD1378" s="29"/>
      <c r="BE1378" s="29"/>
      <c r="BF1378" s="29"/>
      <c r="BG1378" s="29"/>
      <c r="BH1378" s="29"/>
      <c r="BI1378" s="29"/>
      <c r="BJ1378" s="29"/>
      <c r="BK1378" s="29"/>
      <c r="BL1378" s="29"/>
      <c r="BM1378" s="29"/>
      <c r="CH1378" s="29"/>
      <c r="CX1378" s="29"/>
      <c r="CY1378" s="29"/>
      <c r="CZ1378" s="31"/>
      <c r="DA1378" s="31"/>
      <c r="DB1378" s="31"/>
      <c r="DC1378" s="31"/>
      <c r="DD1378" s="31"/>
      <c r="DE1378" s="31"/>
      <c r="DF1378" s="31"/>
      <c r="DL1378" s="29"/>
      <c r="DM1378" s="29"/>
      <c r="DN1378" s="29"/>
      <c r="DO1378" s="29"/>
      <c r="DP1378" s="29"/>
      <c r="DQ1378" s="29"/>
      <c r="DR1378" s="29"/>
      <c r="DS1378" s="29"/>
      <c r="DT1378" s="29"/>
      <c r="DU1378" s="29"/>
      <c r="DV1378" s="29"/>
      <c r="DW1378" s="29"/>
      <c r="DX1378" s="29"/>
      <c r="DY1378" s="29"/>
      <c r="DZ1378" s="29"/>
      <c r="EA1378" s="29"/>
      <c r="EB1378" s="29"/>
      <c r="EC1378" s="29"/>
      <c r="ED1378" s="29"/>
      <c r="EE1378" s="29"/>
      <c r="EF1378" s="29"/>
      <c r="EG1378" s="29"/>
      <c r="EH1378" s="29"/>
      <c r="EI1378" s="29"/>
      <c r="EJ1378" s="29"/>
      <c r="EK1378" s="29"/>
      <c r="EL1378" s="29"/>
      <c r="EM1378" s="29"/>
      <c r="EN1378" s="29"/>
      <c r="EO1378" s="29"/>
      <c r="EP1378" s="29"/>
      <c r="EQ1378" s="29"/>
      <c r="ER1378" s="29"/>
      <c r="ES1378" s="29"/>
      <c r="ET1378" s="29"/>
      <c r="EU1378" s="29"/>
      <c r="EV1378" s="29"/>
      <c r="EW1378" s="29"/>
      <c r="EX1378" s="29"/>
      <c r="EY1378" s="29"/>
      <c r="EZ1378" s="29"/>
      <c r="FA1378" s="29"/>
      <c r="FB1378" s="29"/>
      <c r="FC1378" s="29"/>
      <c r="FD1378" s="29"/>
      <c r="FE1378" s="29"/>
      <c r="FF1378" s="29"/>
      <c r="FG1378" s="29"/>
      <c r="FH1378" s="29"/>
      <c r="FI1378" s="29"/>
      <c r="FJ1378" s="29"/>
      <c r="FK1378" s="29"/>
      <c r="FV1378" s="29"/>
      <c r="FZ1378" s="29"/>
      <c r="GA1378" s="29"/>
    </row>
    <row r="1379" spans="7:183" x14ac:dyDescent="0.25">
      <c r="G1379" s="112"/>
      <c r="Z1379" s="113"/>
      <c r="AQ1379" s="29"/>
      <c r="AR1379" s="29"/>
      <c r="AS1379" s="29"/>
      <c r="AT1379" s="29"/>
      <c r="AU1379" s="29"/>
      <c r="AV1379" s="29"/>
      <c r="AW1379" s="29"/>
      <c r="AX1379" s="29"/>
      <c r="AY1379" s="29"/>
      <c r="AZ1379" s="29"/>
      <c r="BA1379" s="29"/>
      <c r="BB1379" s="29"/>
      <c r="BC1379" s="29"/>
      <c r="BD1379" s="29"/>
      <c r="BE1379" s="29"/>
      <c r="BF1379" s="29"/>
      <c r="BG1379" s="29"/>
      <c r="BH1379" s="29"/>
      <c r="BI1379" s="29"/>
      <c r="BJ1379" s="29"/>
      <c r="BK1379" s="29"/>
      <c r="BL1379" s="29"/>
      <c r="BM1379" s="29"/>
      <c r="CH1379" s="29"/>
      <c r="CX1379" s="29"/>
      <c r="CY1379" s="29"/>
      <c r="CZ1379" s="31"/>
      <c r="DA1379" s="31"/>
      <c r="DB1379" s="31"/>
      <c r="DC1379" s="31"/>
      <c r="DD1379" s="31"/>
      <c r="DE1379" s="31"/>
      <c r="DF1379" s="31"/>
      <c r="DL1379" s="29"/>
      <c r="DM1379" s="29"/>
      <c r="DN1379" s="29"/>
      <c r="DO1379" s="29"/>
      <c r="DP1379" s="29"/>
      <c r="DQ1379" s="29"/>
      <c r="DR1379" s="29"/>
      <c r="DS1379" s="29"/>
      <c r="DT1379" s="29"/>
      <c r="DU1379" s="29"/>
      <c r="DV1379" s="29"/>
      <c r="DW1379" s="29"/>
      <c r="DX1379" s="29"/>
      <c r="DY1379" s="29"/>
      <c r="DZ1379" s="29"/>
      <c r="EA1379" s="29"/>
      <c r="EB1379" s="29"/>
      <c r="EC1379" s="29"/>
      <c r="ED1379" s="29"/>
      <c r="EE1379" s="29"/>
      <c r="EF1379" s="29"/>
      <c r="EG1379" s="29"/>
      <c r="EH1379" s="29"/>
      <c r="EI1379" s="29"/>
      <c r="EJ1379" s="29"/>
      <c r="EK1379" s="29"/>
      <c r="EL1379" s="29"/>
      <c r="EM1379" s="29"/>
      <c r="EN1379" s="29"/>
      <c r="EO1379" s="29"/>
      <c r="EP1379" s="29"/>
      <c r="EQ1379" s="29"/>
      <c r="ER1379" s="29"/>
      <c r="ES1379" s="29"/>
      <c r="ET1379" s="29"/>
      <c r="EU1379" s="29"/>
      <c r="EV1379" s="29"/>
      <c r="EW1379" s="29"/>
      <c r="EX1379" s="29"/>
      <c r="EY1379" s="29"/>
      <c r="EZ1379" s="29"/>
      <c r="FA1379" s="29"/>
      <c r="FB1379" s="29"/>
      <c r="FC1379" s="29"/>
      <c r="FD1379" s="29"/>
      <c r="FE1379" s="29"/>
      <c r="FF1379" s="29"/>
      <c r="FG1379" s="29"/>
      <c r="FH1379" s="29"/>
      <c r="FI1379" s="29"/>
      <c r="FJ1379" s="29"/>
      <c r="FK1379" s="29"/>
      <c r="FV1379" s="29"/>
      <c r="FZ1379" s="29"/>
      <c r="GA1379" s="29"/>
    </row>
    <row r="1380" spans="7:183" x14ac:dyDescent="0.25">
      <c r="G1380" s="112"/>
      <c r="Z1380" s="113"/>
      <c r="AQ1380" s="29"/>
      <c r="AR1380" s="29"/>
      <c r="AS1380" s="29"/>
      <c r="AT1380" s="29"/>
      <c r="AU1380" s="29"/>
      <c r="AV1380" s="29"/>
      <c r="AW1380" s="29"/>
      <c r="AX1380" s="29"/>
      <c r="AY1380" s="29"/>
      <c r="AZ1380" s="29"/>
      <c r="BA1380" s="29"/>
      <c r="BB1380" s="29"/>
      <c r="BC1380" s="29"/>
      <c r="BD1380" s="29"/>
      <c r="BE1380" s="29"/>
      <c r="BF1380" s="29"/>
      <c r="BG1380" s="29"/>
      <c r="BH1380" s="29"/>
      <c r="BI1380" s="29"/>
      <c r="BJ1380" s="29"/>
      <c r="BK1380" s="29"/>
      <c r="BL1380" s="29"/>
      <c r="BM1380" s="29"/>
      <c r="CH1380" s="29"/>
      <c r="CX1380" s="29"/>
      <c r="CY1380" s="29"/>
      <c r="CZ1380" s="31"/>
      <c r="DA1380" s="31"/>
      <c r="DB1380" s="31"/>
      <c r="DC1380" s="31"/>
      <c r="DD1380" s="31"/>
      <c r="DE1380" s="31"/>
      <c r="DF1380" s="31"/>
      <c r="DL1380" s="29"/>
      <c r="DM1380" s="29"/>
      <c r="DN1380" s="29"/>
      <c r="DO1380" s="29"/>
      <c r="DP1380" s="29"/>
      <c r="DQ1380" s="29"/>
      <c r="DR1380" s="29"/>
      <c r="DS1380" s="29"/>
      <c r="DT1380" s="29"/>
      <c r="DU1380" s="29"/>
      <c r="DV1380" s="29"/>
      <c r="DW1380" s="29"/>
      <c r="DX1380" s="29"/>
      <c r="DY1380" s="29"/>
      <c r="DZ1380" s="29"/>
      <c r="EA1380" s="29"/>
      <c r="EB1380" s="29"/>
      <c r="EC1380" s="29"/>
      <c r="ED1380" s="29"/>
      <c r="EE1380" s="29"/>
      <c r="EF1380" s="29"/>
      <c r="EG1380" s="29"/>
      <c r="EH1380" s="29"/>
      <c r="EI1380" s="29"/>
      <c r="EJ1380" s="29"/>
      <c r="EK1380" s="29"/>
      <c r="EL1380" s="29"/>
      <c r="EM1380" s="29"/>
      <c r="EN1380" s="29"/>
      <c r="EO1380" s="29"/>
      <c r="EP1380" s="29"/>
      <c r="EQ1380" s="29"/>
      <c r="ER1380" s="29"/>
      <c r="ES1380" s="29"/>
      <c r="ET1380" s="29"/>
      <c r="EU1380" s="29"/>
      <c r="EV1380" s="29"/>
      <c r="EW1380" s="29"/>
      <c r="EX1380" s="29"/>
      <c r="EY1380" s="29"/>
      <c r="EZ1380" s="29"/>
      <c r="FA1380" s="29"/>
      <c r="FB1380" s="29"/>
      <c r="FC1380" s="29"/>
      <c r="FD1380" s="29"/>
      <c r="FE1380" s="29"/>
      <c r="FF1380" s="29"/>
      <c r="FG1380" s="29"/>
      <c r="FH1380" s="29"/>
      <c r="FI1380" s="29"/>
      <c r="FJ1380" s="29"/>
      <c r="FK1380" s="29"/>
      <c r="FV1380" s="29"/>
      <c r="FZ1380" s="29"/>
      <c r="GA1380" s="29"/>
    </row>
    <row r="1381" spans="7:183" x14ac:dyDescent="0.25">
      <c r="G1381" s="112"/>
      <c r="Z1381" s="113"/>
      <c r="AQ1381" s="29"/>
      <c r="AR1381" s="29"/>
      <c r="AS1381" s="29"/>
      <c r="AT1381" s="29"/>
      <c r="AU1381" s="29"/>
      <c r="AV1381" s="29"/>
      <c r="AW1381" s="29"/>
      <c r="AX1381" s="29"/>
      <c r="AY1381" s="29"/>
      <c r="AZ1381" s="29"/>
      <c r="BA1381" s="29"/>
      <c r="BB1381" s="29"/>
      <c r="BC1381" s="29"/>
      <c r="BD1381" s="29"/>
      <c r="BE1381" s="29"/>
      <c r="BF1381" s="29"/>
      <c r="BG1381" s="29"/>
      <c r="BH1381" s="29"/>
      <c r="BI1381" s="29"/>
      <c r="BJ1381" s="29"/>
      <c r="BK1381" s="29"/>
      <c r="BL1381" s="29"/>
      <c r="BM1381" s="29"/>
      <c r="CH1381" s="29"/>
      <c r="CX1381" s="29"/>
      <c r="CY1381" s="29"/>
      <c r="CZ1381" s="31"/>
      <c r="DA1381" s="31"/>
      <c r="DB1381" s="31"/>
      <c r="DC1381" s="31"/>
      <c r="DD1381" s="31"/>
      <c r="DE1381" s="31"/>
      <c r="DF1381" s="31"/>
      <c r="DL1381" s="29"/>
      <c r="DM1381" s="29"/>
      <c r="DN1381" s="29"/>
      <c r="DO1381" s="29"/>
      <c r="DP1381" s="29"/>
      <c r="DQ1381" s="29"/>
      <c r="DR1381" s="29"/>
      <c r="DS1381" s="29"/>
      <c r="DT1381" s="29"/>
      <c r="DU1381" s="29"/>
      <c r="DV1381" s="29"/>
      <c r="DW1381" s="29"/>
      <c r="DX1381" s="29"/>
      <c r="DY1381" s="29"/>
      <c r="DZ1381" s="29"/>
      <c r="EA1381" s="29"/>
      <c r="EB1381" s="29"/>
      <c r="EC1381" s="29"/>
      <c r="ED1381" s="29"/>
      <c r="EE1381" s="29"/>
      <c r="EF1381" s="29"/>
      <c r="EG1381" s="29"/>
      <c r="EH1381" s="29"/>
      <c r="EI1381" s="29"/>
      <c r="EJ1381" s="29"/>
      <c r="EK1381" s="29"/>
      <c r="EL1381" s="29"/>
      <c r="EM1381" s="29"/>
      <c r="EN1381" s="29"/>
      <c r="EO1381" s="29"/>
      <c r="EP1381" s="29"/>
      <c r="EQ1381" s="29"/>
      <c r="ER1381" s="29"/>
      <c r="ES1381" s="29"/>
      <c r="ET1381" s="29"/>
      <c r="EU1381" s="29"/>
      <c r="EV1381" s="29"/>
      <c r="EW1381" s="29"/>
      <c r="EX1381" s="29"/>
      <c r="EY1381" s="29"/>
      <c r="EZ1381" s="29"/>
      <c r="FA1381" s="29"/>
      <c r="FB1381" s="29"/>
      <c r="FC1381" s="29"/>
      <c r="FD1381" s="29"/>
      <c r="FE1381" s="29"/>
      <c r="FF1381" s="29"/>
      <c r="FG1381" s="29"/>
      <c r="FH1381" s="29"/>
      <c r="FI1381" s="29"/>
      <c r="FJ1381" s="29"/>
      <c r="FK1381" s="29"/>
      <c r="FV1381" s="29"/>
      <c r="FZ1381" s="29"/>
      <c r="GA1381" s="29"/>
    </row>
    <row r="1382" spans="7:183" x14ac:dyDescent="0.25">
      <c r="G1382" s="112"/>
      <c r="Z1382" s="113"/>
      <c r="AQ1382" s="29"/>
      <c r="AR1382" s="29"/>
      <c r="AS1382" s="29"/>
      <c r="AT1382" s="29"/>
      <c r="AU1382" s="29"/>
      <c r="AV1382" s="29"/>
      <c r="AW1382" s="29"/>
      <c r="AX1382" s="29"/>
      <c r="AY1382" s="29"/>
      <c r="AZ1382" s="29"/>
      <c r="BA1382" s="29"/>
      <c r="BB1382" s="29"/>
      <c r="BC1382" s="29"/>
      <c r="BD1382" s="29"/>
      <c r="BE1382" s="29"/>
      <c r="BF1382" s="29"/>
      <c r="BG1382" s="29"/>
      <c r="BH1382" s="29"/>
      <c r="BI1382" s="29"/>
      <c r="BJ1382" s="29"/>
      <c r="BK1382" s="29"/>
      <c r="BL1382" s="29"/>
      <c r="BM1382" s="29"/>
      <c r="CH1382" s="29"/>
      <c r="CX1382" s="29"/>
      <c r="CY1382" s="29"/>
      <c r="CZ1382" s="31"/>
      <c r="DA1382" s="31"/>
      <c r="DB1382" s="31"/>
      <c r="DC1382" s="31"/>
      <c r="DD1382" s="31"/>
      <c r="DE1382" s="31"/>
      <c r="DF1382" s="31"/>
      <c r="DL1382" s="29"/>
      <c r="DM1382" s="29"/>
      <c r="DN1382" s="29"/>
      <c r="DO1382" s="29"/>
      <c r="DP1382" s="29"/>
      <c r="DQ1382" s="29"/>
      <c r="DR1382" s="29"/>
      <c r="DS1382" s="29"/>
      <c r="DT1382" s="29"/>
      <c r="DU1382" s="29"/>
      <c r="DV1382" s="29"/>
      <c r="DW1382" s="29"/>
      <c r="DX1382" s="29"/>
      <c r="DY1382" s="29"/>
      <c r="DZ1382" s="29"/>
      <c r="EA1382" s="29"/>
      <c r="EB1382" s="29"/>
      <c r="EC1382" s="29"/>
      <c r="ED1382" s="29"/>
      <c r="EE1382" s="29"/>
      <c r="EF1382" s="29"/>
      <c r="EG1382" s="29"/>
      <c r="EH1382" s="29"/>
      <c r="EI1382" s="29"/>
      <c r="EJ1382" s="29"/>
      <c r="EK1382" s="29"/>
      <c r="EL1382" s="29"/>
      <c r="EM1382" s="29"/>
      <c r="EN1382" s="29"/>
      <c r="EO1382" s="29"/>
      <c r="EP1382" s="29"/>
      <c r="EQ1382" s="29"/>
      <c r="ER1382" s="29"/>
      <c r="ES1382" s="29"/>
      <c r="ET1382" s="29"/>
      <c r="EU1382" s="29"/>
      <c r="EV1382" s="29"/>
      <c r="EW1382" s="29"/>
      <c r="EX1382" s="29"/>
      <c r="EY1382" s="29"/>
      <c r="EZ1382" s="29"/>
      <c r="FA1382" s="29"/>
      <c r="FB1382" s="29"/>
      <c r="FC1382" s="29"/>
      <c r="FD1382" s="29"/>
      <c r="FE1382" s="29"/>
      <c r="FF1382" s="29"/>
      <c r="FG1382" s="29"/>
      <c r="FH1382" s="29"/>
      <c r="FI1382" s="29"/>
      <c r="FJ1382" s="29"/>
      <c r="FK1382" s="29"/>
      <c r="FV1382" s="29"/>
      <c r="FZ1382" s="29"/>
      <c r="GA1382" s="29"/>
    </row>
    <row r="1383" spans="7:183" x14ac:dyDescent="0.25">
      <c r="G1383" s="112"/>
      <c r="Z1383" s="113"/>
      <c r="AQ1383" s="29"/>
      <c r="AR1383" s="29"/>
      <c r="AS1383" s="29"/>
      <c r="AT1383" s="29"/>
      <c r="AU1383" s="29"/>
      <c r="AV1383" s="29"/>
      <c r="AW1383" s="29"/>
      <c r="AX1383" s="29"/>
      <c r="AY1383" s="29"/>
      <c r="AZ1383" s="29"/>
      <c r="BA1383" s="29"/>
      <c r="BB1383" s="29"/>
      <c r="BC1383" s="29"/>
      <c r="BD1383" s="29"/>
      <c r="BE1383" s="29"/>
      <c r="BF1383" s="29"/>
      <c r="BG1383" s="29"/>
      <c r="BH1383" s="29"/>
      <c r="BI1383" s="29"/>
      <c r="BJ1383" s="29"/>
      <c r="BK1383" s="29"/>
      <c r="BL1383" s="29"/>
      <c r="BM1383" s="29"/>
      <c r="CH1383" s="29"/>
      <c r="CX1383" s="29"/>
      <c r="CY1383" s="29"/>
      <c r="CZ1383" s="31"/>
      <c r="DA1383" s="31"/>
      <c r="DB1383" s="31"/>
      <c r="DC1383" s="31"/>
      <c r="DD1383" s="31"/>
      <c r="DE1383" s="31"/>
      <c r="DF1383" s="31"/>
      <c r="DL1383" s="29"/>
      <c r="DM1383" s="29"/>
      <c r="DN1383" s="29"/>
      <c r="DO1383" s="29"/>
      <c r="DP1383" s="29"/>
      <c r="DQ1383" s="29"/>
      <c r="DR1383" s="29"/>
      <c r="DS1383" s="29"/>
      <c r="DT1383" s="29"/>
      <c r="DU1383" s="29"/>
      <c r="DV1383" s="29"/>
      <c r="DW1383" s="29"/>
      <c r="DX1383" s="29"/>
      <c r="DY1383" s="29"/>
      <c r="DZ1383" s="29"/>
      <c r="EA1383" s="29"/>
      <c r="EB1383" s="29"/>
      <c r="EC1383" s="29"/>
      <c r="ED1383" s="29"/>
      <c r="EE1383" s="29"/>
      <c r="EF1383" s="29"/>
      <c r="EG1383" s="29"/>
      <c r="EH1383" s="29"/>
      <c r="EI1383" s="29"/>
      <c r="EJ1383" s="29"/>
      <c r="EK1383" s="29"/>
      <c r="EL1383" s="29"/>
      <c r="EM1383" s="29"/>
      <c r="EN1383" s="29"/>
      <c r="EO1383" s="29"/>
      <c r="EP1383" s="29"/>
      <c r="EQ1383" s="29"/>
      <c r="ER1383" s="29"/>
      <c r="ES1383" s="29"/>
      <c r="ET1383" s="29"/>
      <c r="EU1383" s="29"/>
      <c r="EV1383" s="29"/>
      <c r="EW1383" s="29"/>
      <c r="EX1383" s="29"/>
      <c r="EY1383" s="29"/>
      <c r="EZ1383" s="29"/>
      <c r="FA1383" s="29"/>
      <c r="FB1383" s="29"/>
      <c r="FC1383" s="29"/>
      <c r="FD1383" s="29"/>
      <c r="FE1383" s="29"/>
      <c r="FF1383" s="29"/>
      <c r="FG1383" s="29"/>
      <c r="FH1383" s="29"/>
      <c r="FI1383" s="29"/>
      <c r="FJ1383" s="29"/>
      <c r="FK1383" s="29"/>
      <c r="FV1383" s="29"/>
      <c r="FZ1383" s="29"/>
      <c r="GA1383" s="29"/>
    </row>
    <row r="1384" spans="7:183" x14ac:dyDescent="0.25">
      <c r="G1384" s="112"/>
      <c r="Z1384" s="113"/>
      <c r="AQ1384" s="29"/>
      <c r="AR1384" s="29"/>
      <c r="AS1384" s="29"/>
      <c r="AT1384" s="29"/>
      <c r="AU1384" s="29"/>
      <c r="AV1384" s="29"/>
      <c r="AW1384" s="29"/>
      <c r="AX1384" s="29"/>
      <c r="AY1384" s="29"/>
      <c r="AZ1384" s="29"/>
      <c r="BA1384" s="29"/>
      <c r="BB1384" s="29"/>
      <c r="BC1384" s="29"/>
      <c r="BD1384" s="29"/>
      <c r="BE1384" s="29"/>
      <c r="BF1384" s="29"/>
      <c r="BG1384" s="29"/>
      <c r="BH1384" s="29"/>
      <c r="BI1384" s="29"/>
      <c r="BJ1384" s="29"/>
      <c r="BK1384" s="29"/>
      <c r="BL1384" s="29"/>
      <c r="BM1384" s="29"/>
      <c r="CH1384" s="29"/>
      <c r="CX1384" s="29"/>
      <c r="CY1384" s="29"/>
      <c r="CZ1384" s="31"/>
      <c r="DA1384" s="31"/>
      <c r="DB1384" s="31"/>
      <c r="DC1384" s="31"/>
      <c r="DD1384" s="31"/>
      <c r="DE1384" s="31"/>
      <c r="DF1384" s="31"/>
      <c r="DL1384" s="29"/>
      <c r="DM1384" s="29"/>
      <c r="DN1384" s="29"/>
      <c r="DO1384" s="29"/>
      <c r="DP1384" s="29"/>
      <c r="DQ1384" s="29"/>
      <c r="DR1384" s="29"/>
      <c r="DS1384" s="29"/>
      <c r="DT1384" s="29"/>
      <c r="DU1384" s="29"/>
      <c r="DV1384" s="29"/>
      <c r="DW1384" s="29"/>
      <c r="DX1384" s="29"/>
      <c r="DY1384" s="29"/>
      <c r="DZ1384" s="29"/>
      <c r="EA1384" s="29"/>
      <c r="EB1384" s="29"/>
      <c r="EC1384" s="29"/>
      <c r="ED1384" s="29"/>
      <c r="EE1384" s="29"/>
      <c r="EF1384" s="29"/>
      <c r="EG1384" s="29"/>
      <c r="EH1384" s="29"/>
      <c r="EI1384" s="29"/>
      <c r="EJ1384" s="29"/>
      <c r="EK1384" s="29"/>
      <c r="EL1384" s="29"/>
      <c r="EM1384" s="29"/>
      <c r="EN1384" s="29"/>
      <c r="EO1384" s="29"/>
      <c r="EP1384" s="29"/>
      <c r="EQ1384" s="29"/>
      <c r="ER1384" s="29"/>
      <c r="ES1384" s="29"/>
      <c r="ET1384" s="29"/>
      <c r="EU1384" s="29"/>
      <c r="EV1384" s="29"/>
      <c r="EW1384" s="29"/>
      <c r="EX1384" s="29"/>
      <c r="EY1384" s="29"/>
      <c r="EZ1384" s="29"/>
      <c r="FA1384" s="29"/>
      <c r="FB1384" s="29"/>
      <c r="FC1384" s="29"/>
      <c r="FD1384" s="29"/>
      <c r="FE1384" s="29"/>
      <c r="FF1384" s="29"/>
      <c r="FG1384" s="29"/>
      <c r="FH1384" s="29"/>
      <c r="FI1384" s="29"/>
      <c r="FJ1384" s="29"/>
      <c r="FK1384" s="29"/>
      <c r="FV1384" s="29"/>
      <c r="FZ1384" s="29"/>
      <c r="GA1384" s="29"/>
    </row>
    <row r="1385" spans="7:183" x14ac:dyDescent="0.25">
      <c r="G1385" s="112"/>
      <c r="Z1385" s="113"/>
      <c r="AQ1385" s="29"/>
      <c r="AR1385" s="29"/>
      <c r="AS1385" s="29"/>
      <c r="AT1385" s="29"/>
      <c r="AU1385" s="29"/>
      <c r="AV1385" s="29"/>
      <c r="AW1385" s="29"/>
      <c r="AX1385" s="29"/>
      <c r="AY1385" s="29"/>
      <c r="AZ1385" s="29"/>
      <c r="BA1385" s="29"/>
      <c r="BB1385" s="29"/>
      <c r="BC1385" s="29"/>
      <c r="BD1385" s="29"/>
      <c r="BE1385" s="29"/>
      <c r="BF1385" s="29"/>
      <c r="BG1385" s="29"/>
      <c r="BH1385" s="29"/>
      <c r="BI1385" s="29"/>
      <c r="BJ1385" s="29"/>
      <c r="BK1385" s="29"/>
      <c r="BL1385" s="29"/>
      <c r="BM1385" s="29"/>
      <c r="CH1385" s="29"/>
      <c r="CX1385" s="29"/>
      <c r="CY1385" s="29"/>
      <c r="CZ1385" s="31"/>
      <c r="DA1385" s="31"/>
      <c r="DB1385" s="31"/>
      <c r="DC1385" s="31"/>
      <c r="DD1385" s="31"/>
      <c r="DE1385" s="31"/>
      <c r="DF1385" s="31"/>
      <c r="DL1385" s="29"/>
      <c r="DM1385" s="29"/>
      <c r="DN1385" s="29"/>
      <c r="DO1385" s="29"/>
      <c r="DP1385" s="29"/>
      <c r="DQ1385" s="29"/>
      <c r="DR1385" s="29"/>
      <c r="DS1385" s="29"/>
      <c r="DT1385" s="29"/>
      <c r="DU1385" s="29"/>
      <c r="DV1385" s="29"/>
      <c r="DW1385" s="29"/>
      <c r="DX1385" s="29"/>
      <c r="DY1385" s="29"/>
      <c r="DZ1385" s="29"/>
      <c r="EA1385" s="29"/>
      <c r="EB1385" s="29"/>
      <c r="EC1385" s="29"/>
      <c r="ED1385" s="29"/>
      <c r="EE1385" s="29"/>
      <c r="EF1385" s="29"/>
      <c r="EG1385" s="29"/>
      <c r="EH1385" s="29"/>
      <c r="EI1385" s="29"/>
      <c r="EJ1385" s="29"/>
      <c r="EK1385" s="29"/>
      <c r="EL1385" s="29"/>
      <c r="EM1385" s="29"/>
      <c r="EN1385" s="29"/>
      <c r="EO1385" s="29"/>
      <c r="EP1385" s="29"/>
      <c r="EQ1385" s="29"/>
      <c r="ER1385" s="29"/>
      <c r="ES1385" s="29"/>
      <c r="ET1385" s="29"/>
      <c r="EU1385" s="29"/>
      <c r="EV1385" s="29"/>
      <c r="EW1385" s="29"/>
      <c r="EX1385" s="29"/>
      <c r="EY1385" s="29"/>
      <c r="EZ1385" s="29"/>
      <c r="FA1385" s="29"/>
      <c r="FB1385" s="29"/>
      <c r="FC1385" s="29"/>
      <c r="FD1385" s="29"/>
      <c r="FE1385" s="29"/>
      <c r="FF1385" s="29"/>
      <c r="FG1385" s="29"/>
      <c r="FH1385" s="29"/>
      <c r="FI1385" s="29"/>
      <c r="FJ1385" s="29"/>
      <c r="FK1385" s="29"/>
      <c r="FV1385" s="29"/>
      <c r="FZ1385" s="29"/>
      <c r="GA1385" s="29"/>
    </row>
    <row r="1386" spans="7:183" x14ac:dyDescent="0.25">
      <c r="G1386" s="112"/>
      <c r="Z1386" s="113"/>
      <c r="AQ1386" s="29"/>
      <c r="AR1386" s="29"/>
      <c r="AS1386" s="29"/>
      <c r="AT1386" s="29"/>
      <c r="AU1386" s="29"/>
      <c r="AV1386" s="29"/>
      <c r="AW1386" s="29"/>
      <c r="AX1386" s="29"/>
      <c r="AY1386" s="29"/>
      <c r="AZ1386" s="29"/>
      <c r="BA1386" s="29"/>
      <c r="BB1386" s="29"/>
      <c r="BC1386" s="29"/>
      <c r="BD1386" s="29"/>
      <c r="BE1386" s="29"/>
      <c r="BF1386" s="29"/>
      <c r="BG1386" s="29"/>
      <c r="BH1386" s="29"/>
      <c r="BI1386" s="29"/>
      <c r="BJ1386" s="29"/>
      <c r="BK1386" s="29"/>
      <c r="BL1386" s="29"/>
      <c r="BM1386" s="29"/>
      <c r="CH1386" s="29"/>
      <c r="CX1386" s="29"/>
      <c r="CY1386" s="29"/>
      <c r="CZ1386" s="31"/>
      <c r="DA1386" s="31"/>
      <c r="DB1386" s="31"/>
      <c r="DC1386" s="31"/>
      <c r="DD1386" s="31"/>
      <c r="DE1386" s="31"/>
      <c r="DF1386" s="31"/>
      <c r="DL1386" s="29"/>
      <c r="DM1386" s="29"/>
      <c r="DN1386" s="29"/>
      <c r="DO1386" s="29"/>
      <c r="DP1386" s="29"/>
      <c r="DQ1386" s="29"/>
      <c r="DR1386" s="29"/>
      <c r="DS1386" s="29"/>
      <c r="DT1386" s="29"/>
      <c r="DU1386" s="29"/>
      <c r="DV1386" s="29"/>
      <c r="DW1386" s="29"/>
      <c r="DX1386" s="29"/>
      <c r="DY1386" s="29"/>
      <c r="DZ1386" s="29"/>
      <c r="EA1386" s="29"/>
      <c r="EB1386" s="29"/>
      <c r="EC1386" s="29"/>
      <c r="ED1386" s="29"/>
      <c r="EE1386" s="29"/>
      <c r="EF1386" s="29"/>
      <c r="EG1386" s="29"/>
      <c r="EH1386" s="29"/>
      <c r="EI1386" s="29"/>
      <c r="EJ1386" s="29"/>
      <c r="EK1386" s="29"/>
      <c r="EL1386" s="29"/>
      <c r="EM1386" s="29"/>
      <c r="EN1386" s="29"/>
      <c r="EO1386" s="29"/>
      <c r="EP1386" s="29"/>
      <c r="EQ1386" s="29"/>
      <c r="ER1386" s="29"/>
      <c r="ES1386" s="29"/>
      <c r="ET1386" s="29"/>
      <c r="EU1386" s="29"/>
      <c r="EV1386" s="29"/>
      <c r="EW1386" s="29"/>
      <c r="EX1386" s="29"/>
      <c r="EY1386" s="29"/>
      <c r="EZ1386" s="29"/>
      <c r="FA1386" s="29"/>
      <c r="FB1386" s="29"/>
      <c r="FC1386" s="29"/>
      <c r="FD1386" s="29"/>
      <c r="FE1386" s="29"/>
      <c r="FF1386" s="29"/>
      <c r="FG1386" s="29"/>
      <c r="FH1386" s="29"/>
      <c r="FI1386" s="29"/>
      <c r="FJ1386" s="29"/>
      <c r="FK1386" s="29"/>
      <c r="FV1386" s="29"/>
      <c r="FZ1386" s="29"/>
      <c r="GA1386" s="29"/>
    </row>
    <row r="1387" spans="7:183" x14ac:dyDescent="0.25">
      <c r="G1387" s="112"/>
      <c r="Z1387" s="113"/>
      <c r="AQ1387" s="29"/>
      <c r="AR1387" s="29"/>
      <c r="AS1387" s="29"/>
      <c r="AT1387" s="29"/>
      <c r="AU1387" s="29"/>
      <c r="AV1387" s="29"/>
      <c r="AW1387" s="29"/>
      <c r="AX1387" s="29"/>
      <c r="AY1387" s="29"/>
      <c r="AZ1387" s="29"/>
      <c r="BA1387" s="29"/>
      <c r="BB1387" s="29"/>
      <c r="BC1387" s="29"/>
      <c r="BD1387" s="29"/>
      <c r="BE1387" s="29"/>
      <c r="BF1387" s="29"/>
      <c r="BG1387" s="29"/>
      <c r="BH1387" s="29"/>
      <c r="BI1387" s="29"/>
      <c r="BJ1387" s="29"/>
      <c r="BK1387" s="29"/>
      <c r="BL1387" s="29"/>
      <c r="BM1387" s="29"/>
      <c r="CH1387" s="29"/>
      <c r="CX1387" s="29"/>
      <c r="CY1387" s="29"/>
      <c r="CZ1387" s="31"/>
      <c r="DA1387" s="31"/>
      <c r="DB1387" s="31"/>
      <c r="DC1387" s="31"/>
      <c r="DD1387" s="31"/>
      <c r="DE1387" s="31"/>
      <c r="DF1387" s="31"/>
      <c r="DL1387" s="29"/>
      <c r="DM1387" s="29"/>
      <c r="DN1387" s="29"/>
      <c r="DO1387" s="29"/>
      <c r="DP1387" s="29"/>
      <c r="DQ1387" s="29"/>
      <c r="DR1387" s="29"/>
      <c r="DS1387" s="29"/>
      <c r="DT1387" s="29"/>
      <c r="DU1387" s="29"/>
      <c r="DV1387" s="29"/>
      <c r="DW1387" s="29"/>
      <c r="DX1387" s="29"/>
      <c r="DY1387" s="29"/>
      <c r="DZ1387" s="29"/>
      <c r="EA1387" s="29"/>
      <c r="EB1387" s="29"/>
      <c r="EC1387" s="29"/>
      <c r="ED1387" s="29"/>
      <c r="EE1387" s="29"/>
      <c r="EF1387" s="29"/>
      <c r="EG1387" s="29"/>
      <c r="EH1387" s="29"/>
      <c r="EI1387" s="29"/>
      <c r="EJ1387" s="29"/>
      <c r="EK1387" s="29"/>
      <c r="EL1387" s="29"/>
      <c r="EM1387" s="29"/>
      <c r="EN1387" s="29"/>
      <c r="EO1387" s="29"/>
      <c r="EP1387" s="29"/>
      <c r="EQ1387" s="29"/>
      <c r="ER1387" s="29"/>
      <c r="ES1387" s="29"/>
      <c r="ET1387" s="29"/>
      <c r="EU1387" s="29"/>
      <c r="EV1387" s="29"/>
      <c r="EW1387" s="29"/>
      <c r="EX1387" s="29"/>
      <c r="EY1387" s="29"/>
      <c r="EZ1387" s="29"/>
      <c r="FA1387" s="29"/>
      <c r="FB1387" s="29"/>
      <c r="FC1387" s="29"/>
      <c r="FD1387" s="29"/>
      <c r="FE1387" s="29"/>
      <c r="FF1387" s="29"/>
      <c r="FG1387" s="29"/>
      <c r="FH1387" s="29"/>
      <c r="FI1387" s="29"/>
      <c r="FJ1387" s="29"/>
      <c r="FK1387" s="29"/>
      <c r="FV1387" s="29"/>
      <c r="FZ1387" s="29"/>
      <c r="GA1387" s="29"/>
    </row>
    <row r="1388" spans="7:183" x14ac:dyDescent="0.25">
      <c r="G1388" s="112"/>
      <c r="Z1388" s="113"/>
      <c r="AQ1388" s="29"/>
      <c r="AR1388" s="29"/>
      <c r="AS1388" s="29"/>
      <c r="AT1388" s="29"/>
      <c r="AU1388" s="29"/>
      <c r="AV1388" s="29"/>
      <c r="AW1388" s="29"/>
      <c r="AX1388" s="29"/>
      <c r="AY1388" s="29"/>
      <c r="AZ1388" s="29"/>
      <c r="BA1388" s="29"/>
      <c r="BB1388" s="29"/>
      <c r="BC1388" s="29"/>
      <c r="BD1388" s="29"/>
      <c r="BE1388" s="29"/>
      <c r="BF1388" s="29"/>
      <c r="BG1388" s="29"/>
      <c r="BH1388" s="29"/>
      <c r="BI1388" s="29"/>
      <c r="BJ1388" s="29"/>
      <c r="BK1388" s="29"/>
      <c r="BL1388" s="29"/>
      <c r="BM1388" s="29"/>
      <c r="CH1388" s="29"/>
      <c r="CX1388" s="29"/>
      <c r="CY1388" s="29"/>
      <c r="CZ1388" s="31"/>
      <c r="DA1388" s="31"/>
      <c r="DB1388" s="31"/>
      <c r="DC1388" s="31"/>
      <c r="DD1388" s="31"/>
      <c r="DE1388" s="31"/>
      <c r="DF1388" s="31"/>
      <c r="DL1388" s="29"/>
      <c r="DM1388" s="29"/>
      <c r="DN1388" s="29"/>
      <c r="DO1388" s="29"/>
      <c r="DP1388" s="29"/>
      <c r="DQ1388" s="29"/>
      <c r="DR1388" s="29"/>
      <c r="DS1388" s="29"/>
      <c r="DT1388" s="29"/>
      <c r="DU1388" s="29"/>
      <c r="DV1388" s="29"/>
      <c r="DW1388" s="29"/>
      <c r="DX1388" s="29"/>
      <c r="DY1388" s="29"/>
      <c r="DZ1388" s="29"/>
      <c r="EA1388" s="29"/>
      <c r="EB1388" s="29"/>
      <c r="EC1388" s="29"/>
      <c r="ED1388" s="29"/>
      <c r="EE1388" s="29"/>
      <c r="EF1388" s="29"/>
      <c r="EG1388" s="29"/>
      <c r="EH1388" s="29"/>
      <c r="EI1388" s="29"/>
      <c r="EJ1388" s="29"/>
      <c r="EK1388" s="29"/>
      <c r="EL1388" s="29"/>
      <c r="EM1388" s="29"/>
      <c r="EN1388" s="29"/>
      <c r="EO1388" s="29"/>
      <c r="EP1388" s="29"/>
      <c r="EQ1388" s="29"/>
      <c r="ER1388" s="29"/>
      <c r="ES1388" s="29"/>
      <c r="ET1388" s="29"/>
      <c r="EU1388" s="29"/>
      <c r="EV1388" s="29"/>
      <c r="EW1388" s="29"/>
      <c r="EX1388" s="29"/>
      <c r="EY1388" s="29"/>
      <c r="EZ1388" s="29"/>
      <c r="FA1388" s="29"/>
      <c r="FB1388" s="29"/>
      <c r="FC1388" s="29"/>
      <c r="FD1388" s="29"/>
      <c r="FE1388" s="29"/>
      <c r="FF1388" s="29"/>
      <c r="FG1388" s="29"/>
      <c r="FH1388" s="29"/>
      <c r="FI1388" s="29"/>
      <c r="FJ1388" s="29"/>
      <c r="FK1388" s="29"/>
      <c r="FV1388" s="29"/>
      <c r="FZ1388" s="29"/>
      <c r="GA1388" s="29"/>
    </row>
    <row r="1389" spans="7:183" x14ac:dyDescent="0.25">
      <c r="G1389" s="112"/>
      <c r="Z1389" s="113"/>
      <c r="AQ1389" s="29"/>
      <c r="AR1389" s="29"/>
      <c r="AS1389" s="29"/>
      <c r="AT1389" s="29"/>
      <c r="AU1389" s="29"/>
      <c r="AV1389" s="29"/>
      <c r="AW1389" s="29"/>
      <c r="AX1389" s="29"/>
      <c r="AY1389" s="29"/>
      <c r="AZ1389" s="29"/>
      <c r="BA1389" s="29"/>
      <c r="BB1389" s="29"/>
      <c r="BC1389" s="29"/>
      <c r="BD1389" s="29"/>
      <c r="BE1389" s="29"/>
      <c r="BF1389" s="29"/>
      <c r="BG1389" s="29"/>
      <c r="BH1389" s="29"/>
      <c r="BI1389" s="29"/>
      <c r="BJ1389" s="29"/>
      <c r="BK1389" s="29"/>
      <c r="BL1389" s="29"/>
      <c r="BM1389" s="29"/>
      <c r="CH1389" s="29"/>
      <c r="CX1389" s="29"/>
      <c r="CY1389" s="29"/>
      <c r="CZ1389" s="31"/>
      <c r="DA1389" s="31"/>
      <c r="DB1389" s="31"/>
      <c r="DC1389" s="31"/>
      <c r="DD1389" s="31"/>
      <c r="DE1389" s="31"/>
      <c r="DF1389" s="31"/>
      <c r="DL1389" s="29"/>
      <c r="DM1389" s="29"/>
      <c r="DN1389" s="29"/>
      <c r="DO1389" s="29"/>
      <c r="DP1389" s="29"/>
      <c r="DQ1389" s="29"/>
      <c r="DR1389" s="29"/>
      <c r="DS1389" s="29"/>
      <c r="DT1389" s="29"/>
      <c r="DU1389" s="29"/>
      <c r="DV1389" s="29"/>
      <c r="DW1389" s="29"/>
      <c r="DX1389" s="29"/>
      <c r="DY1389" s="29"/>
      <c r="DZ1389" s="29"/>
      <c r="EA1389" s="29"/>
      <c r="EB1389" s="29"/>
      <c r="EC1389" s="29"/>
      <c r="ED1389" s="29"/>
      <c r="EE1389" s="29"/>
      <c r="EF1389" s="29"/>
      <c r="EG1389" s="29"/>
      <c r="EH1389" s="29"/>
      <c r="EI1389" s="29"/>
      <c r="EJ1389" s="29"/>
      <c r="EK1389" s="29"/>
      <c r="EL1389" s="29"/>
      <c r="EM1389" s="29"/>
      <c r="EN1389" s="29"/>
      <c r="EO1389" s="29"/>
      <c r="EP1389" s="29"/>
      <c r="EQ1389" s="29"/>
      <c r="ER1389" s="29"/>
      <c r="ES1389" s="29"/>
      <c r="ET1389" s="29"/>
      <c r="EU1389" s="29"/>
      <c r="EV1389" s="29"/>
      <c r="EW1389" s="29"/>
      <c r="EX1389" s="29"/>
      <c r="EY1389" s="29"/>
      <c r="EZ1389" s="29"/>
      <c r="FA1389" s="29"/>
      <c r="FB1389" s="29"/>
      <c r="FC1389" s="29"/>
      <c r="FD1389" s="29"/>
      <c r="FE1389" s="29"/>
      <c r="FF1389" s="29"/>
      <c r="FG1389" s="29"/>
      <c r="FH1389" s="29"/>
      <c r="FI1389" s="29"/>
      <c r="FJ1389" s="29"/>
      <c r="FK1389" s="29"/>
      <c r="FV1389" s="29"/>
      <c r="FZ1389" s="29"/>
      <c r="GA1389" s="29"/>
    </row>
    <row r="1390" spans="7:183" x14ac:dyDescent="0.25">
      <c r="G1390" s="112"/>
      <c r="Z1390" s="113"/>
      <c r="AQ1390" s="29"/>
      <c r="AR1390" s="29"/>
      <c r="AS1390" s="29"/>
      <c r="AT1390" s="29"/>
      <c r="AU1390" s="29"/>
      <c r="AV1390" s="29"/>
      <c r="AW1390" s="29"/>
      <c r="AX1390" s="29"/>
      <c r="AY1390" s="29"/>
      <c r="AZ1390" s="29"/>
      <c r="BA1390" s="29"/>
      <c r="BB1390" s="29"/>
      <c r="BC1390" s="29"/>
      <c r="BD1390" s="29"/>
      <c r="BE1390" s="29"/>
      <c r="BF1390" s="29"/>
      <c r="BG1390" s="29"/>
      <c r="BH1390" s="29"/>
      <c r="BI1390" s="29"/>
      <c r="BJ1390" s="29"/>
      <c r="BK1390" s="29"/>
      <c r="BL1390" s="29"/>
      <c r="BM1390" s="29"/>
      <c r="CH1390" s="29"/>
      <c r="CX1390" s="29"/>
      <c r="CY1390" s="29"/>
      <c r="CZ1390" s="31"/>
      <c r="DA1390" s="31"/>
      <c r="DB1390" s="31"/>
      <c r="DC1390" s="31"/>
      <c r="DD1390" s="31"/>
      <c r="DE1390" s="31"/>
      <c r="DF1390" s="31"/>
      <c r="DL1390" s="29"/>
      <c r="DM1390" s="29"/>
      <c r="DN1390" s="29"/>
      <c r="DO1390" s="29"/>
      <c r="DP1390" s="29"/>
      <c r="DQ1390" s="29"/>
      <c r="DR1390" s="29"/>
      <c r="DS1390" s="29"/>
      <c r="DT1390" s="29"/>
      <c r="DU1390" s="29"/>
      <c r="DV1390" s="29"/>
      <c r="DW1390" s="29"/>
      <c r="DX1390" s="29"/>
      <c r="DY1390" s="29"/>
      <c r="DZ1390" s="29"/>
      <c r="EA1390" s="29"/>
      <c r="EB1390" s="29"/>
      <c r="EC1390" s="29"/>
      <c r="ED1390" s="29"/>
      <c r="EE1390" s="29"/>
      <c r="EF1390" s="29"/>
      <c r="EG1390" s="29"/>
      <c r="EH1390" s="29"/>
      <c r="EI1390" s="29"/>
      <c r="EJ1390" s="29"/>
      <c r="EK1390" s="29"/>
      <c r="EL1390" s="29"/>
      <c r="EM1390" s="29"/>
      <c r="EN1390" s="29"/>
      <c r="EO1390" s="29"/>
      <c r="EP1390" s="29"/>
      <c r="EQ1390" s="29"/>
      <c r="ER1390" s="29"/>
      <c r="ES1390" s="29"/>
      <c r="ET1390" s="29"/>
      <c r="EU1390" s="29"/>
      <c r="EV1390" s="29"/>
      <c r="EW1390" s="29"/>
      <c r="EX1390" s="29"/>
      <c r="EY1390" s="29"/>
      <c r="EZ1390" s="29"/>
      <c r="FA1390" s="29"/>
      <c r="FB1390" s="29"/>
      <c r="FC1390" s="29"/>
      <c r="FD1390" s="29"/>
      <c r="FE1390" s="29"/>
      <c r="FF1390" s="29"/>
      <c r="FG1390" s="29"/>
      <c r="FH1390" s="29"/>
      <c r="FI1390" s="29"/>
      <c r="FJ1390" s="29"/>
      <c r="FK1390" s="29"/>
      <c r="FV1390" s="29"/>
      <c r="FZ1390" s="29"/>
      <c r="GA1390" s="29"/>
    </row>
    <row r="1391" spans="7:183" x14ac:dyDescent="0.25">
      <c r="G1391" s="112"/>
      <c r="Z1391" s="113"/>
      <c r="AQ1391" s="29"/>
      <c r="AR1391" s="29"/>
      <c r="AS1391" s="29"/>
      <c r="AT1391" s="29"/>
      <c r="AU1391" s="29"/>
      <c r="AV1391" s="29"/>
      <c r="AW1391" s="29"/>
      <c r="AX1391" s="29"/>
      <c r="AY1391" s="29"/>
      <c r="AZ1391" s="29"/>
      <c r="BA1391" s="29"/>
      <c r="BB1391" s="29"/>
      <c r="BC1391" s="29"/>
      <c r="BD1391" s="29"/>
      <c r="BE1391" s="29"/>
      <c r="BF1391" s="29"/>
      <c r="BG1391" s="29"/>
      <c r="BH1391" s="29"/>
      <c r="BI1391" s="29"/>
      <c r="BJ1391" s="29"/>
      <c r="BK1391" s="29"/>
      <c r="BL1391" s="29"/>
      <c r="BM1391" s="29"/>
      <c r="CH1391" s="29"/>
      <c r="CX1391" s="29"/>
      <c r="CY1391" s="29"/>
      <c r="CZ1391" s="31"/>
      <c r="DA1391" s="31"/>
      <c r="DB1391" s="31"/>
      <c r="DC1391" s="31"/>
      <c r="DD1391" s="31"/>
      <c r="DE1391" s="31"/>
      <c r="DF1391" s="31"/>
      <c r="DL1391" s="29"/>
      <c r="DM1391" s="29"/>
      <c r="DN1391" s="29"/>
      <c r="DO1391" s="29"/>
      <c r="DP1391" s="29"/>
      <c r="DQ1391" s="29"/>
      <c r="DR1391" s="29"/>
      <c r="DS1391" s="29"/>
      <c r="DT1391" s="29"/>
      <c r="DU1391" s="29"/>
      <c r="DV1391" s="29"/>
      <c r="DW1391" s="29"/>
      <c r="DX1391" s="29"/>
      <c r="DY1391" s="29"/>
      <c r="DZ1391" s="29"/>
      <c r="EA1391" s="29"/>
      <c r="EB1391" s="29"/>
      <c r="EC1391" s="29"/>
      <c r="ED1391" s="29"/>
      <c r="EE1391" s="29"/>
      <c r="EF1391" s="29"/>
      <c r="EG1391" s="29"/>
      <c r="EH1391" s="29"/>
      <c r="EI1391" s="29"/>
      <c r="EJ1391" s="29"/>
      <c r="EK1391" s="29"/>
      <c r="EL1391" s="29"/>
      <c r="EM1391" s="29"/>
      <c r="EN1391" s="29"/>
      <c r="EO1391" s="29"/>
      <c r="EP1391" s="29"/>
      <c r="EQ1391" s="29"/>
      <c r="ER1391" s="29"/>
      <c r="ES1391" s="29"/>
      <c r="ET1391" s="29"/>
      <c r="EU1391" s="29"/>
      <c r="EV1391" s="29"/>
      <c r="EW1391" s="29"/>
      <c r="EX1391" s="29"/>
      <c r="EY1391" s="29"/>
      <c r="EZ1391" s="29"/>
      <c r="FA1391" s="29"/>
      <c r="FB1391" s="29"/>
      <c r="FC1391" s="29"/>
      <c r="FD1391" s="29"/>
      <c r="FE1391" s="29"/>
      <c r="FF1391" s="29"/>
      <c r="FG1391" s="29"/>
      <c r="FH1391" s="29"/>
      <c r="FI1391" s="29"/>
      <c r="FJ1391" s="29"/>
      <c r="FK1391" s="29"/>
      <c r="FV1391" s="29"/>
      <c r="FZ1391" s="29"/>
      <c r="GA1391" s="29"/>
    </row>
    <row r="1392" spans="7:183" x14ac:dyDescent="0.25">
      <c r="G1392" s="112"/>
      <c r="Z1392" s="113"/>
      <c r="AQ1392" s="29"/>
      <c r="AR1392" s="29"/>
      <c r="AS1392" s="29"/>
      <c r="AT1392" s="29"/>
      <c r="AU1392" s="29"/>
      <c r="AV1392" s="29"/>
      <c r="AW1392" s="29"/>
      <c r="AX1392" s="29"/>
      <c r="AY1392" s="29"/>
      <c r="AZ1392" s="29"/>
      <c r="BA1392" s="29"/>
      <c r="BB1392" s="29"/>
      <c r="BC1392" s="29"/>
      <c r="BD1392" s="29"/>
      <c r="BE1392" s="29"/>
      <c r="BF1392" s="29"/>
      <c r="BG1392" s="29"/>
      <c r="BH1392" s="29"/>
      <c r="BI1392" s="29"/>
      <c r="BJ1392" s="29"/>
      <c r="BK1392" s="29"/>
      <c r="BL1392" s="29"/>
      <c r="BM1392" s="29"/>
      <c r="CH1392" s="29"/>
      <c r="CX1392" s="29"/>
      <c r="CY1392" s="29"/>
      <c r="CZ1392" s="31"/>
      <c r="DA1392" s="31"/>
      <c r="DB1392" s="31"/>
      <c r="DC1392" s="31"/>
      <c r="DD1392" s="31"/>
      <c r="DE1392" s="31"/>
      <c r="DF1392" s="31"/>
      <c r="DL1392" s="29"/>
      <c r="DM1392" s="29"/>
      <c r="DN1392" s="29"/>
      <c r="DO1392" s="29"/>
      <c r="DP1392" s="29"/>
      <c r="DQ1392" s="29"/>
      <c r="DR1392" s="29"/>
      <c r="DS1392" s="29"/>
      <c r="DT1392" s="29"/>
      <c r="DU1392" s="29"/>
      <c r="DV1392" s="29"/>
      <c r="DW1392" s="29"/>
      <c r="DX1392" s="29"/>
      <c r="DY1392" s="29"/>
      <c r="DZ1392" s="29"/>
      <c r="EA1392" s="29"/>
      <c r="EB1392" s="29"/>
      <c r="EC1392" s="29"/>
      <c r="ED1392" s="29"/>
      <c r="EE1392" s="29"/>
      <c r="EF1392" s="29"/>
      <c r="EG1392" s="29"/>
      <c r="EH1392" s="29"/>
      <c r="EI1392" s="29"/>
      <c r="EJ1392" s="29"/>
      <c r="EK1392" s="29"/>
      <c r="EL1392" s="29"/>
      <c r="EM1392" s="29"/>
      <c r="EN1392" s="29"/>
      <c r="EO1392" s="29"/>
      <c r="EP1392" s="29"/>
      <c r="EQ1392" s="29"/>
      <c r="ER1392" s="29"/>
      <c r="ES1392" s="29"/>
      <c r="ET1392" s="29"/>
      <c r="EU1392" s="29"/>
      <c r="EV1392" s="29"/>
      <c r="EW1392" s="29"/>
      <c r="EX1392" s="29"/>
      <c r="EY1392" s="29"/>
      <c r="EZ1392" s="29"/>
      <c r="FA1392" s="29"/>
      <c r="FB1392" s="29"/>
      <c r="FC1392" s="29"/>
      <c r="FD1392" s="29"/>
      <c r="FE1392" s="29"/>
      <c r="FF1392" s="29"/>
      <c r="FG1392" s="29"/>
      <c r="FH1392" s="29"/>
      <c r="FI1392" s="29"/>
      <c r="FJ1392" s="29"/>
      <c r="FK1392" s="29"/>
      <c r="FV1392" s="29"/>
      <c r="FZ1392" s="29"/>
      <c r="GA1392" s="29"/>
    </row>
    <row r="1393" spans="7:183" x14ac:dyDescent="0.25">
      <c r="G1393" s="112"/>
      <c r="Z1393" s="113"/>
      <c r="AQ1393" s="29"/>
      <c r="AR1393" s="29"/>
      <c r="AS1393" s="29"/>
      <c r="AT1393" s="29"/>
      <c r="AU1393" s="29"/>
      <c r="AV1393" s="29"/>
      <c r="AW1393" s="29"/>
      <c r="AX1393" s="29"/>
      <c r="AY1393" s="29"/>
      <c r="AZ1393" s="29"/>
      <c r="BA1393" s="29"/>
      <c r="BB1393" s="29"/>
      <c r="BC1393" s="29"/>
      <c r="BD1393" s="29"/>
      <c r="BE1393" s="29"/>
      <c r="BF1393" s="29"/>
      <c r="BG1393" s="29"/>
      <c r="BH1393" s="29"/>
      <c r="BI1393" s="29"/>
      <c r="BJ1393" s="29"/>
      <c r="BK1393" s="29"/>
      <c r="BL1393" s="29"/>
      <c r="BM1393" s="29"/>
      <c r="CH1393" s="29"/>
      <c r="CX1393" s="29"/>
      <c r="CY1393" s="29"/>
      <c r="CZ1393" s="31"/>
      <c r="DA1393" s="31"/>
      <c r="DB1393" s="31"/>
      <c r="DC1393" s="31"/>
      <c r="DD1393" s="31"/>
      <c r="DE1393" s="31"/>
      <c r="DF1393" s="31"/>
      <c r="DL1393" s="29"/>
      <c r="DM1393" s="29"/>
      <c r="DN1393" s="29"/>
      <c r="DO1393" s="29"/>
      <c r="DP1393" s="29"/>
      <c r="DQ1393" s="29"/>
      <c r="DR1393" s="29"/>
      <c r="DS1393" s="29"/>
      <c r="DT1393" s="29"/>
      <c r="DU1393" s="29"/>
      <c r="DV1393" s="29"/>
      <c r="DW1393" s="29"/>
      <c r="DX1393" s="29"/>
      <c r="DY1393" s="29"/>
      <c r="DZ1393" s="29"/>
      <c r="EA1393" s="29"/>
      <c r="EB1393" s="29"/>
      <c r="EC1393" s="29"/>
      <c r="ED1393" s="29"/>
      <c r="EE1393" s="29"/>
      <c r="EF1393" s="29"/>
      <c r="EG1393" s="29"/>
      <c r="EH1393" s="29"/>
      <c r="EI1393" s="29"/>
      <c r="EJ1393" s="29"/>
      <c r="EK1393" s="29"/>
      <c r="EL1393" s="29"/>
      <c r="EM1393" s="29"/>
      <c r="EN1393" s="29"/>
      <c r="EO1393" s="29"/>
      <c r="EP1393" s="29"/>
      <c r="EQ1393" s="29"/>
      <c r="ER1393" s="29"/>
      <c r="ES1393" s="29"/>
      <c r="ET1393" s="29"/>
      <c r="EU1393" s="29"/>
      <c r="EV1393" s="29"/>
      <c r="EW1393" s="29"/>
      <c r="EX1393" s="29"/>
      <c r="EY1393" s="29"/>
      <c r="EZ1393" s="29"/>
      <c r="FA1393" s="29"/>
      <c r="FB1393" s="29"/>
      <c r="FC1393" s="29"/>
      <c r="FD1393" s="29"/>
      <c r="FE1393" s="29"/>
      <c r="FF1393" s="29"/>
      <c r="FG1393" s="29"/>
      <c r="FH1393" s="29"/>
      <c r="FI1393" s="29"/>
      <c r="FJ1393" s="29"/>
      <c r="FK1393" s="29"/>
      <c r="FV1393" s="29"/>
      <c r="FZ1393" s="29"/>
      <c r="GA1393" s="29"/>
    </row>
    <row r="1394" spans="7:183" x14ac:dyDescent="0.25">
      <c r="G1394" s="112"/>
      <c r="Z1394" s="113"/>
      <c r="AQ1394" s="29"/>
      <c r="AR1394" s="29"/>
      <c r="AS1394" s="29"/>
      <c r="AT1394" s="29"/>
      <c r="AU1394" s="29"/>
      <c r="AV1394" s="29"/>
      <c r="AW1394" s="29"/>
      <c r="AX1394" s="29"/>
      <c r="AY1394" s="29"/>
      <c r="AZ1394" s="29"/>
      <c r="BA1394" s="29"/>
      <c r="BB1394" s="29"/>
      <c r="BC1394" s="29"/>
      <c r="BD1394" s="29"/>
      <c r="BE1394" s="29"/>
      <c r="BF1394" s="29"/>
      <c r="BG1394" s="29"/>
      <c r="BH1394" s="29"/>
      <c r="BI1394" s="29"/>
      <c r="BJ1394" s="29"/>
      <c r="BK1394" s="29"/>
      <c r="BL1394" s="29"/>
      <c r="BM1394" s="29"/>
      <c r="CH1394" s="29"/>
      <c r="CX1394" s="29"/>
      <c r="CY1394" s="29"/>
      <c r="CZ1394" s="31"/>
      <c r="DA1394" s="31"/>
      <c r="DB1394" s="31"/>
      <c r="DC1394" s="31"/>
      <c r="DD1394" s="31"/>
      <c r="DE1394" s="31"/>
      <c r="DF1394" s="31"/>
      <c r="DL1394" s="29"/>
      <c r="DM1394" s="29"/>
      <c r="DN1394" s="29"/>
      <c r="DO1394" s="29"/>
      <c r="DP1394" s="29"/>
      <c r="DQ1394" s="29"/>
      <c r="DR1394" s="29"/>
      <c r="DS1394" s="29"/>
      <c r="DT1394" s="29"/>
      <c r="DU1394" s="29"/>
      <c r="DV1394" s="29"/>
      <c r="DW1394" s="29"/>
      <c r="DX1394" s="29"/>
      <c r="DY1394" s="29"/>
      <c r="DZ1394" s="29"/>
      <c r="EA1394" s="29"/>
      <c r="EB1394" s="29"/>
      <c r="EC1394" s="29"/>
      <c r="ED1394" s="29"/>
      <c r="EE1394" s="29"/>
      <c r="EF1394" s="29"/>
      <c r="EG1394" s="29"/>
      <c r="EH1394" s="29"/>
      <c r="EI1394" s="29"/>
      <c r="EJ1394" s="29"/>
      <c r="EK1394" s="29"/>
      <c r="EL1394" s="29"/>
      <c r="EM1394" s="29"/>
      <c r="EN1394" s="29"/>
      <c r="EO1394" s="29"/>
      <c r="EP1394" s="29"/>
      <c r="EQ1394" s="29"/>
      <c r="ER1394" s="29"/>
      <c r="ES1394" s="29"/>
      <c r="ET1394" s="29"/>
      <c r="EU1394" s="29"/>
      <c r="EV1394" s="29"/>
      <c r="EW1394" s="29"/>
      <c r="EX1394" s="29"/>
      <c r="EY1394" s="29"/>
      <c r="EZ1394" s="29"/>
      <c r="FA1394" s="29"/>
      <c r="FB1394" s="29"/>
      <c r="FC1394" s="29"/>
      <c r="FD1394" s="29"/>
      <c r="FE1394" s="29"/>
      <c r="FF1394" s="29"/>
      <c r="FG1394" s="29"/>
      <c r="FH1394" s="29"/>
      <c r="FI1394" s="29"/>
      <c r="FJ1394" s="29"/>
      <c r="FK1394" s="29"/>
      <c r="FV1394" s="29"/>
      <c r="FZ1394" s="29"/>
      <c r="GA1394" s="29"/>
    </row>
    <row r="1395" spans="7:183" x14ac:dyDescent="0.25">
      <c r="G1395" s="112"/>
      <c r="Z1395" s="113"/>
      <c r="AQ1395" s="29"/>
      <c r="AR1395" s="29"/>
      <c r="AS1395" s="29"/>
      <c r="AT1395" s="29"/>
      <c r="AU1395" s="29"/>
      <c r="AV1395" s="29"/>
      <c r="AW1395" s="29"/>
      <c r="AX1395" s="29"/>
      <c r="AY1395" s="29"/>
      <c r="AZ1395" s="29"/>
      <c r="BA1395" s="29"/>
      <c r="BB1395" s="29"/>
      <c r="BC1395" s="29"/>
      <c r="BD1395" s="29"/>
      <c r="BE1395" s="29"/>
      <c r="BF1395" s="29"/>
      <c r="BG1395" s="29"/>
      <c r="BH1395" s="29"/>
      <c r="BI1395" s="29"/>
      <c r="BJ1395" s="29"/>
      <c r="BK1395" s="29"/>
      <c r="BL1395" s="29"/>
      <c r="BM1395" s="29"/>
      <c r="CH1395" s="29"/>
      <c r="CX1395" s="29"/>
      <c r="CY1395" s="29"/>
      <c r="CZ1395" s="31"/>
      <c r="DA1395" s="31"/>
      <c r="DB1395" s="31"/>
      <c r="DC1395" s="31"/>
      <c r="DD1395" s="31"/>
      <c r="DE1395" s="31"/>
      <c r="DF1395" s="31"/>
      <c r="DL1395" s="29"/>
      <c r="DM1395" s="29"/>
      <c r="DN1395" s="29"/>
      <c r="DO1395" s="29"/>
      <c r="DP1395" s="29"/>
      <c r="DQ1395" s="29"/>
      <c r="DR1395" s="29"/>
      <c r="DS1395" s="29"/>
      <c r="DT1395" s="29"/>
      <c r="DU1395" s="29"/>
      <c r="DV1395" s="29"/>
      <c r="DW1395" s="29"/>
      <c r="DX1395" s="29"/>
      <c r="DY1395" s="29"/>
      <c r="DZ1395" s="29"/>
      <c r="EA1395" s="29"/>
      <c r="EB1395" s="29"/>
      <c r="EC1395" s="29"/>
      <c r="ED1395" s="29"/>
      <c r="EE1395" s="29"/>
      <c r="EF1395" s="29"/>
      <c r="EG1395" s="29"/>
      <c r="EH1395" s="29"/>
      <c r="EI1395" s="29"/>
      <c r="EJ1395" s="29"/>
      <c r="EK1395" s="29"/>
      <c r="EL1395" s="29"/>
      <c r="EM1395" s="29"/>
      <c r="EN1395" s="29"/>
      <c r="EO1395" s="29"/>
      <c r="EP1395" s="29"/>
      <c r="EQ1395" s="29"/>
      <c r="ER1395" s="29"/>
      <c r="ES1395" s="29"/>
      <c r="ET1395" s="29"/>
      <c r="EU1395" s="29"/>
      <c r="EV1395" s="29"/>
      <c r="EW1395" s="29"/>
      <c r="EX1395" s="29"/>
      <c r="EY1395" s="29"/>
      <c r="EZ1395" s="29"/>
      <c r="FA1395" s="29"/>
      <c r="FB1395" s="29"/>
      <c r="FC1395" s="29"/>
      <c r="FD1395" s="29"/>
      <c r="FE1395" s="29"/>
      <c r="FF1395" s="29"/>
      <c r="FG1395" s="29"/>
      <c r="FH1395" s="29"/>
      <c r="FI1395" s="29"/>
      <c r="FJ1395" s="29"/>
      <c r="FK1395" s="29"/>
      <c r="FV1395" s="29"/>
      <c r="FZ1395" s="29"/>
      <c r="GA1395" s="29"/>
    </row>
    <row r="1396" spans="7:183" x14ac:dyDescent="0.25">
      <c r="G1396" s="112"/>
      <c r="Z1396" s="113"/>
      <c r="AQ1396" s="29"/>
      <c r="AR1396" s="29"/>
      <c r="AS1396" s="29"/>
      <c r="AT1396" s="29"/>
      <c r="AU1396" s="29"/>
      <c r="AV1396" s="29"/>
      <c r="AW1396" s="29"/>
      <c r="AX1396" s="29"/>
      <c r="AY1396" s="29"/>
      <c r="AZ1396" s="29"/>
      <c r="BA1396" s="29"/>
      <c r="BB1396" s="29"/>
      <c r="BC1396" s="29"/>
      <c r="BD1396" s="29"/>
      <c r="BE1396" s="29"/>
      <c r="BF1396" s="29"/>
      <c r="BG1396" s="29"/>
      <c r="BH1396" s="29"/>
      <c r="BI1396" s="29"/>
      <c r="BJ1396" s="29"/>
      <c r="BK1396" s="29"/>
      <c r="BL1396" s="29"/>
      <c r="BM1396" s="29"/>
      <c r="CH1396" s="29"/>
      <c r="CX1396" s="29"/>
      <c r="CY1396" s="29"/>
      <c r="CZ1396" s="31"/>
      <c r="DA1396" s="31"/>
      <c r="DB1396" s="31"/>
      <c r="DC1396" s="31"/>
      <c r="DD1396" s="31"/>
      <c r="DE1396" s="31"/>
      <c r="DF1396" s="31"/>
      <c r="DL1396" s="29"/>
      <c r="DM1396" s="29"/>
      <c r="DN1396" s="29"/>
      <c r="DO1396" s="29"/>
      <c r="DP1396" s="29"/>
      <c r="DQ1396" s="29"/>
      <c r="DR1396" s="29"/>
      <c r="DS1396" s="29"/>
      <c r="DT1396" s="29"/>
      <c r="DU1396" s="29"/>
      <c r="DV1396" s="29"/>
      <c r="DW1396" s="29"/>
      <c r="DX1396" s="29"/>
      <c r="DY1396" s="29"/>
      <c r="DZ1396" s="29"/>
      <c r="EA1396" s="29"/>
      <c r="EB1396" s="29"/>
      <c r="EC1396" s="29"/>
      <c r="ED1396" s="29"/>
      <c r="EE1396" s="29"/>
      <c r="EF1396" s="29"/>
      <c r="EG1396" s="29"/>
      <c r="EH1396" s="29"/>
      <c r="EI1396" s="29"/>
      <c r="EJ1396" s="29"/>
      <c r="EK1396" s="29"/>
      <c r="EL1396" s="29"/>
      <c r="EM1396" s="29"/>
      <c r="EN1396" s="29"/>
      <c r="EO1396" s="29"/>
      <c r="EP1396" s="29"/>
      <c r="EQ1396" s="29"/>
      <c r="ER1396" s="29"/>
      <c r="ES1396" s="29"/>
      <c r="ET1396" s="29"/>
      <c r="EU1396" s="29"/>
      <c r="EV1396" s="29"/>
      <c r="EW1396" s="29"/>
      <c r="EX1396" s="29"/>
      <c r="EY1396" s="29"/>
      <c r="EZ1396" s="29"/>
      <c r="FA1396" s="29"/>
      <c r="FB1396" s="29"/>
      <c r="FC1396" s="29"/>
      <c r="FD1396" s="29"/>
      <c r="FE1396" s="29"/>
      <c r="FF1396" s="29"/>
      <c r="FG1396" s="29"/>
      <c r="FH1396" s="29"/>
      <c r="FI1396" s="29"/>
      <c r="FJ1396" s="29"/>
      <c r="FK1396" s="29"/>
      <c r="FV1396" s="29"/>
      <c r="FZ1396" s="29"/>
      <c r="GA1396" s="29"/>
    </row>
    <row r="1397" spans="7:183" x14ac:dyDescent="0.25">
      <c r="G1397" s="112"/>
      <c r="Z1397" s="113"/>
      <c r="AQ1397" s="29"/>
      <c r="AR1397" s="29"/>
      <c r="AS1397" s="29"/>
      <c r="AT1397" s="29"/>
      <c r="AU1397" s="29"/>
      <c r="AV1397" s="29"/>
      <c r="AW1397" s="29"/>
      <c r="AX1397" s="29"/>
      <c r="AY1397" s="29"/>
      <c r="AZ1397" s="29"/>
      <c r="BA1397" s="29"/>
      <c r="BB1397" s="29"/>
      <c r="BC1397" s="29"/>
      <c r="BD1397" s="29"/>
      <c r="BE1397" s="29"/>
      <c r="BF1397" s="29"/>
      <c r="BG1397" s="29"/>
      <c r="BH1397" s="29"/>
      <c r="BI1397" s="29"/>
      <c r="BJ1397" s="29"/>
      <c r="BK1397" s="29"/>
      <c r="BL1397" s="29"/>
      <c r="BM1397" s="29"/>
      <c r="CH1397" s="29"/>
      <c r="CX1397" s="29"/>
      <c r="CY1397" s="29"/>
      <c r="CZ1397" s="31"/>
      <c r="DA1397" s="31"/>
      <c r="DB1397" s="31"/>
      <c r="DC1397" s="31"/>
      <c r="DD1397" s="31"/>
      <c r="DE1397" s="31"/>
      <c r="DF1397" s="31"/>
      <c r="DL1397" s="29"/>
      <c r="DM1397" s="29"/>
      <c r="DN1397" s="29"/>
      <c r="DO1397" s="29"/>
      <c r="DP1397" s="29"/>
      <c r="DQ1397" s="29"/>
      <c r="DR1397" s="29"/>
      <c r="DS1397" s="29"/>
      <c r="DT1397" s="29"/>
      <c r="DU1397" s="29"/>
      <c r="DV1397" s="29"/>
      <c r="DW1397" s="29"/>
      <c r="DX1397" s="29"/>
      <c r="DY1397" s="29"/>
      <c r="DZ1397" s="29"/>
      <c r="EA1397" s="29"/>
      <c r="EB1397" s="29"/>
      <c r="EC1397" s="29"/>
      <c r="ED1397" s="29"/>
      <c r="EE1397" s="29"/>
      <c r="EF1397" s="29"/>
      <c r="EG1397" s="29"/>
      <c r="EH1397" s="29"/>
      <c r="EI1397" s="29"/>
      <c r="EJ1397" s="29"/>
      <c r="EK1397" s="29"/>
      <c r="EL1397" s="29"/>
      <c r="EM1397" s="29"/>
      <c r="EN1397" s="29"/>
      <c r="EO1397" s="29"/>
      <c r="EP1397" s="29"/>
      <c r="EQ1397" s="29"/>
      <c r="ER1397" s="29"/>
      <c r="ES1397" s="29"/>
      <c r="ET1397" s="29"/>
      <c r="EU1397" s="29"/>
      <c r="EV1397" s="29"/>
      <c r="EW1397" s="29"/>
      <c r="EX1397" s="29"/>
      <c r="EY1397" s="29"/>
      <c r="EZ1397" s="29"/>
      <c r="FA1397" s="29"/>
      <c r="FB1397" s="29"/>
      <c r="FC1397" s="29"/>
      <c r="FD1397" s="29"/>
      <c r="FE1397" s="29"/>
      <c r="FF1397" s="29"/>
      <c r="FG1397" s="29"/>
      <c r="FH1397" s="29"/>
      <c r="FI1397" s="29"/>
      <c r="FJ1397" s="29"/>
      <c r="FK1397" s="29"/>
      <c r="FV1397" s="29"/>
      <c r="FZ1397" s="29"/>
      <c r="GA1397" s="29"/>
    </row>
    <row r="1398" spans="7:183" x14ac:dyDescent="0.25">
      <c r="G1398" s="112"/>
      <c r="Z1398" s="113"/>
      <c r="AQ1398" s="29"/>
      <c r="AR1398" s="29"/>
      <c r="AS1398" s="29"/>
      <c r="AT1398" s="29"/>
      <c r="AU1398" s="29"/>
      <c r="AV1398" s="29"/>
      <c r="AW1398" s="29"/>
      <c r="AX1398" s="29"/>
      <c r="AY1398" s="29"/>
      <c r="AZ1398" s="29"/>
      <c r="BA1398" s="29"/>
      <c r="BB1398" s="29"/>
      <c r="BC1398" s="29"/>
      <c r="BD1398" s="29"/>
      <c r="BE1398" s="29"/>
      <c r="BF1398" s="29"/>
      <c r="BG1398" s="29"/>
      <c r="BH1398" s="29"/>
      <c r="BI1398" s="29"/>
      <c r="BJ1398" s="29"/>
      <c r="BK1398" s="29"/>
      <c r="BL1398" s="29"/>
      <c r="BM1398" s="29"/>
      <c r="CH1398" s="29"/>
      <c r="CX1398" s="29"/>
      <c r="CY1398" s="29"/>
      <c r="CZ1398" s="31"/>
      <c r="DA1398" s="31"/>
      <c r="DB1398" s="31"/>
      <c r="DC1398" s="31"/>
      <c r="DD1398" s="31"/>
      <c r="DE1398" s="31"/>
      <c r="DF1398" s="31"/>
      <c r="DL1398" s="29"/>
      <c r="DM1398" s="29"/>
      <c r="DN1398" s="29"/>
      <c r="DO1398" s="29"/>
      <c r="DP1398" s="29"/>
      <c r="DQ1398" s="29"/>
      <c r="DR1398" s="29"/>
      <c r="DS1398" s="29"/>
      <c r="DT1398" s="29"/>
      <c r="DU1398" s="29"/>
      <c r="DV1398" s="29"/>
      <c r="DW1398" s="29"/>
      <c r="DX1398" s="29"/>
      <c r="DY1398" s="29"/>
      <c r="DZ1398" s="29"/>
      <c r="EA1398" s="29"/>
      <c r="EB1398" s="29"/>
      <c r="EC1398" s="29"/>
      <c r="ED1398" s="29"/>
      <c r="EE1398" s="29"/>
      <c r="EF1398" s="29"/>
      <c r="EG1398" s="29"/>
      <c r="EH1398" s="29"/>
      <c r="EI1398" s="29"/>
      <c r="EJ1398" s="29"/>
      <c r="EK1398" s="29"/>
      <c r="EL1398" s="29"/>
      <c r="EM1398" s="29"/>
      <c r="EN1398" s="29"/>
      <c r="EO1398" s="29"/>
      <c r="EP1398" s="29"/>
      <c r="EQ1398" s="29"/>
      <c r="ER1398" s="29"/>
      <c r="ES1398" s="29"/>
      <c r="ET1398" s="29"/>
      <c r="EU1398" s="29"/>
      <c r="EV1398" s="29"/>
      <c r="EW1398" s="29"/>
      <c r="EX1398" s="29"/>
      <c r="EY1398" s="29"/>
      <c r="EZ1398" s="29"/>
      <c r="FA1398" s="29"/>
      <c r="FB1398" s="29"/>
      <c r="FC1398" s="29"/>
      <c r="FD1398" s="29"/>
      <c r="FE1398" s="29"/>
      <c r="FF1398" s="29"/>
      <c r="FG1398" s="29"/>
      <c r="FH1398" s="29"/>
      <c r="FI1398" s="29"/>
      <c r="FJ1398" s="29"/>
      <c r="FK1398" s="29"/>
      <c r="FV1398" s="29"/>
      <c r="FZ1398" s="29"/>
      <c r="GA1398" s="29"/>
    </row>
    <row r="1399" spans="7:183" x14ac:dyDescent="0.25">
      <c r="G1399" s="112"/>
      <c r="Z1399" s="113"/>
      <c r="AQ1399" s="29"/>
      <c r="AR1399" s="29"/>
      <c r="AS1399" s="29"/>
      <c r="AT1399" s="29"/>
      <c r="AU1399" s="29"/>
      <c r="AV1399" s="29"/>
      <c r="AW1399" s="29"/>
      <c r="AX1399" s="29"/>
      <c r="AY1399" s="29"/>
      <c r="AZ1399" s="29"/>
      <c r="BA1399" s="29"/>
      <c r="BB1399" s="29"/>
      <c r="BC1399" s="29"/>
      <c r="BD1399" s="29"/>
      <c r="BE1399" s="29"/>
      <c r="BF1399" s="29"/>
      <c r="BG1399" s="29"/>
      <c r="BH1399" s="29"/>
      <c r="BI1399" s="29"/>
      <c r="BJ1399" s="29"/>
      <c r="BK1399" s="29"/>
      <c r="BL1399" s="29"/>
      <c r="BM1399" s="29"/>
      <c r="CH1399" s="29"/>
      <c r="CX1399" s="29"/>
      <c r="CY1399" s="29"/>
      <c r="CZ1399" s="31"/>
      <c r="DA1399" s="31"/>
      <c r="DB1399" s="31"/>
      <c r="DC1399" s="31"/>
      <c r="DD1399" s="31"/>
      <c r="DE1399" s="31"/>
      <c r="DF1399" s="31"/>
      <c r="DL1399" s="29"/>
      <c r="DM1399" s="29"/>
      <c r="DN1399" s="29"/>
      <c r="DO1399" s="29"/>
      <c r="DP1399" s="29"/>
      <c r="DQ1399" s="29"/>
      <c r="DR1399" s="29"/>
      <c r="DS1399" s="29"/>
      <c r="DT1399" s="29"/>
      <c r="DU1399" s="29"/>
      <c r="DV1399" s="29"/>
      <c r="DW1399" s="29"/>
      <c r="DX1399" s="29"/>
      <c r="DY1399" s="29"/>
      <c r="DZ1399" s="29"/>
      <c r="EA1399" s="29"/>
      <c r="EB1399" s="29"/>
      <c r="EC1399" s="29"/>
      <c r="ED1399" s="29"/>
      <c r="EE1399" s="29"/>
      <c r="EF1399" s="29"/>
      <c r="EG1399" s="29"/>
      <c r="EH1399" s="29"/>
      <c r="EI1399" s="29"/>
      <c r="EJ1399" s="29"/>
      <c r="EK1399" s="29"/>
      <c r="EL1399" s="29"/>
      <c r="EM1399" s="29"/>
      <c r="EN1399" s="29"/>
      <c r="EO1399" s="29"/>
      <c r="EP1399" s="29"/>
      <c r="EQ1399" s="29"/>
      <c r="ER1399" s="29"/>
      <c r="ES1399" s="29"/>
      <c r="ET1399" s="29"/>
      <c r="EU1399" s="29"/>
      <c r="EV1399" s="29"/>
      <c r="EW1399" s="29"/>
      <c r="EX1399" s="29"/>
      <c r="EY1399" s="29"/>
      <c r="EZ1399" s="29"/>
      <c r="FA1399" s="29"/>
      <c r="FB1399" s="29"/>
      <c r="FC1399" s="29"/>
      <c r="FD1399" s="29"/>
      <c r="FE1399" s="29"/>
      <c r="FF1399" s="29"/>
      <c r="FG1399" s="29"/>
      <c r="FH1399" s="29"/>
      <c r="FI1399" s="29"/>
      <c r="FJ1399" s="29"/>
      <c r="FK1399" s="29"/>
      <c r="FV1399" s="29"/>
      <c r="FZ1399" s="29"/>
      <c r="GA1399" s="29"/>
    </row>
    <row r="1400" spans="7:183" x14ac:dyDescent="0.25">
      <c r="G1400" s="112"/>
      <c r="Z1400" s="113"/>
      <c r="AQ1400" s="29"/>
      <c r="AR1400" s="29"/>
      <c r="AS1400" s="29"/>
      <c r="AT1400" s="29"/>
      <c r="AU1400" s="29"/>
      <c r="AV1400" s="29"/>
      <c r="AW1400" s="29"/>
      <c r="AX1400" s="29"/>
      <c r="AY1400" s="29"/>
      <c r="AZ1400" s="29"/>
      <c r="BA1400" s="29"/>
      <c r="BB1400" s="29"/>
      <c r="BC1400" s="29"/>
      <c r="BD1400" s="29"/>
      <c r="BE1400" s="29"/>
      <c r="BF1400" s="29"/>
      <c r="BG1400" s="29"/>
      <c r="BH1400" s="29"/>
      <c r="BI1400" s="29"/>
      <c r="BJ1400" s="29"/>
      <c r="BK1400" s="29"/>
      <c r="BL1400" s="29"/>
      <c r="BM1400" s="29"/>
      <c r="CH1400" s="29"/>
      <c r="CX1400" s="29"/>
      <c r="CY1400" s="29"/>
      <c r="CZ1400" s="31"/>
      <c r="DA1400" s="31"/>
      <c r="DB1400" s="31"/>
      <c r="DC1400" s="31"/>
      <c r="DD1400" s="31"/>
      <c r="DE1400" s="31"/>
      <c r="DF1400" s="31"/>
      <c r="DL1400" s="29"/>
      <c r="DM1400" s="29"/>
      <c r="DN1400" s="29"/>
      <c r="DO1400" s="29"/>
      <c r="DP1400" s="29"/>
      <c r="DQ1400" s="29"/>
      <c r="DR1400" s="29"/>
      <c r="DS1400" s="29"/>
      <c r="DT1400" s="29"/>
      <c r="DU1400" s="29"/>
      <c r="DV1400" s="29"/>
      <c r="DW1400" s="29"/>
      <c r="DX1400" s="29"/>
      <c r="DY1400" s="29"/>
      <c r="DZ1400" s="29"/>
      <c r="EA1400" s="29"/>
      <c r="EB1400" s="29"/>
      <c r="EC1400" s="29"/>
      <c r="ED1400" s="29"/>
      <c r="EE1400" s="29"/>
      <c r="EF1400" s="29"/>
      <c r="EG1400" s="29"/>
      <c r="EH1400" s="29"/>
      <c r="EI1400" s="29"/>
      <c r="EJ1400" s="29"/>
      <c r="EK1400" s="29"/>
      <c r="EL1400" s="29"/>
      <c r="EM1400" s="29"/>
      <c r="EN1400" s="29"/>
      <c r="EO1400" s="29"/>
      <c r="EP1400" s="29"/>
      <c r="EQ1400" s="29"/>
      <c r="ER1400" s="29"/>
      <c r="ES1400" s="29"/>
      <c r="ET1400" s="29"/>
      <c r="EU1400" s="29"/>
      <c r="EV1400" s="29"/>
      <c r="EW1400" s="29"/>
      <c r="EX1400" s="29"/>
      <c r="EY1400" s="29"/>
      <c r="EZ1400" s="29"/>
      <c r="FA1400" s="29"/>
      <c r="FB1400" s="29"/>
      <c r="FC1400" s="29"/>
      <c r="FD1400" s="29"/>
      <c r="FE1400" s="29"/>
      <c r="FF1400" s="29"/>
      <c r="FG1400" s="29"/>
      <c r="FH1400" s="29"/>
      <c r="FI1400" s="29"/>
      <c r="FJ1400" s="29"/>
      <c r="FK1400" s="29"/>
      <c r="FV1400" s="29"/>
      <c r="FZ1400" s="29"/>
      <c r="GA1400" s="29"/>
    </row>
    <row r="1401" spans="7:183" x14ac:dyDescent="0.25">
      <c r="G1401" s="112"/>
      <c r="Z1401" s="113"/>
      <c r="AQ1401" s="29"/>
      <c r="AR1401" s="29"/>
      <c r="AS1401" s="29"/>
      <c r="AT1401" s="29"/>
      <c r="AU1401" s="29"/>
      <c r="AV1401" s="29"/>
      <c r="AW1401" s="29"/>
      <c r="AX1401" s="29"/>
      <c r="AY1401" s="29"/>
      <c r="AZ1401" s="29"/>
      <c r="BA1401" s="29"/>
      <c r="BB1401" s="29"/>
      <c r="BC1401" s="29"/>
      <c r="BD1401" s="29"/>
      <c r="BE1401" s="29"/>
      <c r="BF1401" s="29"/>
      <c r="BG1401" s="29"/>
      <c r="BH1401" s="29"/>
      <c r="BI1401" s="29"/>
      <c r="BJ1401" s="29"/>
      <c r="BK1401" s="29"/>
      <c r="BL1401" s="29"/>
      <c r="BM1401" s="29"/>
      <c r="CH1401" s="29"/>
      <c r="CX1401" s="29"/>
      <c r="CY1401" s="29"/>
      <c r="CZ1401" s="31"/>
      <c r="DA1401" s="31"/>
      <c r="DB1401" s="31"/>
      <c r="DC1401" s="31"/>
      <c r="DD1401" s="31"/>
      <c r="DE1401" s="31"/>
      <c r="DF1401" s="31"/>
      <c r="DL1401" s="29"/>
      <c r="DM1401" s="29"/>
      <c r="DN1401" s="29"/>
      <c r="DO1401" s="29"/>
      <c r="DP1401" s="29"/>
      <c r="DQ1401" s="29"/>
      <c r="DR1401" s="29"/>
      <c r="DS1401" s="29"/>
      <c r="DT1401" s="29"/>
      <c r="DU1401" s="29"/>
      <c r="DV1401" s="29"/>
      <c r="DW1401" s="29"/>
      <c r="DX1401" s="29"/>
      <c r="DY1401" s="29"/>
      <c r="DZ1401" s="29"/>
      <c r="EA1401" s="29"/>
      <c r="EB1401" s="29"/>
      <c r="EC1401" s="29"/>
      <c r="ED1401" s="29"/>
      <c r="EE1401" s="29"/>
      <c r="EF1401" s="29"/>
      <c r="EG1401" s="29"/>
      <c r="EH1401" s="29"/>
      <c r="EI1401" s="29"/>
      <c r="EJ1401" s="29"/>
      <c r="EK1401" s="29"/>
      <c r="EL1401" s="29"/>
      <c r="EM1401" s="29"/>
      <c r="EN1401" s="29"/>
      <c r="EO1401" s="29"/>
      <c r="EP1401" s="29"/>
      <c r="EQ1401" s="29"/>
      <c r="ER1401" s="29"/>
      <c r="ES1401" s="29"/>
      <c r="ET1401" s="29"/>
      <c r="EU1401" s="29"/>
      <c r="EV1401" s="29"/>
      <c r="EW1401" s="29"/>
      <c r="EX1401" s="29"/>
      <c r="EY1401" s="29"/>
      <c r="EZ1401" s="29"/>
      <c r="FA1401" s="29"/>
      <c r="FB1401" s="29"/>
      <c r="FC1401" s="29"/>
      <c r="FD1401" s="29"/>
      <c r="FE1401" s="29"/>
      <c r="FF1401" s="29"/>
      <c r="FG1401" s="29"/>
      <c r="FH1401" s="29"/>
      <c r="FI1401" s="29"/>
      <c r="FJ1401" s="29"/>
      <c r="FK1401" s="29"/>
      <c r="FV1401" s="29"/>
      <c r="FZ1401" s="29"/>
      <c r="GA1401" s="29"/>
    </row>
    <row r="1402" spans="7:183" x14ac:dyDescent="0.25">
      <c r="G1402" s="112"/>
      <c r="Z1402" s="113"/>
      <c r="AQ1402" s="29"/>
      <c r="AR1402" s="29"/>
      <c r="AS1402" s="29"/>
      <c r="AT1402" s="29"/>
      <c r="AU1402" s="29"/>
      <c r="AV1402" s="29"/>
      <c r="AW1402" s="29"/>
      <c r="AX1402" s="29"/>
      <c r="AY1402" s="29"/>
      <c r="AZ1402" s="29"/>
      <c r="BA1402" s="29"/>
      <c r="BB1402" s="29"/>
      <c r="BC1402" s="29"/>
      <c r="BD1402" s="29"/>
      <c r="BE1402" s="29"/>
      <c r="BF1402" s="29"/>
      <c r="BG1402" s="29"/>
      <c r="BH1402" s="29"/>
      <c r="BI1402" s="29"/>
      <c r="BJ1402" s="29"/>
      <c r="BK1402" s="29"/>
      <c r="BL1402" s="29"/>
      <c r="BM1402" s="29"/>
      <c r="CH1402" s="29"/>
      <c r="CX1402" s="29"/>
      <c r="CY1402" s="29"/>
      <c r="CZ1402" s="31"/>
      <c r="DA1402" s="31"/>
      <c r="DB1402" s="31"/>
      <c r="DC1402" s="31"/>
      <c r="DD1402" s="31"/>
      <c r="DE1402" s="31"/>
      <c r="DF1402" s="31"/>
      <c r="DL1402" s="29"/>
      <c r="DM1402" s="29"/>
      <c r="DN1402" s="29"/>
      <c r="DO1402" s="29"/>
      <c r="DP1402" s="29"/>
      <c r="DQ1402" s="29"/>
      <c r="DR1402" s="29"/>
      <c r="DS1402" s="29"/>
      <c r="DT1402" s="29"/>
      <c r="DU1402" s="29"/>
      <c r="DV1402" s="29"/>
      <c r="DW1402" s="29"/>
      <c r="DX1402" s="29"/>
      <c r="DY1402" s="29"/>
      <c r="DZ1402" s="29"/>
      <c r="EA1402" s="29"/>
      <c r="EB1402" s="29"/>
      <c r="EC1402" s="29"/>
      <c r="ED1402" s="29"/>
      <c r="EE1402" s="29"/>
      <c r="EF1402" s="29"/>
      <c r="EG1402" s="29"/>
      <c r="EH1402" s="29"/>
      <c r="EI1402" s="29"/>
      <c r="EJ1402" s="29"/>
      <c r="EK1402" s="29"/>
      <c r="EL1402" s="29"/>
      <c r="EM1402" s="29"/>
      <c r="EN1402" s="29"/>
      <c r="EO1402" s="29"/>
      <c r="EP1402" s="29"/>
      <c r="EQ1402" s="29"/>
      <c r="ER1402" s="29"/>
      <c r="ES1402" s="29"/>
      <c r="ET1402" s="29"/>
      <c r="EU1402" s="29"/>
      <c r="EV1402" s="29"/>
      <c r="EW1402" s="29"/>
      <c r="EX1402" s="29"/>
      <c r="EY1402" s="29"/>
      <c r="EZ1402" s="29"/>
      <c r="FA1402" s="29"/>
      <c r="FB1402" s="29"/>
      <c r="FC1402" s="29"/>
      <c r="FD1402" s="29"/>
      <c r="FE1402" s="29"/>
      <c r="FF1402" s="29"/>
      <c r="FG1402" s="29"/>
      <c r="FH1402" s="29"/>
      <c r="FI1402" s="29"/>
      <c r="FJ1402" s="29"/>
      <c r="FK1402" s="29"/>
      <c r="FV1402" s="29"/>
      <c r="FZ1402" s="29"/>
      <c r="GA1402" s="29"/>
    </row>
    <row r="1403" spans="7:183" x14ac:dyDescent="0.25">
      <c r="G1403" s="112"/>
      <c r="Z1403" s="113"/>
      <c r="AQ1403" s="29"/>
      <c r="AR1403" s="29"/>
      <c r="AS1403" s="29"/>
      <c r="AT1403" s="29"/>
      <c r="AU1403" s="29"/>
      <c r="AV1403" s="29"/>
      <c r="AW1403" s="29"/>
      <c r="AX1403" s="29"/>
      <c r="AY1403" s="29"/>
      <c r="AZ1403" s="29"/>
      <c r="BA1403" s="29"/>
      <c r="BB1403" s="29"/>
      <c r="BC1403" s="29"/>
      <c r="BD1403" s="29"/>
      <c r="BE1403" s="29"/>
      <c r="BF1403" s="29"/>
      <c r="BG1403" s="29"/>
      <c r="BH1403" s="29"/>
      <c r="BI1403" s="29"/>
      <c r="BJ1403" s="29"/>
      <c r="BK1403" s="29"/>
      <c r="BL1403" s="29"/>
      <c r="BM1403" s="29"/>
      <c r="CH1403" s="29"/>
      <c r="CX1403" s="29"/>
      <c r="CY1403" s="29"/>
      <c r="CZ1403" s="31"/>
      <c r="DA1403" s="31"/>
      <c r="DB1403" s="31"/>
      <c r="DC1403" s="31"/>
      <c r="DD1403" s="31"/>
      <c r="DE1403" s="31"/>
      <c r="DF1403" s="31"/>
      <c r="DL1403" s="29"/>
      <c r="DM1403" s="29"/>
      <c r="DN1403" s="29"/>
      <c r="DO1403" s="29"/>
      <c r="DP1403" s="29"/>
      <c r="DQ1403" s="29"/>
      <c r="DR1403" s="29"/>
      <c r="DS1403" s="29"/>
      <c r="DT1403" s="29"/>
      <c r="DU1403" s="29"/>
      <c r="DV1403" s="29"/>
      <c r="DW1403" s="29"/>
      <c r="DX1403" s="29"/>
      <c r="DY1403" s="29"/>
      <c r="DZ1403" s="29"/>
      <c r="EA1403" s="29"/>
      <c r="EB1403" s="29"/>
      <c r="EC1403" s="29"/>
      <c r="ED1403" s="29"/>
      <c r="EE1403" s="29"/>
      <c r="EF1403" s="29"/>
      <c r="EG1403" s="29"/>
      <c r="EH1403" s="29"/>
      <c r="EI1403" s="29"/>
      <c r="EJ1403" s="29"/>
      <c r="EK1403" s="29"/>
      <c r="EL1403" s="29"/>
      <c r="EM1403" s="29"/>
      <c r="EN1403" s="29"/>
      <c r="EO1403" s="29"/>
      <c r="EP1403" s="29"/>
      <c r="EQ1403" s="29"/>
      <c r="ER1403" s="29"/>
      <c r="ES1403" s="29"/>
      <c r="ET1403" s="29"/>
      <c r="EU1403" s="29"/>
      <c r="EV1403" s="29"/>
      <c r="EW1403" s="29"/>
      <c r="EX1403" s="29"/>
      <c r="EY1403" s="29"/>
      <c r="EZ1403" s="29"/>
      <c r="FA1403" s="29"/>
      <c r="FB1403" s="29"/>
      <c r="FC1403" s="29"/>
      <c r="FD1403" s="29"/>
      <c r="FE1403" s="29"/>
      <c r="FF1403" s="29"/>
      <c r="FG1403" s="29"/>
      <c r="FH1403" s="29"/>
      <c r="FI1403" s="29"/>
      <c r="FJ1403" s="29"/>
      <c r="FK1403" s="29"/>
      <c r="FV1403" s="29"/>
      <c r="FZ1403" s="29"/>
      <c r="GA1403" s="29"/>
    </row>
    <row r="1404" spans="7:183" x14ac:dyDescent="0.25">
      <c r="G1404" s="112"/>
      <c r="Z1404" s="113"/>
      <c r="AQ1404" s="29"/>
      <c r="AR1404" s="29"/>
      <c r="AS1404" s="29"/>
      <c r="AT1404" s="29"/>
      <c r="AU1404" s="29"/>
      <c r="AV1404" s="29"/>
      <c r="AW1404" s="29"/>
      <c r="AX1404" s="29"/>
      <c r="AY1404" s="29"/>
      <c r="AZ1404" s="29"/>
      <c r="BA1404" s="29"/>
      <c r="BB1404" s="29"/>
      <c r="BC1404" s="29"/>
      <c r="BD1404" s="29"/>
      <c r="BE1404" s="29"/>
      <c r="BF1404" s="29"/>
      <c r="BG1404" s="29"/>
      <c r="BH1404" s="29"/>
      <c r="BI1404" s="29"/>
      <c r="BJ1404" s="29"/>
      <c r="BK1404" s="29"/>
      <c r="BL1404" s="29"/>
      <c r="BM1404" s="29"/>
      <c r="CH1404" s="29"/>
      <c r="CX1404" s="29"/>
      <c r="CY1404" s="29"/>
      <c r="CZ1404" s="31"/>
      <c r="DA1404" s="31"/>
      <c r="DB1404" s="31"/>
      <c r="DC1404" s="31"/>
      <c r="DD1404" s="31"/>
      <c r="DE1404" s="31"/>
      <c r="DF1404" s="31"/>
      <c r="DL1404" s="29"/>
      <c r="DM1404" s="29"/>
      <c r="DN1404" s="29"/>
      <c r="DO1404" s="29"/>
      <c r="DP1404" s="29"/>
      <c r="DQ1404" s="29"/>
      <c r="DR1404" s="29"/>
      <c r="DS1404" s="29"/>
      <c r="DT1404" s="29"/>
      <c r="DU1404" s="29"/>
      <c r="DV1404" s="29"/>
      <c r="DW1404" s="29"/>
      <c r="DX1404" s="29"/>
      <c r="DY1404" s="29"/>
      <c r="DZ1404" s="29"/>
      <c r="EA1404" s="29"/>
      <c r="EB1404" s="29"/>
      <c r="EC1404" s="29"/>
      <c r="ED1404" s="29"/>
      <c r="EE1404" s="29"/>
      <c r="EF1404" s="29"/>
      <c r="EG1404" s="29"/>
      <c r="EH1404" s="29"/>
      <c r="EI1404" s="29"/>
      <c r="EJ1404" s="29"/>
      <c r="EK1404" s="29"/>
      <c r="EL1404" s="29"/>
      <c r="EM1404" s="29"/>
      <c r="EN1404" s="29"/>
      <c r="EO1404" s="29"/>
      <c r="EP1404" s="29"/>
      <c r="EQ1404" s="29"/>
      <c r="ER1404" s="29"/>
      <c r="ES1404" s="29"/>
      <c r="ET1404" s="29"/>
      <c r="EU1404" s="29"/>
      <c r="EV1404" s="29"/>
      <c r="EW1404" s="29"/>
      <c r="EX1404" s="29"/>
      <c r="EY1404" s="29"/>
      <c r="EZ1404" s="29"/>
      <c r="FA1404" s="29"/>
      <c r="FB1404" s="29"/>
      <c r="FC1404" s="29"/>
      <c r="FD1404" s="29"/>
      <c r="FE1404" s="29"/>
      <c r="FF1404" s="29"/>
      <c r="FG1404" s="29"/>
      <c r="FH1404" s="29"/>
      <c r="FI1404" s="29"/>
      <c r="FJ1404" s="29"/>
      <c r="FK1404" s="29"/>
      <c r="FV1404" s="29"/>
      <c r="FZ1404" s="29"/>
      <c r="GA1404" s="29"/>
    </row>
    <row r="1405" spans="7:183" x14ac:dyDescent="0.25">
      <c r="G1405" s="112"/>
      <c r="Z1405" s="113"/>
      <c r="AQ1405" s="29"/>
      <c r="AR1405" s="29"/>
      <c r="AS1405" s="29"/>
      <c r="AT1405" s="29"/>
      <c r="AU1405" s="29"/>
      <c r="AV1405" s="29"/>
      <c r="AW1405" s="29"/>
      <c r="AX1405" s="29"/>
      <c r="AY1405" s="29"/>
      <c r="AZ1405" s="29"/>
      <c r="BA1405" s="29"/>
      <c r="BB1405" s="29"/>
      <c r="BC1405" s="29"/>
      <c r="BD1405" s="29"/>
      <c r="BE1405" s="29"/>
      <c r="BF1405" s="29"/>
      <c r="BG1405" s="29"/>
      <c r="BH1405" s="29"/>
      <c r="BI1405" s="29"/>
      <c r="BJ1405" s="29"/>
      <c r="BK1405" s="29"/>
      <c r="BL1405" s="29"/>
      <c r="BM1405" s="29"/>
      <c r="CH1405" s="29"/>
      <c r="CX1405" s="29"/>
      <c r="CY1405" s="29"/>
      <c r="CZ1405" s="31"/>
      <c r="DA1405" s="31"/>
      <c r="DB1405" s="31"/>
      <c r="DC1405" s="31"/>
      <c r="DD1405" s="31"/>
      <c r="DE1405" s="31"/>
      <c r="DF1405" s="31"/>
      <c r="DL1405" s="29"/>
      <c r="DM1405" s="29"/>
      <c r="DN1405" s="29"/>
      <c r="DO1405" s="29"/>
      <c r="DP1405" s="29"/>
      <c r="DQ1405" s="29"/>
      <c r="DR1405" s="29"/>
      <c r="DS1405" s="29"/>
      <c r="DT1405" s="29"/>
      <c r="DU1405" s="29"/>
      <c r="DV1405" s="29"/>
      <c r="DW1405" s="29"/>
      <c r="DX1405" s="29"/>
      <c r="DY1405" s="29"/>
      <c r="DZ1405" s="29"/>
      <c r="EA1405" s="29"/>
      <c r="EB1405" s="29"/>
      <c r="EC1405" s="29"/>
      <c r="ED1405" s="29"/>
      <c r="EE1405" s="29"/>
      <c r="EF1405" s="29"/>
      <c r="EG1405" s="29"/>
      <c r="EH1405" s="29"/>
      <c r="EI1405" s="29"/>
      <c r="EJ1405" s="29"/>
      <c r="EK1405" s="29"/>
      <c r="EL1405" s="29"/>
      <c r="EM1405" s="29"/>
      <c r="EN1405" s="29"/>
      <c r="EO1405" s="29"/>
      <c r="EP1405" s="29"/>
      <c r="EQ1405" s="29"/>
      <c r="ER1405" s="29"/>
      <c r="ES1405" s="29"/>
      <c r="ET1405" s="29"/>
      <c r="EU1405" s="29"/>
      <c r="EV1405" s="29"/>
      <c r="EW1405" s="29"/>
      <c r="EX1405" s="29"/>
      <c r="EY1405" s="29"/>
      <c r="EZ1405" s="29"/>
      <c r="FA1405" s="29"/>
      <c r="FB1405" s="29"/>
      <c r="FC1405" s="29"/>
      <c r="FD1405" s="29"/>
      <c r="FE1405" s="29"/>
      <c r="FF1405" s="29"/>
      <c r="FG1405" s="29"/>
      <c r="FH1405" s="29"/>
      <c r="FI1405" s="29"/>
      <c r="FJ1405" s="29"/>
      <c r="FK1405" s="29"/>
      <c r="FV1405" s="29"/>
      <c r="FZ1405" s="29"/>
      <c r="GA1405" s="29"/>
    </row>
    <row r="1406" spans="7:183" x14ac:dyDescent="0.25">
      <c r="G1406" s="112"/>
      <c r="Z1406" s="113"/>
      <c r="AQ1406" s="29"/>
      <c r="AR1406" s="29"/>
      <c r="AS1406" s="29"/>
      <c r="AT1406" s="29"/>
      <c r="AU1406" s="29"/>
      <c r="AV1406" s="29"/>
      <c r="AW1406" s="29"/>
      <c r="AX1406" s="29"/>
      <c r="AY1406" s="29"/>
      <c r="AZ1406" s="29"/>
      <c r="BA1406" s="29"/>
      <c r="BB1406" s="29"/>
      <c r="BC1406" s="29"/>
      <c r="BD1406" s="29"/>
      <c r="BE1406" s="29"/>
      <c r="BF1406" s="29"/>
      <c r="BG1406" s="29"/>
      <c r="BH1406" s="29"/>
      <c r="BI1406" s="29"/>
      <c r="BJ1406" s="29"/>
      <c r="BK1406" s="29"/>
      <c r="BL1406" s="29"/>
      <c r="BM1406" s="29"/>
      <c r="CH1406" s="29"/>
      <c r="CX1406" s="29"/>
      <c r="CY1406" s="29"/>
      <c r="CZ1406" s="31"/>
      <c r="DA1406" s="31"/>
      <c r="DB1406" s="31"/>
      <c r="DC1406" s="31"/>
      <c r="DD1406" s="31"/>
      <c r="DE1406" s="31"/>
      <c r="DF1406" s="31"/>
      <c r="DL1406" s="29"/>
      <c r="DM1406" s="29"/>
      <c r="DN1406" s="29"/>
      <c r="DO1406" s="29"/>
      <c r="DP1406" s="29"/>
      <c r="DQ1406" s="29"/>
      <c r="DR1406" s="29"/>
      <c r="DS1406" s="29"/>
      <c r="DT1406" s="29"/>
      <c r="DU1406" s="29"/>
      <c r="DV1406" s="29"/>
      <c r="DW1406" s="29"/>
      <c r="DX1406" s="29"/>
      <c r="DY1406" s="29"/>
      <c r="DZ1406" s="29"/>
      <c r="EA1406" s="29"/>
      <c r="EB1406" s="29"/>
      <c r="EC1406" s="29"/>
      <c r="ED1406" s="29"/>
      <c r="EE1406" s="29"/>
      <c r="EF1406" s="29"/>
      <c r="EG1406" s="29"/>
      <c r="EH1406" s="29"/>
      <c r="EI1406" s="29"/>
      <c r="EJ1406" s="29"/>
      <c r="EK1406" s="29"/>
      <c r="EL1406" s="29"/>
      <c r="EM1406" s="29"/>
      <c r="EN1406" s="29"/>
      <c r="EO1406" s="29"/>
      <c r="EP1406" s="29"/>
      <c r="EQ1406" s="29"/>
      <c r="ER1406" s="29"/>
      <c r="ES1406" s="29"/>
      <c r="ET1406" s="29"/>
      <c r="EU1406" s="29"/>
      <c r="EV1406" s="29"/>
      <c r="EW1406" s="29"/>
      <c r="EX1406" s="29"/>
      <c r="EY1406" s="29"/>
      <c r="EZ1406" s="29"/>
      <c r="FA1406" s="29"/>
      <c r="FB1406" s="29"/>
      <c r="FC1406" s="29"/>
      <c r="FD1406" s="29"/>
      <c r="FE1406" s="29"/>
      <c r="FF1406" s="29"/>
      <c r="FG1406" s="29"/>
      <c r="FH1406" s="29"/>
      <c r="FI1406" s="29"/>
      <c r="FJ1406" s="29"/>
      <c r="FK1406" s="29"/>
      <c r="FV1406" s="29"/>
      <c r="FZ1406" s="29"/>
      <c r="GA1406" s="29"/>
    </row>
    <row r="1407" spans="7:183" x14ac:dyDescent="0.25">
      <c r="G1407" s="112"/>
      <c r="Z1407" s="113"/>
      <c r="AQ1407" s="29"/>
      <c r="AR1407" s="29"/>
      <c r="AS1407" s="29"/>
      <c r="AT1407" s="29"/>
      <c r="AU1407" s="29"/>
      <c r="AV1407" s="29"/>
      <c r="AW1407" s="29"/>
      <c r="AX1407" s="29"/>
      <c r="AY1407" s="29"/>
      <c r="AZ1407" s="29"/>
      <c r="BA1407" s="29"/>
      <c r="BB1407" s="29"/>
      <c r="BC1407" s="29"/>
      <c r="BD1407" s="29"/>
      <c r="BE1407" s="29"/>
      <c r="BF1407" s="29"/>
      <c r="BG1407" s="29"/>
      <c r="BH1407" s="29"/>
      <c r="BI1407" s="29"/>
      <c r="BJ1407" s="29"/>
      <c r="BK1407" s="29"/>
      <c r="BL1407" s="29"/>
      <c r="BM1407" s="29"/>
      <c r="CH1407" s="29"/>
      <c r="CX1407" s="29"/>
      <c r="CY1407" s="29"/>
      <c r="CZ1407" s="31"/>
      <c r="DA1407" s="31"/>
      <c r="DB1407" s="31"/>
      <c r="DC1407" s="31"/>
      <c r="DD1407" s="31"/>
      <c r="DE1407" s="31"/>
      <c r="DF1407" s="31"/>
      <c r="DL1407" s="29"/>
      <c r="DM1407" s="29"/>
      <c r="DN1407" s="29"/>
      <c r="DO1407" s="29"/>
      <c r="DP1407" s="29"/>
      <c r="DQ1407" s="29"/>
      <c r="DR1407" s="29"/>
      <c r="DS1407" s="29"/>
      <c r="DT1407" s="29"/>
      <c r="DU1407" s="29"/>
      <c r="DV1407" s="29"/>
      <c r="DW1407" s="29"/>
      <c r="DX1407" s="29"/>
      <c r="DY1407" s="29"/>
      <c r="DZ1407" s="29"/>
      <c r="EA1407" s="29"/>
      <c r="EB1407" s="29"/>
      <c r="EC1407" s="29"/>
      <c r="ED1407" s="29"/>
      <c r="EE1407" s="29"/>
      <c r="EF1407" s="29"/>
      <c r="EG1407" s="29"/>
      <c r="EH1407" s="29"/>
      <c r="EI1407" s="29"/>
      <c r="EJ1407" s="29"/>
      <c r="EK1407" s="29"/>
      <c r="EL1407" s="29"/>
      <c r="EM1407" s="29"/>
      <c r="EN1407" s="29"/>
      <c r="EO1407" s="29"/>
      <c r="EP1407" s="29"/>
      <c r="EQ1407" s="29"/>
      <c r="ER1407" s="29"/>
      <c r="ES1407" s="29"/>
      <c r="ET1407" s="29"/>
      <c r="EU1407" s="29"/>
      <c r="EV1407" s="29"/>
      <c r="EW1407" s="29"/>
      <c r="EX1407" s="29"/>
      <c r="EY1407" s="29"/>
      <c r="EZ1407" s="29"/>
      <c r="FA1407" s="29"/>
      <c r="FB1407" s="29"/>
      <c r="FC1407" s="29"/>
      <c r="FD1407" s="29"/>
      <c r="FE1407" s="29"/>
      <c r="FF1407" s="29"/>
      <c r="FG1407" s="29"/>
      <c r="FH1407" s="29"/>
      <c r="FI1407" s="29"/>
      <c r="FJ1407" s="29"/>
      <c r="FK1407" s="29"/>
      <c r="FV1407" s="29"/>
      <c r="FZ1407" s="29"/>
      <c r="GA1407" s="29"/>
    </row>
    <row r="1408" spans="7:183" x14ac:dyDescent="0.25">
      <c r="G1408" s="112"/>
      <c r="Z1408" s="113"/>
      <c r="AQ1408" s="29"/>
      <c r="AR1408" s="29"/>
      <c r="AS1408" s="29"/>
      <c r="AT1408" s="29"/>
      <c r="AU1408" s="29"/>
      <c r="AV1408" s="29"/>
      <c r="AW1408" s="29"/>
      <c r="AX1408" s="29"/>
      <c r="AY1408" s="29"/>
      <c r="AZ1408" s="29"/>
      <c r="BA1408" s="29"/>
      <c r="BB1408" s="29"/>
      <c r="BC1408" s="29"/>
      <c r="BD1408" s="29"/>
      <c r="BE1408" s="29"/>
      <c r="BF1408" s="29"/>
      <c r="BG1408" s="29"/>
      <c r="BH1408" s="29"/>
      <c r="BI1408" s="29"/>
      <c r="BJ1408" s="29"/>
      <c r="BK1408" s="29"/>
      <c r="BL1408" s="29"/>
      <c r="BM1408" s="29"/>
      <c r="CH1408" s="29"/>
      <c r="CX1408" s="29"/>
      <c r="CY1408" s="29"/>
      <c r="CZ1408" s="31"/>
      <c r="DA1408" s="31"/>
      <c r="DB1408" s="31"/>
      <c r="DC1408" s="31"/>
      <c r="DD1408" s="31"/>
      <c r="DE1408" s="31"/>
      <c r="DF1408" s="31"/>
      <c r="DL1408" s="29"/>
      <c r="DM1408" s="29"/>
      <c r="DN1408" s="29"/>
      <c r="DO1408" s="29"/>
      <c r="DP1408" s="29"/>
      <c r="DQ1408" s="29"/>
      <c r="DR1408" s="29"/>
      <c r="DS1408" s="29"/>
      <c r="DT1408" s="29"/>
      <c r="DU1408" s="29"/>
      <c r="DV1408" s="29"/>
      <c r="DW1408" s="29"/>
      <c r="DX1408" s="29"/>
      <c r="DY1408" s="29"/>
      <c r="DZ1408" s="29"/>
      <c r="EA1408" s="29"/>
      <c r="EB1408" s="29"/>
      <c r="EC1408" s="29"/>
      <c r="ED1408" s="29"/>
      <c r="EE1408" s="29"/>
      <c r="EF1408" s="29"/>
      <c r="EG1408" s="29"/>
      <c r="EH1408" s="29"/>
      <c r="EI1408" s="29"/>
      <c r="EJ1408" s="29"/>
      <c r="EK1408" s="29"/>
      <c r="EL1408" s="29"/>
      <c r="EM1408" s="29"/>
      <c r="EN1408" s="29"/>
      <c r="EO1408" s="29"/>
      <c r="EP1408" s="29"/>
      <c r="EQ1408" s="29"/>
      <c r="ER1408" s="29"/>
      <c r="ES1408" s="29"/>
      <c r="ET1408" s="29"/>
      <c r="EU1408" s="29"/>
      <c r="EV1408" s="29"/>
      <c r="EW1408" s="29"/>
      <c r="EX1408" s="29"/>
      <c r="EY1408" s="29"/>
      <c r="EZ1408" s="29"/>
      <c r="FA1408" s="29"/>
      <c r="FB1408" s="29"/>
      <c r="FC1408" s="29"/>
      <c r="FD1408" s="29"/>
      <c r="FE1408" s="29"/>
      <c r="FF1408" s="29"/>
      <c r="FG1408" s="29"/>
      <c r="FH1408" s="29"/>
      <c r="FI1408" s="29"/>
      <c r="FJ1408" s="29"/>
      <c r="FK1408" s="29"/>
      <c r="FV1408" s="29"/>
      <c r="FZ1408" s="29"/>
      <c r="GA1408" s="29"/>
    </row>
    <row r="1409" spans="7:183" x14ac:dyDescent="0.25">
      <c r="G1409" s="112"/>
      <c r="Z1409" s="113"/>
      <c r="AQ1409" s="29"/>
      <c r="AR1409" s="29"/>
      <c r="AS1409" s="29"/>
      <c r="AT1409" s="29"/>
      <c r="AU1409" s="29"/>
      <c r="AV1409" s="29"/>
      <c r="AW1409" s="29"/>
      <c r="AX1409" s="29"/>
      <c r="AY1409" s="29"/>
      <c r="AZ1409" s="29"/>
      <c r="BA1409" s="29"/>
      <c r="BB1409" s="29"/>
      <c r="BC1409" s="29"/>
      <c r="BD1409" s="29"/>
      <c r="BE1409" s="29"/>
      <c r="BF1409" s="29"/>
      <c r="BG1409" s="29"/>
      <c r="BH1409" s="29"/>
      <c r="BI1409" s="29"/>
      <c r="BJ1409" s="29"/>
      <c r="BK1409" s="29"/>
      <c r="BL1409" s="29"/>
      <c r="BM1409" s="29"/>
      <c r="CH1409" s="29"/>
      <c r="CX1409" s="29"/>
      <c r="CY1409" s="29"/>
      <c r="CZ1409" s="31"/>
      <c r="DA1409" s="31"/>
      <c r="DB1409" s="31"/>
      <c r="DC1409" s="31"/>
      <c r="DD1409" s="31"/>
      <c r="DE1409" s="31"/>
      <c r="DF1409" s="31"/>
      <c r="DL1409" s="29"/>
      <c r="DM1409" s="29"/>
      <c r="DN1409" s="29"/>
      <c r="DO1409" s="29"/>
      <c r="DP1409" s="29"/>
      <c r="DQ1409" s="29"/>
      <c r="DR1409" s="29"/>
      <c r="DS1409" s="29"/>
      <c r="DT1409" s="29"/>
      <c r="DU1409" s="29"/>
      <c r="DV1409" s="29"/>
      <c r="DW1409" s="29"/>
      <c r="DX1409" s="29"/>
      <c r="DY1409" s="29"/>
      <c r="DZ1409" s="29"/>
      <c r="EA1409" s="29"/>
      <c r="EB1409" s="29"/>
      <c r="EC1409" s="29"/>
      <c r="ED1409" s="29"/>
      <c r="EE1409" s="29"/>
      <c r="EF1409" s="29"/>
      <c r="EG1409" s="29"/>
      <c r="EH1409" s="29"/>
      <c r="EI1409" s="29"/>
      <c r="EJ1409" s="29"/>
      <c r="EK1409" s="29"/>
      <c r="EL1409" s="29"/>
      <c r="EM1409" s="29"/>
      <c r="EN1409" s="29"/>
      <c r="EO1409" s="29"/>
      <c r="EP1409" s="29"/>
      <c r="EQ1409" s="29"/>
      <c r="ER1409" s="29"/>
      <c r="ES1409" s="29"/>
      <c r="ET1409" s="29"/>
      <c r="EU1409" s="29"/>
      <c r="EV1409" s="29"/>
      <c r="EW1409" s="29"/>
      <c r="EX1409" s="29"/>
      <c r="EY1409" s="29"/>
      <c r="EZ1409" s="29"/>
      <c r="FA1409" s="29"/>
      <c r="FB1409" s="29"/>
      <c r="FC1409" s="29"/>
      <c r="FD1409" s="29"/>
      <c r="FE1409" s="29"/>
      <c r="FF1409" s="29"/>
      <c r="FG1409" s="29"/>
      <c r="FH1409" s="29"/>
      <c r="FI1409" s="29"/>
      <c r="FJ1409" s="29"/>
      <c r="FK1409" s="29"/>
      <c r="FV1409" s="29"/>
      <c r="FZ1409" s="29"/>
      <c r="GA1409" s="29"/>
    </row>
    <row r="1410" spans="7:183" x14ac:dyDescent="0.25">
      <c r="G1410" s="112"/>
      <c r="Z1410" s="113"/>
      <c r="AQ1410" s="29"/>
      <c r="AR1410" s="29"/>
      <c r="AS1410" s="29"/>
      <c r="AT1410" s="29"/>
      <c r="AU1410" s="29"/>
      <c r="AV1410" s="29"/>
      <c r="AW1410" s="29"/>
      <c r="AX1410" s="29"/>
      <c r="AY1410" s="29"/>
      <c r="AZ1410" s="29"/>
      <c r="BA1410" s="29"/>
      <c r="BB1410" s="29"/>
      <c r="BC1410" s="29"/>
      <c r="BD1410" s="29"/>
      <c r="BE1410" s="29"/>
      <c r="BF1410" s="29"/>
      <c r="BG1410" s="29"/>
      <c r="BH1410" s="29"/>
      <c r="BI1410" s="29"/>
      <c r="BJ1410" s="29"/>
      <c r="BK1410" s="29"/>
      <c r="BL1410" s="29"/>
      <c r="BM1410" s="29"/>
      <c r="CH1410" s="29"/>
      <c r="CX1410" s="29"/>
      <c r="CY1410" s="29"/>
      <c r="CZ1410" s="31"/>
      <c r="DA1410" s="31"/>
      <c r="DB1410" s="31"/>
      <c r="DC1410" s="31"/>
      <c r="DD1410" s="31"/>
      <c r="DE1410" s="31"/>
      <c r="DF1410" s="31"/>
      <c r="DL1410" s="29"/>
      <c r="DM1410" s="29"/>
      <c r="DN1410" s="29"/>
      <c r="DO1410" s="29"/>
      <c r="DP1410" s="29"/>
      <c r="DQ1410" s="29"/>
      <c r="DR1410" s="29"/>
      <c r="DS1410" s="29"/>
      <c r="DT1410" s="29"/>
      <c r="DU1410" s="29"/>
      <c r="DV1410" s="29"/>
      <c r="DW1410" s="29"/>
      <c r="DX1410" s="29"/>
      <c r="DY1410" s="29"/>
      <c r="DZ1410" s="29"/>
      <c r="EA1410" s="29"/>
      <c r="EB1410" s="29"/>
      <c r="EC1410" s="29"/>
      <c r="ED1410" s="29"/>
      <c r="EE1410" s="29"/>
      <c r="EF1410" s="29"/>
      <c r="EG1410" s="29"/>
      <c r="EH1410" s="29"/>
      <c r="EI1410" s="29"/>
      <c r="EJ1410" s="29"/>
      <c r="EK1410" s="29"/>
      <c r="EL1410" s="29"/>
      <c r="EM1410" s="29"/>
      <c r="EN1410" s="29"/>
      <c r="EO1410" s="29"/>
      <c r="EP1410" s="29"/>
      <c r="EQ1410" s="29"/>
      <c r="ER1410" s="29"/>
      <c r="ES1410" s="29"/>
      <c r="ET1410" s="29"/>
      <c r="EU1410" s="29"/>
      <c r="EV1410" s="29"/>
      <c r="EW1410" s="29"/>
      <c r="EX1410" s="29"/>
      <c r="EY1410" s="29"/>
      <c r="EZ1410" s="29"/>
      <c r="FA1410" s="29"/>
      <c r="FB1410" s="29"/>
      <c r="FC1410" s="29"/>
      <c r="FD1410" s="29"/>
      <c r="FE1410" s="29"/>
      <c r="FF1410" s="29"/>
      <c r="FG1410" s="29"/>
      <c r="FH1410" s="29"/>
      <c r="FI1410" s="29"/>
      <c r="FJ1410" s="29"/>
      <c r="FK1410" s="29"/>
      <c r="FV1410" s="29"/>
      <c r="FZ1410" s="29"/>
      <c r="GA1410" s="29"/>
    </row>
    <row r="1411" spans="7:183" x14ac:dyDescent="0.25">
      <c r="G1411" s="112"/>
      <c r="Z1411" s="113"/>
      <c r="AQ1411" s="29"/>
      <c r="AR1411" s="29"/>
      <c r="AS1411" s="29"/>
      <c r="AT1411" s="29"/>
      <c r="AU1411" s="29"/>
      <c r="AV1411" s="29"/>
      <c r="AW1411" s="29"/>
      <c r="AX1411" s="29"/>
      <c r="AY1411" s="29"/>
      <c r="AZ1411" s="29"/>
      <c r="BA1411" s="29"/>
      <c r="BB1411" s="29"/>
      <c r="BC1411" s="29"/>
      <c r="BD1411" s="29"/>
      <c r="BE1411" s="29"/>
      <c r="BF1411" s="29"/>
      <c r="BG1411" s="29"/>
      <c r="BH1411" s="29"/>
      <c r="BI1411" s="29"/>
      <c r="BJ1411" s="29"/>
      <c r="BK1411" s="29"/>
      <c r="BL1411" s="29"/>
      <c r="BM1411" s="29"/>
      <c r="CH1411" s="29"/>
      <c r="CX1411" s="29"/>
      <c r="CY1411" s="29"/>
      <c r="CZ1411" s="31"/>
      <c r="DA1411" s="31"/>
      <c r="DB1411" s="31"/>
      <c r="DC1411" s="31"/>
      <c r="DD1411" s="31"/>
      <c r="DE1411" s="31"/>
      <c r="DF1411" s="31"/>
      <c r="DL1411" s="29"/>
      <c r="DM1411" s="29"/>
      <c r="DN1411" s="29"/>
      <c r="DO1411" s="29"/>
      <c r="DP1411" s="29"/>
      <c r="DQ1411" s="29"/>
      <c r="DR1411" s="29"/>
      <c r="DS1411" s="29"/>
      <c r="DT1411" s="29"/>
      <c r="DU1411" s="29"/>
      <c r="DV1411" s="29"/>
      <c r="DW1411" s="29"/>
      <c r="DX1411" s="29"/>
      <c r="DY1411" s="29"/>
      <c r="DZ1411" s="29"/>
      <c r="EA1411" s="29"/>
      <c r="EB1411" s="29"/>
      <c r="EC1411" s="29"/>
      <c r="ED1411" s="29"/>
      <c r="EE1411" s="29"/>
      <c r="EF1411" s="29"/>
      <c r="EG1411" s="29"/>
      <c r="EH1411" s="29"/>
      <c r="EI1411" s="29"/>
      <c r="EJ1411" s="29"/>
      <c r="EK1411" s="29"/>
      <c r="EL1411" s="29"/>
      <c r="EM1411" s="29"/>
      <c r="EN1411" s="29"/>
      <c r="EO1411" s="29"/>
      <c r="EP1411" s="29"/>
      <c r="EQ1411" s="29"/>
      <c r="ER1411" s="29"/>
      <c r="ES1411" s="29"/>
      <c r="ET1411" s="29"/>
      <c r="EU1411" s="29"/>
      <c r="EV1411" s="29"/>
      <c r="EW1411" s="29"/>
      <c r="EX1411" s="29"/>
      <c r="EY1411" s="29"/>
      <c r="EZ1411" s="29"/>
      <c r="FA1411" s="29"/>
      <c r="FB1411" s="29"/>
      <c r="FC1411" s="29"/>
      <c r="FD1411" s="29"/>
      <c r="FE1411" s="29"/>
      <c r="FF1411" s="29"/>
      <c r="FG1411" s="29"/>
      <c r="FH1411" s="29"/>
      <c r="FI1411" s="29"/>
      <c r="FJ1411" s="29"/>
      <c r="FK1411" s="29"/>
      <c r="FV1411" s="29"/>
      <c r="FZ1411" s="29"/>
      <c r="GA1411" s="29"/>
    </row>
    <row r="1412" spans="7:183" x14ac:dyDescent="0.25">
      <c r="G1412" s="112"/>
      <c r="Z1412" s="113"/>
      <c r="AQ1412" s="29"/>
      <c r="AR1412" s="29"/>
      <c r="AS1412" s="29"/>
      <c r="AT1412" s="29"/>
      <c r="AU1412" s="29"/>
      <c r="AV1412" s="29"/>
      <c r="AW1412" s="29"/>
      <c r="AX1412" s="29"/>
      <c r="AY1412" s="29"/>
      <c r="AZ1412" s="29"/>
      <c r="BA1412" s="29"/>
      <c r="BB1412" s="29"/>
      <c r="BC1412" s="29"/>
      <c r="BD1412" s="29"/>
      <c r="BE1412" s="29"/>
      <c r="BF1412" s="29"/>
      <c r="BG1412" s="29"/>
      <c r="BH1412" s="29"/>
      <c r="BI1412" s="29"/>
      <c r="BJ1412" s="29"/>
      <c r="BK1412" s="29"/>
      <c r="BL1412" s="29"/>
      <c r="BM1412" s="29"/>
      <c r="CH1412" s="29"/>
      <c r="CX1412" s="29"/>
      <c r="CY1412" s="29"/>
      <c r="CZ1412" s="31"/>
      <c r="DA1412" s="31"/>
      <c r="DB1412" s="31"/>
      <c r="DC1412" s="31"/>
      <c r="DD1412" s="31"/>
      <c r="DE1412" s="31"/>
      <c r="DF1412" s="31"/>
      <c r="DL1412" s="29"/>
      <c r="DM1412" s="29"/>
      <c r="DN1412" s="29"/>
      <c r="DO1412" s="29"/>
      <c r="DP1412" s="29"/>
      <c r="DQ1412" s="29"/>
      <c r="DR1412" s="29"/>
      <c r="DS1412" s="29"/>
      <c r="DT1412" s="29"/>
      <c r="DU1412" s="29"/>
      <c r="DV1412" s="29"/>
      <c r="DW1412" s="29"/>
      <c r="DX1412" s="29"/>
      <c r="DY1412" s="29"/>
      <c r="DZ1412" s="29"/>
      <c r="EA1412" s="29"/>
      <c r="EB1412" s="29"/>
      <c r="EC1412" s="29"/>
      <c r="ED1412" s="29"/>
      <c r="EE1412" s="29"/>
      <c r="EF1412" s="29"/>
      <c r="EG1412" s="29"/>
      <c r="EH1412" s="29"/>
      <c r="EI1412" s="29"/>
      <c r="EJ1412" s="29"/>
      <c r="EK1412" s="29"/>
      <c r="EL1412" s="29"/>
      <c r="EM1412" s="29"/>
      <c r="EN1412" s="29"/>
      <c r="EO1412" s="29"/>
      <c r="EP1412" s="29"/>
      <c r="EQ1412" s="29"/>
      <c r="ER1412" s="29"/>
      <c r="ES1412" s="29"/>
      <c r="ET1412" s="29"/>
      <c r="EU1412" s="29"/>
      <c r="EV1412" s="29"/>
      <c r="EW1412" s="29"/>
      <c r="EX1412" s="29"/>
      <c r="EY1412" s="29"/>
      <c r="EZ1412" s="29"/>
      <c r="FA1412" s="29"/>
      <c r="FB1412" s="29"/>
      <c r="FC1412" s="29"/>
      <c r="FD1412" s="29"/>
      <c r="FE1412" s="29"/>
      <c r="FF1412" s="29"/>
      <c r="FG1412" s="29"/>
      <c r="FH1412" s="29"/>
      <c r="FI1412" s="29"/>
      <c r="FJ1412" s="29"/>
      <c r="FK1412" s="29"/>
      <c r="FV1412" s="29"/>
      <c r="FZ1412" s="29"/>
      <c r="GA1412" s="29"/>
    </row>
    <row r="1413" spans="7:183" x14ac:dyDescent="0.25">
      <c r="G1413" s="112"/>
      <c r="Z1413" s="113"/>
      <c r="AQ1413" s="29"/>
      <c r="AR1413" s="29"/>
      <c r="AS1413" s="29"/>
      <c r="AT1413" s="29"/>
      <c r="AU1413" s="29"/>
      <c r="AV1413" s="29"/>
      <c r="AW1413" s="29"/>
      <c r="AX1413" s="29"/>
      <c r="AY1413" s="29"/>
      <c r="AZ1413" s="29"/>
      <c r="BA1413" s="29"/>
      <c r="BB1413" s="29"/>
      <c r="BC1413" s="29"/>
      <c r="BD1413" s="29"/>
      <c r="BE1413" s="29"/>
      <c r="BF1413" s="29"/>
      <c r="BG1413" s="29"/>
      <c r="BH1413" s="29"/>
      <c r="BI1413" s="29"/>
      <c r="BJ1413" s="29"/>
      <c r="BK1413" s="29"/>
      <c r="BL1413" s="29"/>
      <c r="BM1413" s="29"/>
      <c r="CH1413" s="29"/>
      <c r="CX1413" s="29"/>
      <c r="CY1413" s="29"/>
      <c r="CZ1413" s="31"/>
      <c r="DA1413" s="31"/>
      <c r="DB1413" s="31"/>
      <c r="DC1413" s="31"/>
      <c r="DD1413" s="31"/>
      <c r="DE1413" s="31"/>
      <c r="DF1413" s="31"/>
      <c r="DL1413" s="29"/>
      <c r="DM1413" s="29"/>
      <c r="DN1413" s="29"/>
      <c r="DO1413" s="29"/>
      <c r="DP1413" s="29"/>
      <c r="DQ1413" s="29"/>
      <c r="DR1413" s="29"/>
      <c r="DS1413" s="29"/>
      <c r="DT1413" s="29"/>
      <c r="DU1413" s="29"/>
      <c r="DV1413" s="29"/>
      <c r="DW1413" s="29"/>
      <c r="DX1413" s="29"/>
      <c r="DY1413" s="29"/>
      <c r="DZ1413" s="29"/>
      <c r="EA1413" s="29"/>
      <c r="EB1413" s="29"/>
      <c r="EC1413" s="29"/>
      <c r="ED1413" s="29"/>
      <c r="EE1413" s="29"/>
      <c r="EF1413" s="29"/>
      <c r="EG1413" s="29"/>
      <c r="EH1413" s="29"/>
      <c r="EI1413" s="29"/>
      <c r="EJ1413" s="29"/>
      <c r="EK1413" s="29"/>
      <c r="EL1413" s="29"/>
      <c r="EM1413" s="29"/>
      <c r="EN1413" s="29"/>
      <c r="EO1413" s="29"/>
      <c r="EP1413" s="29"/>
      <c r="EQ1413" s="29"/>
      <c r="ER1413" s="29"/>
      <c r="ES1413" s="29"/>
      <c r="ET1413" s="29"/>
      <c r="EU1413" s="29"/>
      <c r="EV1413" s="29"/>
      <c r="EW1413" s="29"/>
      <c r="EX1413" s="29"/>
      <c r="EY1413" s="29"/>
      <c r="EZ1413" s="29"/>
      <c r="FA1413" s="29"/>
      <c r="FB1413" s="29"/>
      <c r="FC1413" s="29"/>
      <c r="FD1413" s="29"/>
      <c r="FE1413" s="29"/>
      <c r="FF1413" s="29"/>
      <c r="FG1413" s="29"/>
      <c r="FH1413" s="29"/>
      <c r="FI1413" s="29"/>
      <c r="FJ1413" s="29"/>
      <c r="FK1413" s="29"/>
      <c r="FV1413" s="29"/>
      <c r="FZ1413" s="29"/>
      <c r="GA1413" s="29"/>
    </row>
    <row r="1414" spans="7:183" x14ac:dyDescent="0.25">
      <c r="G1414" s="112"/>
      <c r="Z1414" s="113"/>
      <c r="AQ1414" s="29"/>
      <c r="AR1414" s="29"/>
      <c r="AS1414" s="29"/>
      <c r="AT1414" s="29"/>
      <c r="AU1414" s="29"/>
      <c r="AV1414" s="29"/>
      <c r="AW1414" s="29"/>
      <c r="AX1414" s="29"/>
      <c r="AY1414" s="29"/>
      <c r="AZ1414" s="29"/>
      <c r="BA1414" s="29"/>
      <c r="BB1414" s="29"/>
      <c r="BC1414" s="29"/>
      <c r="BD1414" s="29"/>
      <c r="BE1414" s="29"/>
      <c r="BF1414" s="29"/>
      <c r="BG1414" s="29"/>
      <c r="BH1414" s="29"/>
      <c r="BI1414" s="29"/>
      <c r="BJ1414" s="29"/>
      <c r="BK1414" s="29"/>
      <c r="BL1414" s="29"/>
      <c r="BM1414" s="29"/>
      <c r="CH1414" s="29"/>
      <c r="CX1414" s="29"/>
      <c r="CY1414" s="29"/>
      <c r="CZ1414" s="31"/>
      <c r="DA1414" s="31"/>
      <c r="DB1414" s="31"/>
      <c r="DC1414" s="31"/>
      <c r="DD1414" s="31"/>
      <c r="DE1414" s="31"/>
      <c r="DF1414" s="31"/>
      <c r="DL1414" s="29"/>
      <c r="DM1414" s="29"/>
      <c r="DN1414" s="29"/>
      <c r="DO1414" s="29"/>
      <c r="DP1414" s="29"/>
      <c r="DQ1414" s="29"/>
      <c r="DR1414" s="29"/>
      <c r="DS1414" s="29"/>
      <c r="DT1414" s="29"/>
      <c r="DU1414" s="29"/>
      <c r="DV1414" s="29"/>
      <c r="DW1414" s="29"/>
      <c r="DX1414" s="29"/>
      <c r="DY1414" s="29"/>
      <c r="DZ1414" s="29"/>
      <c r="EA1414" s="29"/>
      <c r="EB1414" s="29"/>
      <c r="EC1414" s="29"/>
      <c r="ED1414" s="29"/>
      <c r="EE1414" s="29"/>
      <c r="EF1414" s="29"/>
      <c r="EG1414" s="29"/>
      <c r="EH1414" s="29"/>
      <c r="EI1414" s="29"/>
      <c r="EJ1414" s="29"/>
      <c r="EK1414" s="29"/>
      <c r="EL1414" s="29"/>
      <c r="EM1414" s="29"/>
      <c r="EN1414" s="29"/>
      <c r="EO1414" s="29"/>
      <c r="EP1414" s="29"/>
      <c r="EQ1414" s="29"/>
      <c r="ER1414" s="29"/>
      <c r="ES1414" s="29"/>
      <c r="ET1414" s="29"/>
      <c r="EU1414" s="29"/>
      <c r="EV1414" s="29"/>
      <c r="EW1414" s="29"/>
      <c r="EX1414" s="29"/>
      <c r="EY1414" s="29"/>
      <c r="EZ1414" s="29"/>
      <c r="FA1414" s="29"/>
      <c r="FB1414" s="29"/>
      <c r="FC1414" s="29"/>
      <c r="FD1414" s="29"/>
      <c r="FE1414" s="29"/>
      <c r="FF1414" s="29"/>
      <c r="FG1414" s="29"/>
      <c r="FH1414" s="29"/>
      <c r="FI1414" s="29"/>
      <c r="FJ1414" s="29"/>
      <c r="FK1414" s="29"/>
      <c r="FV1414" s="29"/>
      <c r="FZ1414" s="29"/>
      <c r="GA1414" s="29"/>
    </row>
    <row r="1415" spans="7:183" x14ac:dyDescent="0.25">
      <c r="G1415" s="112"/>
      <c r="Z1415" s="113"/>
      <c r="AQ1415" s="29"/>
      <c r="AR1415" s="29"/>
      <c r="AS1415" s="29"/>
      <c r="AT1415" s="29"/>
      <c r="AU1415" s="29"/>
      <c r="AV1415" s="29"/>
      <c r="AW1415" s="29"/>
      <c r="AX1415" s="29"/>
      <c r="AY1415" s="29"/>
      <c r="AZ1415" s="29"/>
      <c r="BA1415" s="29"/>
      <c r="BB1415" s="29"/>
      <c r="BC1415" s="29"/>
      <c r="BD1415" s="29"/>
      <c r="BE1415" s="29"/>
      <c r="BF1415" s="29"/>
      <c r="BG1415" s="29"/>
      <c r="BH1415" s="29"/>
      <c r="BI1415" s="29"/>
      <c r="BJ1415" s="29"/>
      <c r="BK1415" s="29"/>
      <c r="BL1415" s="29"/>
      <c r="BM1415" s="29"/>
      <c r="CH1415" s="29"/>
      <c r="CX1415" s="29"/>
      <c r="CY1415" s="29"/>
      <c r="CZ1415" s="31"/>
      <c r="DA1415" s="31"/>
      <c r="DB1415" s="31"/>
      <c r="DC1415" s="31"/>
      <c r="DD1415" s="31"/>
      <c r="DE1415" s="31"/>
      <c r="DF1415" s="31"/>
      <c r="DL1415" s="29"/>
      <c r="DM1415" s="29"/>
      <c r="DN1415" s="29"/>
      <c r="DO1415" s="29"/>
      <c r="DP1415" s="29"/>
      <c r="DQ1415" s="29"/>
      <c r="DR1415" s="29"/>
      <c r="DS1415" s="29"/>
      <c r="DT1415" s="29"/>
      <c r="DU1415" s="29"/>
      <c r="DV1415" s="29"/>
      <c r="DW1415" s="29"/>
      <c r="DX1415" s="29"/>
      <c r="DY1415" s="29"/>
      <c r="DZ1415" s="29"/>
      <c r="EA1415" s="29"/>
      <c r="EB1415" s="29"/>
      <c r="EC1415" s="29"/>
      <c r="ED1415" s="29"/>
      <c r="EE1415" s="29"/>
      <c r="EF1415" s="29"/>
      <c r="EG1415" s="29"/>
      <c r="EH1415" s="29"/>
      <c r="EI1415" s="29"/>
      <c r="EJ1415" s="29"/>
      <c r="EK1415" s="29"/>
      <c r="EL1415" s="29"/>
      <c r="EM1415" s="29"/>
      <c r="EN1415" s="29"/>
      <c r="EO1415" s="29"/>
      <c r="EP1415" s="29"/>
      <c r="EQ1415" s="29"/>
      <c r="ER1415" s="29"/>
      <c r="ES1415" s="29"/>
      <c r="ET1415" s="29"/>
      <c r="EU1415" s="29"/>
      <c r="EV1415" s="29"/>
      <c r="EW1415" s="29"/>
      <c r="EX1415" s="29"/>
      <c r="EY1415" s="29"/>
      <c r="EZ1415" s="29"/>
      <c r="FA1415" s="29"/>
      <c r="FB1415" s="29"/>
      <c r="FC1415" s="29"/>
      <c r="FD1415" s="29"/>
      <c r="FE1415" s="29"/>
      <c r="FF1415" s="29"/>
      <c r="FG1415" s="29"/>
      <c r="FH1415" s="29"/>
      <c r="FI1415" s="29"/>
      <c r="FJ1415" s="29"/>
      <c r="FK1415" s="29"/>
      <c r="FV1415" s="29"/>
      <c r="FZ1415" s="29"/>
      <c r="GA1415" s="29"/>
    </row>
    <row r="1416" spans="7:183" x14ac:dyDescent="0.25">
      <c r="G1416" s="112"/>
      <c r="Z1416" s="113"/>
      <c r="AQ1416" s="29"/>
      <c r="AR1416" s="29"/>
      <c r="AS1416" s="29"/>
      <c r="AT1416" s="29"/>
      <c r="AU1416" s="29"/>
      <c r="AV1416" s="29"/>
      <c r="AW1416" s="29"/>
      <c r="AX1416" s="29"/>
      <c r="AY1416" s="29"/>
      <c r="AZ1416" s="29"/>
      <c r="BA1416" s="29"/>
      <c r="BB1416" s="29"/>
      <c r="BC1416" s="29"/>
      <c r="BD1416" s="29"/>
      <c r="BE1416" s="29"/>
      <c r="BF1416" s="29"/>
      <c r="BG1416" s="29"/>
      <c r="BH1416" s="29"/>
      <c r="BI1416" s="29"/>
      <c r="BJ1416" s="29"/>
      <c r="BK1416" s="29"/>
      <c r="BL1416" s="29"/>
      <c r="BM1416" s="29"/>
      <c r="CH1416" s="29"/>
      <c r="CX1416" s="29"/>
      <c r="CY1416" s="29"/>
      <c r="CZ1416" s="31"/>
      <c r="DA1416" s="31"/>
      <c r="DB1416" s="31"/>
      <c r="DC1416" s="31"/>
      <c r="DD1416" s="31"/>
      <c r="DE1416" s="31"/>
      <c r="DF1416" s="31"/>
      <c r="DL1416" s="29"/>
      <c r="DM1416" s="29"/>
      <c r="DN1416" s="29"/>
      <c r="DO1416" s="29"/>
      <c r="DP1416" s="29"/>
      <c r="DQ1416" s="29"/>
      <c r="DR1416" s="29"/>
      <c r="DS1416" s="29"/>
      <c r="DT1416" s="29"/>
      <c r="DU1416" s="29"/>
      <c r="DV1416" s="29"/>
      <c r="DW1416" s="29"/>
      <c r="DX1416" s="29"/>
      <c r="DY1416" s="29"/>
      <c r="DZ1416" s="29"/>
      <c r="EA1416" s="29"/>
      <c r="EB1416" s="29"/>
      <c r="EC1416" s="29"/>
      <c r="ED1416" s="29"/>
      <c r="EE1416" s="29"/>
      <c r="EF1416" s="29"/>
      <c r="EG1416" s="29"/>
      <c r="EH1416" s="29"/>
      <c r="EI1416" s="29"/>
      <c r="EJ1416" s="29"/>
      <c r="EK1416" s="29"/>
      <c r="EL1416" s="29"/>
      <c r="EM1416" s="29"/>
      <c r="EN1416" s="29"/>
      <c r="EO1416" s="29"/>
      <c r="EP1416" s="29"/>
      <c r="EQ1416" s="29"/>
      <c r="ER1416" s="29"/>
      <c r="ES1416" s="29"/>
      <c r="ET1416" s="29"/>
      <c r="EU1416" s="29"/>
      <c r="EV1416" s="29"/>
      <c r="EW1416" s="29"/>
      <c r="EX1416" s="29"/>
      <c r="EY1416" s="29"/>
      <c r="EZ1416" s="29"/>
      <c r="FA1416" s="29"/>
      <c r="FB1416" s="29"/>
      <c r="FC1416" s="29"/>
      <c r="FD1416" s="29"/>
      <c r="FE1416" s="29"/>
      <c r="FF1416" s="29"/>
      <c r="FG1416" s="29"/>
      <c r="FH1416" s="29"/>
      <c r="FI1416" s="29"/>
      <c r="FJ1416" s="29"/>
      <c r="FK1416" s="29"/>
      <c r="FV1416" s="29"/>
      <c r="FZ1416" s="29"/>
      <c r="GA1416" s="29"/>
    </row>
    <row r="1417" spans="7:183" x14ac:dyDescent="0.25">
      <c r="G1417" s="112"/>
      <c r="Z1417" s="113"/>
      <c r="AQ1417" s="29"/>
      <c r="AR1417" s="29"/>
      <c r="AS1417" s="29"/>
      <c r="AT1417" s="29"/>
      <c r="AU1417" s="29"/>
      <c r="AV1417" s="29"/>
      <c r="AW1417" s="29"/>
      <c r="AX1417" s="29"/>
      <c r="AY1417" s="29"/>
      <c r="AZ1417" s="29"/>
      <c r="BA1417" s="29"/>
      <c r="BB1417" s="29"/>
      <c r="BC1417" s="29"/>
      <c r="BD1417" s="29"/>
      <c r="BE1417" s="29"/>
      <c r="BF1417" s="29"/>
      <c r="BG1417" s="29"/>
      <c r="BH1417" s="29"/>
      <c r="BI1417" s="29"/>
      <c r="BJ1417" s="29"/>
      <c r="BK1417" s="29"/>
      <c r="BL1417" s="29"/>
      <c r="BM1417" s="29"/>
      <c r="CH1417" s="29"/>
      <c r="CX1417" s="29"/>
      <c r="CY1417" s="29"/>
      <c r="CZ1417" s="31"/>
      <c r="DA1417" s="31"/>
      <c r="DB1417" s="31"/>
      <c r="DC1417" s="31"/>
      <c r="DD1417" s="31"/>
      <c r="DE1417" s="31"/>
      <c r="DF1417" s="31"/>
      <c r="DL1417" s="29"/>
      <c r="DM1417" s="29"/>
      <c r="DN1417" s="29"/>
      <c r="DO1417" s="29"/>
      <c r="DP1417" s="29"/>
      <c r="DQ1417" s="29"/>
      <c r="DR1417" s="29"/>
      <c r="DS1417" s="29"/>
      <c r="DT1417" s="29"/>
      <c r="DU1417" s="29"/>
      <c r="DV1417" s="29"/>
      <c r="DW1417" s="29"/>
      <c r="DX1417" s="29"/>
      <c r="DY1417" s="29"/>
      <c r="DZ1417" s="29"/>
      <c r="EA1417" s="29"/>
      <c r="EB1417" s="29"/>
      <c r="EC1417" s="29"/>
      <c r="ED1417" s="29"/>
      <c r="EE1417" s="29"/>
      <c r="EF1417" s="29"/>
      <c r="EG1417" s="29"/>
      <c r="EH1417" s="29"/>
      <c r="EI1417" s="29"/>
      <c r="EJ1417" s="29"/>
      <c r="EK1417" s="29"/>
      <c r="EL1417" s="29"/>
      <c r="EM1417" s="29"/>
      <c r="EN1417" s="29"/>
      <c r="EO1417" s="29"/>
      <c r="EP1417" s="29"/>
      <c r="EQ1417" s="29"/>
      <c r="ER1417" s="29"/>
      <c r="ES1417" s="29"/>
      <c r="ET1417" s="29"/>
      <c r="EU1417" s="29"/>
      <c r="EV1417" s="29"/>
      <c r="EW1417" s="29"/>
      <c r="EX1417" s="29"/>
      <c r="EY1417" s="29"/>
      <c r="EZ1417" s="29"/>
      <c r="FA1417" s="29"/>
      <c r="FB1417" s="29"/>
      <c r="FC1417" s="29"/>
      <c r="FD1417" s="29"/>
      <c r="FE1417" s="29"/>
      <c r="FF1417" s="29"/>
      <c r="FG1417" s="29"/>
      <c r="FH1417" s="29"/>
      <c r="FI1417" s="29"/>
      <c r="FJ1417" s="29"/>
      <c r="FK1417" s="29"/>
      <c r="FV1417" s="29"/>
      <c r="FZ1417" s="29"/>
      <c r="GA1417" s="29"/>
    </row>
    <row r="1418" spans="7:183" x14ac:dyDescent="0.25">
      <c r="G1418" s="112"/>
      <c r="Z1418" s="113"/>
      <c r="AQ1418" s="29"/>
      <c r="AR1418" s="29"/>
      <c r="AS1418" s="29"/>
      <c r="AT1418" s="29"/>
      <c r="AU1418" s="29"/>
      <c r="AV1418" s="29"/>
      <c r="AW1418" s="29"/>
      <c r="AX1418" s="29"/>
      <c r="AY1418" s="29"/>
      <c r="AZ1418" s="29"/>
      <c r="BA1418" s="29"/>
      <c r="BB1418" s="29"/>
      <c r="BC1418" s="29"/>
      <c r="BD1418" s="29"/>
      <c r="BE1418" s="29"/>
      <c r="BF1418" s="29"/>
      <c r="BG1418" s="29"/>
      <c r="BH1418" s="29"/>
      <c r="BI1418" s="29"/>
      <c r="BJ1418" s="29"/>
      <c r="BK1418" s="29"/>
      <c r="BL1418" s="29"/>
      <c r="BM1418" s="29"/>
      <c r="CH1418" s="29"/>
      <c r="CX1418" s="29"/>
      <c r="CY1418" s="29"/>
      <c r="CZ1418" s="31"/>
      <c r="DA1418" s="31"/>
      <c r="DB1418" s="31"/>
      <c r="DC1418" s="31"/>
      <c r="DD1418" s="31"/>
      <c r="DE1418" s="31"/>
      <c r="DF1418" s="31"/>
      <c r="DL1418" s="29"/>
      <c r="DM1418" s="29"/>
      <c r="DN1418" s="29"/>
      <c r="DO1418" s="29"/>
      <c r="DP1418" s="29"/>
      <c r="DQ1418" s="29"/>
      <c r="DR1418" s="29"/>
      <c r="DS1418" s="29"/>
      <c r="DT1418" s="29"/>
      <c r="DU1418" s="29"/>
      <c r="DV1418" s="29"/>
      <c r="DW1418" s="29"/>
      <c r="DX1418" s="29"/>
      <c r="DY1418" s="29"/>
      <c r="DZ1418" s="29"/>
      <c r="EA1418" s="29"/>
      <c r="EB1418" s="29"/>
      <c r="EC1418" s="29"/>
      <c r="ED1418" s="29"/>
      <c r="EE1418" s="29"/>
      <c r="EF1418" s="29"/>
      <c r="EG1418" s="29"/>
      <c r="EH1418" s="29"/>
      <c r="EI1418" s="29"/>
      <c r="EJ1418" s="29"/>
      <c r="EK1418" s="29"/>
      <c r="EL1418" s="29"/>
      <c r="EM1418" s="29"/>
      <c r="EN1418" s="29"/>
      <c r="EO1418" s="29"/>
      <c r="EP1418" s="29"/>
      <c r="EQ1418" s="29"/>
      <c r="ER1418" s="29"/>
      <c r="ES1418" s="29"/>
      <c r="ET1418" s="29"/>
      <c r="EU1418" s="29"/>
      <c r="EV1418" s="29"/>
      <c r="EW1418" s="29"/>
      <c r="EX1418" s="29"/>
      <c r="EY1418" s="29"/>
      <c r="EZ1418" s="29"/>
      <c r="FA1418" s="29"/>
      <c r="FB1418" s="29"/>
      <c r="FC1418" s="29"/>
      <c r="FD1418" s="29"/>
      <c r="FE1418" s="29"/>
      <c r="FF1418" s="29"/>
      <c r="FG1418" s="29"/>
      <c r="FH1418" s="29"/>
      <c r="FI1418" s="29"/>
      <c r="FJ1418" s="29"/>
      <c r="FK1418" s="29"/>
      <c r="FV1418" s="29"/>
      <c r="FZ1418" s="29"/>
      <c r="GA1418" s="29"/>
    </row>
    <row r="1419" spans="7:183" x14ac:dyDescent="0.25">
      <c r="G1419" s="112"/>
      <c r="Z1419" s="113"/>
      <c r="AQ1419" s="29"/>
      <c r="AR1419" s="29"/>
      <c r="AS1419" s="29"/>
      <c r="AT1419" s="29"/>
      <c r="AU1419" s="29"/>
      <c r="AV1419" s="29"/>
      <c r="AW1419" s="29"/>
      <c r="AX1419" s="29"/>
      <c r="AY1419" s="29"/>
      <c r="AZ1419" s="29"/>
      <c r="BA1419" s="29"/>
      <c r="BB1419" s="29"/>
      <c r="BC1419" s="29"/>
      <c r="BD1419" s="29"/>
      <c r="BE1419" s="29"/>
      <c r="BF1419" s="29"/>
      <c r="BG1419" s="29"/>
      <c r="BH1419" s="29"/>
      <c r="BI1419" s="29"/>
      <c r="BJ1419" s="29"/>
      <c r="BK1419" s="29"/>
      <c r="BL1419" s="29"/>
      <c r="BM1419" s="29"/>
      <c r="CH1419" s="29"/>
      <c r="CX1419" s="29"/>
      <c r="CY1419" s="29"/>
      <c r="CZ1419" s="31"/>
      <c r="DA1419" s="31"/>
      <c r="DB1419" s="31"/>
      <c r="DC1419" s="31"/>
      <c r="DD1419" s="31"/>
      <c r="DE1419" s="31"/>
      <c r="DF1419" s="31"/>
      <c r="DL1419" s="29"/>
      <c r="DM1419" s="29"/>
      <c r="DN1419" s="29"/>
      <c r="DO1419" s="29"/>
      <c r="DP1419" s="29"/>
      <c r="DQ1419" s="29"/>
      <c r="DR1419" s="29"/>
      <c r="DS1419" s="29"/>
      <c r="DT1419" s="29"/>
      <c r="DU1419" s="29"/>
      <c r="DV1419" s="29"/>
      <c r="DW1419" s="29"/>
      <c r="DX1419" s="29"/>
      <c r="DY1419" s="29"/>
      <c r="DZ1419" s="29"/>
      <c r="EA1419" s="29"/>
      <c r="EB1419" s="29"/>
      <c r="EC1419" s="29"/>
      <c r="ED1419" s="29"/>
      <c r="EE1419" s="29"/>
      <c r="EF1419" s="29"/>
      <c r="EG1419" s="29"/>
      <c r="EH1419" s="29"/>
      <c r="EI1419" s="29"/>
      <c r="EJ1419" s="29"/>
      <c r="EK1419" s="29"/>
      <c r="EL1419" s="29"/>
      <c r="EM1419" s="29"/>
      <c r="EN1419" s="29"/>
      <c r="EO1419" s="29"/>
      <c r="EP1419" s="29"/>
      <c r="EQ1419" s="29"/>
      <c r="ER1419" s="29"/>
      <c r="ES1419" s="29"/>
      <c r="ET1419" s="29"/>
      <c r="EU1419" s="29"/>
      <c r="EV1419" s="29"/>
      <c r="EW1419" s="29"/>
      <c r="EX1419" s="29"/>
      <c r="EY1419" s="29"/>
      <c r="EZ1419" s="29"/>
      <c r="FA1419" s="29"/>
      <c r="FB1419" s="29"/>
      <c r="FC1419" s="29"/>
      <c r="FD1419" s="29"/>
      <c r="FE1419" s="29"/>
      <c r="FF1419" s="29"/>
      <c r="FG1419" s="29"/>
      <c r="FH1419" s="29"/>
      <c r="FI1419" s="29"/>
      <c r="FJ1419" s="29"/>
      <c r="FK1419" s="29"/>
      <c r="FV1419" s="29"/>
      <c r="FZ1419" s="29"/>
      <c r="GA1419" s="29"/>
    </row>
    <row r="1420" spans="7:183" x14ac:dyDescent="0.25">
      <c r="G1420" s="112"/>
      <c r="Z1420" s="113"/>
      <c r="AQ1420" s="29"/>
      <c r="AR1420" s="29"/>
      <c r="AS1420" s="29"/>
      <c r="AT1420" s="29"/>
      <c r="AU1420" s="29"/>
      <c r="AV1420" s="29"/>
      <c r="AW1420" s="29"/>
      <c r="AX1420" s="29"/>
      <c r="AY1420" s="29"/>
      <c r="AZ1420" s="29"/>
      <c r="BA1420" s="29"/>
      <c r="BB1420" s="29"/>
      <c r="BC1420" s="29"/>
      <c r="BD1420" s="29"/>
      <c r="BE1420" s="29"/>
      <c r="BF1420" s="29"/>
      <c r="BG1420" s="29"/>
      <c r="BH1420" s="29"/>
      <c r="BI1420" s="29"/>
      <c r="BJ1420" s="29"/>
      <c r="BK1420" s="29"/>
      <c r="BL1420" s="29"/>
      <c r="BM1420" s="29"/>
      <c r="CH1420" s="29"/>
      <c r="CX1420" s="29"/>
      <c r="CY1420" s="29"/>
      <c r="CZ1420" s="31"/>
      <c r="DA1420" s="31"/>
      <c r="DB1420" s="31"/>
      <c r="DC1420" s="31"/>
      <c r="DD1420" s="31"/>
      <c r="DE1420" s="31"/>
      <c r="DF1420" s="31"/>
      <c r="DL1420" s="29"/>
      <c r="DM1420" s="29"/>
      <c r="DN1420" s="29"/>
      <c r="DO1420" s="29"/>
      <c r="DP1420" s="29"/>
      <c r="DQ1420" s="29"/>
      <c r="DR1420" s="29"/>
      <c r="DS1420" s="29"/>
      <c r="DT1420" s="29"/>
      <c r="DU1420" s="29"/>
      <c r="DV1420" s="29"/>
      <c r="DW1420" s="29"/>
      <c r="DX1420" s="29"/>
      <c r="DY1420" s="29"/>
      <c r="DZ1420" s="29"/>
      <c r="EA1420" s="29"/>
      <c r="EB1420" s="29"/>
      <c r="EC1420" s="29"/>
      <c r="ED1420" s="29"/>
      <c r="EE1420" s="29"/>
      <c r="EF1420" s="29"/>
      <c r="EG1420" s="29"/>
      <c r="EH1420" s="29"/>
      <c r="EI1420" s="29"/>
      <c r="EJ1420" s="29"/>
      <c r="EK1420" s="29"/>
      <c r="EL1420" s="29"/>
      <c r="EM1420" s="29"/>
      <c r="EN1420" s="29"/>
      <c r="EO1420" s="29"/>
      <c r="EP1420" s="29"/>
      <c r="EQ1420" s="29"/>
      <c r="ER1420" s="29"/>
      <c r="ES1420" s="29"/>
      <c r="ET1420" s="29"/>
      <c r="EU1420" s="29"/>
      <c r="EV1420" s="29"/>
      <c r="EW1420" s="29"/>
      <c r="EX1420" s="29"/>
      <c r="EY1420" s="29"/>
      <c r="EZ1420" s="29"/>
      <c r="FA1420" s="29"/>
      <c r="FB1420" s="29"/>
      <c r="FC1420" s="29"/>
      <c r="FD1420" s="29"/>
      <c r="FE1420" s="29"/>
      <c r="FF1420" s="29"/>
      <c r="FG1420" s="29"/>
      <c r="FH1420" s="29"/>
      <c r="FI1420" s="29"/>
      <c r="FJ1420" s="29"/>
      <c r="FK1420" s="29"/>
      <c r="FV1420" s="29"/>
      <c r="FZ1420" s="29"/>
      <c r="GA1420" s="29"/>
    </row>
    <row r="1421" spans="7:183" x14ac:dyDescent="0.25">
      <c r="G1421" s="112"/>
      <c r="Z1421" s="113"/>
      <c r="AQ1421" s="29"/>
      <c r="AR1421" s="29"/>
      <c r="AS1421" s="29"/>
      <c r="AT1421" s="29"/>
      <c r="AU1421" s="29"/>
      <c r="AV1421" s="29"/>
      <c r="AW1421" s="29"/>
      <c r="AX1421" s="29"/>
      <c r="AY1421" s="29"/>
      <c r="AZ1421" s="29"/>
      <c r="BA1421" s="29"/>
      <c r="BB1421" s="29"/>
      <c r="BC1421" s="29"/>
      <c r="BD1421" s="29"/>
      <c r="BE1421" s="29"/>
      <c r="BF1421" s="29"/>
      <c r="BG1421" s="29"/>
      <c r="BH1421" s="29"/>
      <c r="BI1421" s="29"/>
      <c r="BJ1421" s="29"/>
      <c r="BK1421" s="29"/>
      <c r="BL1421" s="29"/>
      <c r="BM1421" s="29"/>
      <c r="CH1421" s="29"/>
      <c r="CX1421" s="29"/>
      <c r="CY1421" s="29"/>
      <c r="CZ1421" s="31"/>
      <c r="DA1421" s="31"/>
      <c r="DB1421" s="31"/>
      <c r="DC1421" s="31"/>
      <c r="DD1421" s="31"/>
      <c r="DE1421" s="31"/>
      <c r="DF1421" s="31"/>
      <c r="DL1421" s="29"/>
      <c r="DM1421" s="29"/>
      <c r="DN1421" s="29"/>
      <c r="DO1421" s="29"/>
      <c r="DP1421" s="29"/>
      <c r="DQ1421" s="29"/>
      <c r="DR1421" s="29"/>
      <c r="DS1421" s="29"/>
      <c r="DT1421" s="29"/>
      <c r="DU1421" s="29"/>
      <c r="DV1421" s="29"/>
      <c r="DW1421" s="29"/>
      <c r="DX1421" s="29"/>
      <c r="DY1421" s="29"/>
      <c r="DZ1421" s="29"/>
      <c r="EA1421" s="29"/>
      <c r="EB1421" s="29"/>
      <c r="EC1421" s="29"/>
      <c r="ED1421" s="29"/>
      <c r="EE1421" s="29"/>
      <c r="EF1421" s="29"/>
      <c r="EG1421" s="29"/>
      <c r="EH1421" s="29"/>
      <c r="EI1421" s="29"/>
      <c r="EJ1421" s="29"/>
      <c r="EK1421" s="29"/>
      <c r="EL1421" s="29"/>
      <c r="EM1421" s="29"/>
      <c r="EN1421" s="29"/>
      <c r="EO1421" s="29"/>
      <c r="EP1421" s="29"/>
      <c r="EQ1421" s="29"/>
      <c r="ER1421" s="29"/>
      <c r="ES1421" s="29"/>
      <c r="ET1421" s="29"/>
      <c r="EU1421" s="29"/>
      <c r="EV1421" s="29"/>
      <c r="EW1421" s="29"/>
      <c r="EX1421" s="29"/>
      <c r="EY1421" s="29"/>
      <c r="EZ1421" s="29"/>
      <c r="FA1421" s="29"/>
      <c r="FB1421" s="29"/>
      <c r="FC1421" s="29"/>
      <c r="FD1421" s="29"/>
      <c r="FE1421" s="29"/>
      <c r="FF1421" s="29"/>
      <c r="FG1421" s="29"/>
      <c r="FH1421" s="29"/>
      <c r="FI1421" s="29"/>
      <c r="FJ1421" s="29"/>
      <c r="FK1421" s="29"/>
      <c r="FV1421" s="29"/>
      <c r="FZ1421" s="29"/>
      <c r="GA1421" s="29"/>
    </row>
    <row r="1422" spans="7:183" x14ac:dyDescent="0.25">
      <c r="G1422" s="112"/>
      <c r="Z1422" s="113"/>
      <c r="AQ1422" s="29"/>
      <c r="AR1422" s="29"/>
      <c r="AS1422" s="29"/>
      <c r="AT1422" s="29"/>
      <c r="AU1422" s="29"/>
      <c r="AV1422" s="29"/>
      <c r="AW1422" s="29"/>
      <c r="AX1422" s="29"/>
      <c r="AY1422" s="29"/>
      <c r="AZ1422" s="29"/>
      <c r="BA1422" s="29"/>
      <c r="BB1422" s="29"/>
      <c r="BC1422" s="29"/>
      <c r="BD1422" s="29"/>
      <c r="BE1422" s="29"/>
      <c r="BF1422" s="29"/>
      <c r="BG1422" s="29"/>
      <c r="BH1422" s="29"/>
      <c r="BI1422" s="29"/>
      <c r="BJ1422" s="29"/>
      <c r="BK1422" s="29"/>
      <c r="BL1422" s="29"/>
      <c r="BM1422" s="29"/>
      <c r="CH1422" s="29"/>
      <c r="CX1422" s="29"/>
      <c r="CY1422" s="29"/>
      <c r="CZ1422" s="31"/>
      <c r="DA1422" s="31"/>
      <c r="DB1422" s="31"/>
      <c r="DC1422" s="31"/>
      <c r="DD1422" s="31"/>
      <c r="DE1422" s="31"/>
      <c r="DF1422" s="31"/>
      <c r="DL1422" s="29"/>
      <c r="DM1422" s="29"/>
      <c r="DN1422" s="29"/>
      <c r="DO1422" s="29"/>
      <c r="DP1422" s="29"/>
      <c r="DQ1422" s="29"/>
      <c r="DR1422" s="29"/>
      <c r="DS1422" s="29"/>
      <c r="DT1422" s="29"/>
      <c r="DU1422" s="29"/>
      <c r="DV1422" s="29"/>
      <c r="DW1422" s="29"/>
      <c r="DX1422" s="29"/>
      <c r="DY1422" s="29"/>
      <c r="DZ1422" s="29"/>
      <c r="EA1422" s="29"/>
      <c r="EB1422" s="29"/>
      <c r="EC1422" s="29"/>
      <c r="ED1422" s="29"/>
      <c r="EE1422" s="29"/>
      <c r="EF1422" s="29"/>
      <c r="EG1422" s="29"/>
      <c r="EH1422" s="29"/>
      <c r="EI1422" s="29"/>
      <c r="EJ1422" s="29"/>
      <c r="EK1422" s="29"/>
      <c r="EL1422" s="29"/>
      <c r="EM1422" s="29"/>
      <c r="EN1422" s="29"/>
      <c r="EO1422" s="29"/>
      <c r="EP1422" s="29"/>
      <c r="EQ1422" s="29"/>
      <c r="ER1422" s="29"/>
      <c r="ES1422" s="29"/>
      <c r="ET1422" s="29"/>
      <c r="EU1422" s="29"/>
      <c r="EV1422" s="29"/>
      <c r="EW1422" s="29"/>
      <c r="EX1422" s="29"/>
      <c r="EY1422" s="29"/>
      <c r="EZ1422" s="29"/>
      <c r="FA1422" s="29"/>
      <c r="FB1422" s="29"/>
      <c r="FC1422" s="29"/>
      <c r="FD1422" s="29"/>
      <c r="FE1422" s="29"/>
      <c r="FF1422" s="29"/>
      <c r="FG1422" s="29"/>
      <c r="FH1422" s="29"/>
      <c r="FI1422" s="29"/>
      <c r="FJ1422" s="29"/>
      <c r="FK1422" s="29"/>
      <c r="FV1422" s="29"/>
      <c r="FZ1422" s="29"/>
      <c r="GA1422" s="29"/>
    </row>
    <row r="1423" spans="7:183" x14ac:dyDescent="0.25">
      <c r="G1423" s="112"/>
      <c r="Z1423" s="113"/>
      <c r="AQ1423" s="29"/>
      <c r="AR1423" s="29"/>
      <c r="AS1423" s="29"/>
      <c r="AT1423" s="29"/>
      <c r="AU1423" s="29"/>
      <c r="AV1423" s="29"/>
      <c r="AW1423" s="29"/>
      <c r="AX1423" s="29"/>
      <c r="AY1423" s="29"/>
      <c r="AZ1423" s="29"/>
      <c r="BA1423" s="29"/>
      <c r="BB1423" s="29"/>
      <c r="BC1423" s="29"/>
      <c r="BD1423" s="29"/>
      <c r="BE1423" s="29"/>
      <c r="BF1423" s="29"/>
      <c r="BG1423" s="29"/>
      <c r="BH1423" s="29"/>
      <c r="BI1423" s="29"/>
      <c r="BJ1423" s="29"/>
      <c r="BK1423" s="29"/>
      <c r="BL1423" s="29"/>
      <c r="BM1423" s="29"/>
      <c r="CH1423" s="29"/>
      <c r="CX1423" s="29"/>
      <c r="CY1423" s="29"/>
      <c r="CZ1423" s="31"/>
      <c r="DA1423" s="31"/>
      <c r="DB1423" s="31"/>
      <c r="DC1423" s="31"/>
      <c r="DD1423" s="31"/>
      <c r="DE1423" s="31"/>
      <c r="DF1423" s="31"/>
      <c r="DL1423" s="29"/>
      <c r="DM1423" s="29"/>
      <c r="DN1423" s="29"/>
      <c r="DO1423" s="29"/>
      <c r="DP1423" s="29"/>
      <c r="DQ1423" s="29"/>
      <c r="DR1423" s="29"/>
      <c r="DS1423" s="29"/>
      <c r="DT1423" s="29"/>
      <c r="DU1423" s="29"/>
      <c r="DV1423" s="29"/>
      <c r="DW1423" s="29"/>
      <c r="DX1423" s="29"/>
      <c r="DY1423" s="29"/>
      <c r="DZ1423" s="29"/>
      <c r="EA1423" s="29"/>
      <c r="EB1423" s="29"/>
      <c r="EC1423" s="29"/>
      <c r="ED1423" s="29"/>
      <c r="EE1423" s="29"/>
      <c r="EF1423" s="29"/>
      <c r="EG1423" s="29"/>
      <c r="EH1423" s="29"/>
      <c r="EI1423" s="29"/>
      <c r="EJ1423" s="29"/>
      <c r="EK1423" s="29"/>
      <c r="EL1423" s="29"/>
      <c r="EM1423" s="29"/>
      <c r="EN1423" s="29"/>
      <c r="EO1423" s="29"/>
      <c r="EP1423" s="29"/>
      <c r="EQ1423" s="29"/>
      <c r="ER1423" s="29"/>
      <c r="ES1423" s="29"/>
      <c r="ET1423" s="29"/>
      <c r="EU1423" s="29"/>
      <c r="EV1423" s="29"/>
      <c r="EW1423" s="29"/>
      <c r="EX1423" s="29"/>
      <c r="EY1423" s="29"/>
      <c r="EZ1423" s="29"/>
      <c r="FA1423" s="29"/>
      <c r="FB1423" s="29"/>
      <c r="FC1423" s="29"/>
      <c r="FD1423" s="29"/>
      <c r="FE1423" s="29"/>
      <c r="FF1423" s="29"/>
      <c r="FG1423" s="29"/>
      <c r="FH1423" s="29"/>
      <c r="FI1423" s="29"/>
      <c r="FJ1423" s="29"/>
      <c r="FK1423" s="29"/>
      <c r="FV1423" s="29"/>
      <c r="FZ1423" s="29"/>
      <c r="GA1423" s="29"/>
    </row>
    <row r="1424" spans="7:183" x14ac:dyDescent="0.25">
      <c r="G1424" s="112"/>
      <c r="Z1424" s="113"/>
      <c r="AQ1424" s="29"/>
      <c r="AR1424" s="29"/>
      <c r="AS1424" s="29"/>
      <c r="AT1424" s="29"/>
      <c r="AU1424" s="29"/>
      <c r="AV1424" s="29"/>
      <c r="AW1424" s="29"/>
      <c r="AX1424" s="29"/>
      <c r="AY1424" s="29"/>
      <c r="AZ1424" s="29"/>
      <c r="BA1424" s="29"/>
      <c r="BB1424" s="29"/>
      <c r="BC1424" s="29"/>
      <c r="BD1424" s="29"/>
      <c r="BE1424" s="29"/>
      <c r="BF1424" s="29"/>
      <c r="BG1424" s="29"/>
      <c r="BH1424" s="29"/>
      <c r="BI1424" s="29"/>
      <c r="BJ1424" s="29"/>
      <c r="BK1424" s="29"/>
      <c r="BL1424" s="29"/>
      <c r="BM1424" s="29"/>
      <c r="CH1424" s="29"/>
      <c r="CX1424" s="29"/>
      <c r="CY1424" s="29"/>
      <c r="CZ1424" s="31"/>
      <c r="DA1424" s="31"/>
      <c r="DB1424" s="31"/>
      <c r="DC1424" s="31"/>
      <c r="DD1424" s="31"/>
      <c r="DE1424" s="31"/>
      <c r="DF1424" s="31"/>
      <c r="DL1424" s="29"/>
      <c r="DM1424" s="29"/>
      <c r="DN1424" s="29"/>
      <c r="DO1424" s="29"/>
      <c r="DP1424" s="29"/>
      <c r="DQ1424" s="29"/>
      <c r="DR1424" s="29"/>
      <c r="DS1424" s="29"/>
      <c r="DT1424" s="29"/>
      <c r="DU1424" s="29"/>
      <c r="DV1424" s="29"/>
      <c r="DW1424" s="29"/>
      <c r="DX1424" s="29"/>
      <c r="DY1424" s="29"/>
      <c r="DZ1424" s="29"/>
      <c r="EA1424" s="29"/>
      <c r="EB1424" s="29"/>
      <c r="EC1424" s="29"/>
      <c r="ED1424" s="29"/>
      <c r="EE1424" s="29"/>
      <c r="EF1424" s="29"/>
      <c r="EG1424" s="29"/>
      <c r="EH1424" s="29"/>
      <c r="EI1424" s="29"/>
      <c r="EJ1424" s="29"/>
      <c r="EK1424" s="29"/>
      <c r="EL1424" s="29"/>
      <c r="EM1424" s="29"/>
      <c r="EN1424" s="29"/>
      <c r="EO1424" s="29"/>
      <c r="EP1424" s="29"/>
      <c r="EQ1424" s="29"/>
      <c r="ER1424" s="29"/>
      <c r="ES1424" s="29"/>
      <c r="ET1424" s="29"/>
      <c r="EU1424" s="29"/>
      <c r="EV1424" s="29"/>
      <c r="EW1424" s="29"/>
      <c r="EX1424" s="29"/>
      <c r="EY1424" s="29"/>
      <c r="EZ1424" s="29"/>
      <c r="FA1424" s="29"/>
      <c r="FB1424" s="29"/>
      <c r="FC1424" s="29"/>
      <c r="FD1424" s="29"/>
      <c r="FE1424" s="29"/>
      <c r="FF1424" s="29"/>
      <c r="FG1424" s="29"/>
      <c r="FH1424" s="29"/>
      <c r="FI1424" s="29"/>
      <c r="FJ1424" s="29"/>
      <c r="FK1424" s="29"/>
      <c r="FV1424" s="29"/>
      <c r="FZ1424" s="29"/>
      <c r="GA1424" s="29"/>
    </row>
    <row r="1425" spans="7:183" x14ac:dyDescent="0.25">
      <c r="G1425" s="112"/>
      <c r="Z1425" s="113"/>
      <c r="AQ1425" s="29"/>
      <c r="AR1425" s="29"/>
      <c r="AS1425" s="29"/>
      <c r="AT1425" s="29"/>
      <c r="AU1425" s="29"/>
      <c r="AV1425" s="29"/>
      <c r="AW1425" s="29"/>
      <c r="AX1425" s="29"/>
      <c r="AY1425" s="29"/>
      <c r="AZ1425" s="29"/>
      <c r="BA1425" s="29"/>
      <c r="BB1425" s="29"/>
      <c r="BC1425" s="29"/>
      <c r="BD1425" s="29"/>
      <c r="BE1425" s="29"/>
      <c r="BF1425" s="29"/>
      <c r="BG1425" s="29"/>
      <c r="BH1425" s="29"/>
      <c r="BI1425" s="29"/>
      <c r="BJ1425" s="29"/>
      <c r="BK1425" s="29"/>
      <c r="BL1425" s="29"/>
      <c r="BM1425" s="29"/>
      <c r="CH1425" s="29"/>
      <c r="CX1425" s="29"/>
      <c r="CY1425" s="29"/>
      <c r="CZ1425" s="31"/>
      <c r="DA1425" s="31"/>
      <c r="DB1425" s="31"/>
      <c r="DC1425" s="31"/>
      <c r="DD1425" s="31"/>
      <c r="DE1425" s="31"/>
      <c r="DF1425" s="31"/>
      <c r="DL1425" s="29"/>
      <c r="DM1425" s="29"/>
      <c r="DN1425" s="29"/>
      <c r="DO1425" s="29"/>
      <c r="DP1425" s="29"/>
      <c r="DQ1425" s="29"/>
      <c r="DR1425" s="29"/>
      <c r="DS1425" s="29"/>
      <c r="DT1425" s="29"/>
      <c r="DU1425" s="29"/>
      <c r="DV1425" s="29"/>
      <c r="DW1425" s="29"/>
      <c r="DX1425" s="29"/>
      <c r="DY1425" s="29"/>
      <c r="DZ1425" s="29"/>
      <c r="EA1425" s="29"/>
      <c r="EB1425" s="29"/>
      <c r="EC1425" s="29"/>
      <c r="ED1425" s="29"/>
      <c r="EE1425" s="29"/>
      <c r="EF1425" s="29"/>
      <c r="EG1425" s="29"/>
      <c r="EH1425" s="29"/>
      <c r="EI1425" s="29"/>
      <c r="EJ1425" s="29"/>
      <c r="EK1425" s="29"/>
      <c r="EL1425" s="29"/>
      <c r="EM1425" s="29"/>
      <c r="EN1425" s="29"/>
      <c r="EO1425" s="29"/>
      <c r="EP1425" s="29"/>
      <c r="EQ1425" s="29"/>
      <c r="ER1425" s="29"/>
      <c r="ES1425" s="29"/>
      <c r="ET1425" s="29"/>
      <c r="EU1425" s="29"/>
      <c r="EV1425" s="29"/>
      <c r="EW1425" s="29"/>
      <c r="EX1425" s="29"/>
      <c r="EY1425" s="29"/>
      <c r="EZ1425" s="29"/>
      <c r="FA1425" s="29"/>
      <c r="FB1425" s="29"/>
      <c r="FC1425" s="29"/>
      <c r="FD1425" s="29"/>
      <c r="FE1425" s="29"/>
      <c r="FF1425" s="29"/>
      <c r="FG1425" s="29"/>
      <c r="FH1425" s="29"/>
      <c r="FI1425" s="29"/>
      <c r="FJ1425" s="29"/>
      <c r="FK1425" s="29"/>
      <c r="FV1425" s="29"/>
      <c r="FZ1425" s="29"/>
      <c r="GA1425" s="29"/>
    </row>
    <row r="1426" spans="7:183" x14ac:dyDescent="0.25">
      <c r="G1426" s="112"/>
      <c r="Z1426" s="113"/>
      <c r="AQ1426" s="29"/>
      <c r="AR1426" s="29"/>
      <c r="AS1426" s="29"/>
      <c r="AT1426" s="29"/>
      <c r="AU1426" s="29"/>
      <c r="AV1426" s="29"/>
      <c r="AW1426" s="29"/>
      <c r="AX1426" s="29"/>
      <c r="AY1426" s="29"/>
      <c r="AZ1426" s="29"/>
      <c r="BA1426" s="29"/>
      <c r="BB1426" s="29"/>
      <c r="BC1426" s="29"/>
      <c r="BD1426" s="29"/>
      <c r="BE1426" s="29"/>
      <c r="BF1426" s="29"/>
      <c r="BG1426" s="29"/>
      <c r="BH1426" s="29"/>
      <c r="BI1426" s="29"/>
      <c r="BJ1426" s="29"/>
      <c r="BK1426" s="29"/>
      <c r="BL1426" s="29"/>
      <c r="BM1426" s="29"/>
      <c r="CH1426" s="29"/>
      <c r="CX1426" s="29"/>
      <c r="CY1426" s="29"/>
      <c r="CZ1426" s="31"/>
      <c r="DA1426" s="31"/>
      <c r="DB1426" s="31"/>
      <c r="DC1426" s="31"/>
      <c r="DD1426" s="31"/>
      <c r="DE1426" s="31"/>
      <c r="DF1426" s="31"/>
      <c r="DL1426" s="29"/>
      <c r="DM1426" s="29"/>
      <c r="DN1426" s="29"/>
      <c r="DO1426" s="29"/>
      <c r="DP1426" s="29"/>
      <c r="DQ1426" s="29"/>
      <c r="DR1426" s="29"/>
      <c r="DS1426" s="29"/>
      <c r="DT1426" s="29"/>
      <c r="DU1426" s="29"/>
      <c r="DV1426" s="29"/>
      <c r="DW1426" s="29"/>
      <c r="DX1426" s="29"/>
      <c r="DY1426" s="29"/>
      <c r="DZ1426" s="29"/>
      <c r="EA1426" s="29"/>
      <c r="EB1426" s="29"/>
      <c r="EC1426" s="29"/>
      <c r="ED1426" s="29"/>
      <c r="EE1426" s="29"/>
      <c r="EF1426" s="29"/>
      <c r="EG1426" s="29"/>
      <c r="EH1426" s="29"/>
      <c r="EI1426" s="29"/>
      <c r="EJ1426" s="29"/>
      <c r="EK1426" s="29"/>
      <c r="EL1426" s="29"/>
      <c r="EM1426" s="29"/>
      <c r="EN1426" s="29"/>
      <c r="EO1426" s="29"/>
      <c r="EP1426" s="29"/>
      <c r="EQ1426" s="29"/>
      <c r="ER1426" s="29"/>
      <c r="ES1426" s="29"/>
      <c r="ET1426" s="29"/>
      <c r="EU1426" s="29"/>
      <c r="EV1426" s="29"/>
      <c r="EW1426" s="29"/>
      <c r="EX1426" s="29"/>
      <c r="EY1426" s="29"/>
      <c r="EZ1426" s="29"/>
      <c r="FA1426" s="29"/>
      <c r="FB1426" s="29"/>
      <c r="FC1426" s="29"/>
      <c r="FD1426" s="29"/>
      <c r="FE1426" s="29"/>
      <c r="FF1426" s="29"/>
      <c r="FG1426" s="29"/>
      <c r="FH1426" s="29"/>
      <c r="FI1426" s="29"/>
      <c r="FJ1426" s="29"/>
      <c r="FK1426" s="29"/>
      <c r="FV1426" s="29"/>
      <c r="FZ1426" s="29"/>
      <c r="GA1426" s="29"/>
    </row>
    <row r="1427" spans="7:183" x14ac:dyDescent="0.25">
      <c r="G1427" s="112"/>
      <c r="Z1427" s="113"/>
      <c r="AQ1427" s="29"/>
      <c r="AR1427" s="29"/>
      <c r="AS1427" s="29"/>
      <c r="AT1427" s="29"/>
      <c r="AU1427" s="29"/>
      <c r="AV1427" s="29"/>
      <c r="AW1427" s="29"/>
      <c r="AX1427" s="29"/>
      <c r="AY1427" s="29"/>
      <c r="AZ1427" s="29"/>
      <c r="BA1427" s="29"/>
      <c r="BB1427" s="29"/>
      <c r="BC1427" s="29"/>
      <c r="BD1427" s="29"/>
      <c r="BE1427" s="29"/>
      <c r="BF1427" s="29"/>
      <c r="BG1427" s="29"/>
      <c r="BH1427" s="29"/>
      <c r="BI1427" s="29"/>
      <c r="BJ1427" s="29"/>
      <c r="BK1427" s="29"/>
      <c r="BL1427" s="29"/>
      <c r="BM1427" s="29"/>
      <c r="CH1427" s="29"/>
      <c r="CX1427" s="29"/>
      <c r="CY1427" s="29"/>
      <c r="CZ1427" s="31"/>
      <c r="DA1427" s="31"/>
      <c r="DB1427" s="31"/>
      <c r="DC1427" s="31"/>
      <c r="DD1427" s="31"/>
      <c r="DE1427" s="31"/>
      <c r="DF1427" s="31"/>
      <c r="DL1427" s="29"/>
      <c r="DM1427" s="29"/>
      <c r="DN1427" s="29"/>
      <c r="DO1427" s="29"/>
      <c r="DP1427" s="29"/>
      <c r="DQ1427" s="29"/>
      <c r="DR1427" s="29"/>
      <c r="DS1427" s="29"/>
      <c r="DT1427" s="29"/>
      <c r="DU1427" s="29"/>
      <c r="DV1427" s="29"/>
      <c r="DW1427" s="29"/>
      <c r="DX1427" s="29"/>
      <c r="DY1427" s="29"/>
      <c r="DZ1427" s="29"/>
      <c r="EA1427" s="29"/>
      <c r="EB1427" s="29"/>
      <c r="EC1427" s="29"/>
      <c r="ED1427" s="29"/>
      <c r="EE1427" s="29"/>
      <c r="EF1427" s="29"/>
      <c r="EG1427" s="29"/>
      <c r="EH1427" s="29"/>
      <c r="EI1427" s="29"/>
      <c r="EJ1427" s="29"/>
      <c r="EK1427" s="29"/>
      <c r="EL1427" s="29"/>
      <c r="EM1427" s="29"/>
      <c r="EN1427" s="29"/>
      <c r="EO1427" s="29"/>
      <c r="EP1427" s="29"/>
      <c r="EQ1427" s="29"/>
      <c r="ER1427" s="29"/>
      <c r="ES1427" s="29"/>
      <c r="ET1427" s="29"/>
      <c r="EU1427" s="29"/>
      <c r="EV1427" s="29"/>
      <c r="EW1427" s="29"/>
      <c r="EX1427" s="29"/>
      <c r="EY1427" s="29"/>
      <c r="EZ1427" s="29"/>
      <c r="FA1427" s="29"/>
      <c r="FB1427" s="29"/>
      <c r="FC1427" s="29"/>
      <c r="FD1427" s="29"/>
      <c r="FE1427" s="29"/>
      <c r="FF1427" s="29"/>
      <c r="FG1427" s="29"/>
      <c r="FH1427" s="29"/>
      <c r="FI1427" s="29"/>
      <c r="FJ1427" s="29"/>
      <c r="FK1427" s="29"/>
      <c r="FV1427" s="29"/>
      <c r="FZ1427" s="29"/>
      <c r="GA1427" s="29"/>
    </row>
    <row r="1428" spans="7:183" x14ac:dyDescent="0.25">
      <c r="G1428" s="112"/>
      <c r="Z1428" s="113"/>
      <c r="AQ1428" s="29"/>
      <c r="AR1428" s="29"/>
      <c r="AS1428" s="29"/>
      <c r="AT1428" s="29"/>
      <c r="AU1428" s="29"/>
      <c r="AV1428" s="29"/>
      <c r="AW1428" s="29"/>
      <c r="AX1428" s="29"/>
      <c r="AY1428" s="29"/>
      <c r="AZ1428" s="29"/>
      <c r="BA1428" s="29"/>
      <c r="BB1428" s="29"/>
      <c r="BC1428" s="29"/>
      <c r="BD1428" s="29"/>
      <c r="BE1428" s="29"/>
      <c r="BF1428" s="29"/>
      <c r="BG1428" s="29"/>
      <c r="BH1428" s="29"/>
      <c r="BI1428" s="29"/>
      <c r="BJ1428" s="29"/>
      <c r="BK1428" s="29"/>
      <c r="BL1428" s="29"/>
      <c r="BM1428" s="29"/>
      <c r="CH1428" s="29"/>
      <c r="CX1428" s="29"/>
      <c r="CY1428" s="29"/>
      <c r="CZ1428" s="31"/>
      <c r="DA1428" s="31"/>
      <c r="DB1428" s="31"/>
      <c r="DC1428" s="31"/>
      <c r="DD1428" s="31"/>
      <c r="DE1428" s="31"/>
      <c r="DF1428" s="31"/>
      <c r="DL1428" s="29"/>
      <c r="DM1428" s="29"/>
      <c r="DN1428" s="29"/>
      <c r="DO1428" s="29"/>
      <c r="DP1428" s="29"/>
      <c r="DQ1428" s="29"/>
      <c r="DR1428" s="29"/>
      <c r="DS1428" s="29"/>
      <c r="DT1428" s="29"/>
      <c r="DU1428" s="29"/>
      <c r="DV1428" s="29"/>
      <c r="DW1428" s="29"/>
      <c r="DX1428" s="29"/>
      <c r="DY1428" s="29"/>
      <c r="DZ1428" s="29"/>
      <c r="EA1428" s="29"/>
      <c r="EB1428" s="29"/>
      <c r="EC1428" s="29"/>
      <c r="ED1428" s="29"/>
      <c r="EE1428" s="29"/>
      <c r="EF1428" s="29"/>
      <c r="EG1428" s="29"/>
      <c r="EH1428" s="29"/>
      <c r="EI1428" s="29"/>
      <c r="EJ1428" s="29"/>
      <c r="EK1428" s="29"/>
      <c r="EL1428" s="29"/>
      <c r="EM1428" s="29"/>
      <c r="EN1428" s="29"/>
      <c r="EO1428" s="29"/>
      <c r="EP1428" s="29"/>
      <c r="EQ1428" s="29"/>
      <c r="ER1428" s="29"/>
      <c r="ES1428" s="29"/>
      <c r="ET1428" s="29"/>
      <c r="EU1428" s="29"/>
      <c r="EV1428" s="29"/>
      <c r="EW1428" s="29"/>
      <c r="EX1428" s="29"/>
      <c r="EY1428" s="29"/>
      <c r="EZ1428" s="29"/>
      <c r="FA1428" s="29"/>
      <c r="FB1428" s="29"/>
      <c r="FC1428" s="29"/>
      <c r="FD1428" s="29"/>
      <c r="FE1428" s="29"/>
      <c r="FF1428" s="29"/>
      <c r="FG1428" s="29"/>
      <c r="FH1428" s="29"/>
      <c r="FI1428" s="29"/>
      <c r="FJ1428" s="29"/>
      <c r="FK1428" s="29"/>
      <c r="FV1428" s="29"/>
      <c r="FZ1428" s="29"/>
      <c r="GA1428" s="29"/>
    </row>
    <row r="1429" spans="7:183" x14ac:dyDescent="0.25">
      <c r="G1429" s="112"/>
      <c r="Z1429" s="113"/>
      <c r="AQ1429" s="29"/>
      <c r="AR1429" s="29"/>
      <c r="AS1429" s="29"/>
      <c r="AT1429" s="29"/>
      <c r="AU1429" s="29"/>
      <c r="AV1429" s="29"/>
      <c r="AW1429" s="29"/>
      <c r="AX1429" s="29"/>
      <c r="AY1429" s="29"/>
      <c r="AZ1429" s="29"/>
      <c r="BA1429" s="29"/>
      <c r="BB1429" s="29"/>
      <c r="BC1429" s="29"/>
      <c r="BD1429" s="29"/>
      <c r="BE1429" s="29"/>
      <c r="BF1429" s="29"/>
      <c r="BG1429" s="29"/>
      <c r="BH1429" s="29"/>
      <c r="BI1429" s="29"/>
      <c r="BJ1429" s="29"/>
      <c r="BK1429" s="29"/>
      <c r="BL1429" s="29"/>
      <c r="BM1429" s="29"/>
      <c r="CH1429" s="29"/>
      <c r="CX1429" s="29"/>
      <c r="CY1429" s="29"/>
      <c r="CZ1429" s="31"/>
      <c r="DA1429" s="31"/>
      <c r="DB1429" s="31"/>
      <c r="DC1429" s="31"/>
      <c r="DD1429" s="31"/>
      <c r="DE1429" s="31"/>
      <c r="DF1429" s="31"/>
      <c r="DL1429" s="29"/>
      <c r="DM1429" s="29"/>
      <c r="DN1429" s="29"/>
      <c r="DO1429" s="29"/>
      <c r="DP1429" s="29"/>
      <c r="DQ1429" s="29"/>
      <c r="DR1429" s="29"/>
      <c r="DS1429" s="29"/>
      <c r="DT1429" s="29"/>
      <c r="DU1429" s="29"/>
      <c r="DV1429" s="29"/>
      <c r="DW1429" s="29"/>
      <c r="DX1429" s="29"/>
      <c r="DY1429" s="29"/>
      <c r="DZ1429" s="29"/>
      <c r="EA1429" s="29"/>
      <c r="EB1429" s="29"/>
      <c r="EC1429" s="29"/>
      <c r="ED1429" s="29"/>
      <c r="EE1429" s="29"/>
      <c r="EF1429" s="29"/>
      <c r="EG1429" s="29"/>
      <c r="EH1429" s="29"/>
      <c r="EI1429" s="29"/>
      <c r="EJ1429" s="29"/>
      <c r="EK1429" s="29"/>
      <c r="EL1429" s="29"/>
      <c r="EM1429" s="29"/>
      <c r="EN1429" s="29"/>
      <c r="EO1429" s="29"/>
      <c r="EP1429" s="29"/>
      <c r="EQ1429" s="29"/>
      <c r="ER1429" s="29"/>
      <c r="ES1429" s="29"/>
      <c r="ET1429" s="29"/>
      <c r="EU1429" s="29"/>
      <c r="EV1429" s="29"/>
      <c r="EW1429" s="29"/>
      <c r="EX1429" s="29"/>
      <c r="EY1429" s="29"/>
      <c r="EZ1429" s="29"/>
      <c r="FA1429" s="29"/>
      <c r="FB1429" s="29"/>
      <c r="FC1429" s="29"/>
      <c r="FD1429" s="29"/>
      <c r="FE1429" s="29"/>
      <c r="FF1429" s="29"/>
      <c r="FG1429" s="29"/>
      <c r="FH1429" s="29"/>
      <c r="FI1429" s="29"/>
      <c r="FJ1429" s="29"/>
      <c r="FK1429" s="29"/>
      <c r="FV1429" s="29"/>
      <c r="FZ1429" s="29"/>
      <c r="GA1429" s="29"/>
    </row>
    <row r="1430" spans="7:183" x14ac:dyDescent="0.25">
      <c r="G1430" s="112"/>
      <c r="Z1430" s="113"/>
      <c r="AQ1430" s="29"/>
      <c r="AR1430" s="29"/>
      <c r="AS1430" s="29"/>
      <c r="AT1430" s="29"/>
      <c r="AU1430" s="29"/>
      <c r="AV1430" s="29"/>
      <c r="AW1430" s="29"/>
      <c r="AX1430" s="29"/>
      <c r="AY1430" s="29"/>
      <c r="AZ1430" s="29"/>
      <c r="BA1430" s="29"/>
      <c r="BB1430" s="29"/>
      <c r="BC1430" s="29"/>
      <c r="BD1430" s="29"/>
      <c r="BE1430" s="29"/>
      <c r="BF1430" s="29"/>
      <c r="BG1430" s="29"/>
      <c r="BH1430" s="29"/>
      <c r="BI1430" s="29"/>
      <c r="BJ1430" s="29"/>
      <c r="BK1430" s="29"/>
      <c r="BL1430" s="29"/>
      <c r="BM1430" s="29"/>
      <c r="CH1430" s="29"/>
      <c r="CX1430" s="29"/>
      <c r="CY1430" s="29"/>
      <c r="CZ1430" s="31"/>
      <c r="DA1430" s="31"/>
      <c r="DB1430" s="31"/>
      <c r="DC1430" s="31"/>
      <c r="DD1430" s="31"/>
      <c r="DE1430" s="31"/>
      <c r="DF1430" s="31"/>
      <c r="DL1430" s="29"/>
      <c r="DM1430" s="29"/>
      <c r="DN1430" s="29"/>
      <c r="DO1430" s="29"/>
      <c r="DP1430" s="29"/>
      <c r="DQ1430" s="29"/>
      <c r="DR1430" s="29"/>
      <c r="DS1430" s="29"/>
      <c r="DT1430" s="29"/>
      <c r="DU1430" s="29"/>
      <c r="DV1430" s="29"/>
      <c r="DW1430" s="29"/>
      <c r="DX1430" s="29"/>
      <c r="DY1430" s="29"/>
      <c r="DZ1430" s="29"/>
      <c r="EA1430" s="29"/>
      <c r="EB1430" s="29"/>
      <c r="EC1430" s="29"/>
      <c r="ED1430" s="29"/>
      <c r="EE1430" s="29"/>
      <c r="EF1430" s="29"/>
      <c r="EG1430" s="29"/>
      <c r="EH1430" s="29"/>
      <c r="EI1430" s="29"/>
      <c r="EJ1430" s="29"/>
      <c r="EK1430" s="29"/>
      <c r="EL1430" s="29"/>
      <c r="EM1430" s="29"/>
      <c r="EN1430" s="29"/>
      <c r="EO1430" s="29"/>
      <c r="EP1430" s="29"/>
      <c r="EQ1430" s="29"/>
      <c r="ER1430" s="29"/>
      <c r="ES1430" s="29"/>
      <c r="ET1430" s="29"/>
      <c r="EU1430" s="29"/>
      <c r="EV1430" s="29"/>
      <c r="EW1430" s="29"/>
      <c r="EX1430" s="29"/>
      <c r="EY1430" s="29"/>
      <c r="EZ1430" s="29"/>
      <c r="FA1430" s="29"/>
      <c r="FB1430" s="29"/>
      <c r="FC1430" s="29"/>
      <c r="FD1430" s="29"/>
      <c r="FE1430" s="29"/>
      <c r="FF1430" s="29"/>
      <c r="FG1430" s="29"/>
      <c r="FH1430" s="29"/>
      <c r="FI1430" s="29"/>
      <c r="FJ1430" s="29"/>
      <c r="FK1430" s="29"/>
      <c r="FV1430" s="29"/>
      <c r="FZ1430" s="29"/>
      <c r="GA1430" s="29"/>
    </row>
    <row r="1431" spans="7:183" x14ac:dyDescent="0.25">
      <c r="G1431" s="112"/>
      <c r="Z1431" s="113"/>
      <c r="AQ1431" s="29"/>
      <c r="AR1431" s="29"/>
      <c r="AS1431" s="29"/>
      <c r="AT1431" s="29"/>
      <c r="AU1431" s="29"/>
      <c r="AV1431" s="29"/>
      <c r="AW1431" s="29"/>
      <c r="AX1431" s="29"/>
      <c r="AY1431" s="29"/>
      <c r="AZ1431" s="29"/>
      <c r="BA1431" s="29"/>
      <c r="BB1431" s="29"/>
      <c r="BC1431" s="29"/>
      <c r="BD1431" s="29"/>
      <c r="BE1431" s="29"/>
      <c r="BF1431" s="29"/>
      <c r="BG1431" s="29"/>
      <c r="BH1431" s="29"/>
      <c r="BI1431" s="29"/>
      <c r="BJ1431" s="29"/>
      <c r="BK1431" s="29"/>
      <c r="BL1431" s="29"/>
      <c r="BM1431" s="29"/>
      <c r="CH1431" s="29"/>
      <c r="CX1431" s="29"/>
      <c r="CY1431" s="29"/>
      <c r="CZ1431" s="31"/>
      <c r="DA1431" s="31"/>
      <c r="DB1431" s="31"/>
      <c r="DC1431" s="31"/>
      <c r="DD1431" s="31"/>
      <c r="DE1431" s="31"/>
      <c r="DF1431" s="31"/>
      <c r="DL1431" s="29"/>
      <c r="DM1431" s="29"/>
      <c r="DN1431" s="29"/>
      <c r="DO1431" s="29"/>
      <c r="DP1431" s="29"/>
      <c r="DQ1431" s="29"/>
      <c r="DR1431" s="29"/>
      <c r="DS1431" s="29"/>
      <c r="DT1431" s="29"/>
      <c r="DU1431" s="29"/>
      <c r="DV1431" s="29"/>
      <c r="DW1431" s="29"/>
      <c r="DX1431" s="29"/>
      <c r="DY1431" s="29"/>
      <c r="DZ1431" s="29"/>
      <c r="EA1431" s="29"/>
      <c r="EB1431" s="29"/>
      <c r="EC1431" s="29"/>
      <c r="ED1431" s="29"/>
      <c r="EE1431" s="29"/>
      <c r="EF1431" s="29"/>
      <c r="EG1431" s="29"/>
      <c r="EH1431" s="29"/>
      <c r="EI1431" s="29"/>
      <c r="EJ1431" s="29"/>
      <c r="EK1431" s="29"/>
      <c r="EL1431" s="29"/>
      <c r="EM1431" s="29"/>
      <c r="EN1431" s="29"/>
      <c r="EO1431" s="29"/>
      <c r="EP1431" s="29"/>
      <c r="EQ1431" s="29"/>
      <c r="ER1431" s="29"/>
      <c r="ES1431" s="29"/>
      <c r="ET1431" s="29"/>
      <c r="EU1431" s="29"/>
      <c r="EV1431" s="29"/>
      <c r="EW1431" s="29"/>
      <c r="EX1431" s="29"/>
      <c r="EY1431" s="29"/>
      <c r="EZ1431" s="29"/>
      <c r="FA1431" s="29"/>
      <c r="FB1431" s="29"/>
      <c r="FC1431" s="29"/>
      <c r="FD1431" s="29"/>
      <c r="FE1431" s="29"/>
      <c r="FF1431" s="29"/>
      <c r="FG1431" s="29"/>
      <c r="FH1431" s="29"/>
      <c r="FI1431" s="29"/>
      <c r="FJ1431" s="29"/>
      <c r="FK1431" s="29"/>
      <c r="FV1431" s="29"/>
      <c r="FZ1431" s="29"/>
      <c r="GA1431" s="29"/>
    </row>
    <row r="1432" spans="7:183" x14ac:dyDescent="0.25">
      <c r="G1432" s="112"/>
      <c r="Z1432" s="113"/>
      <c r="AQ1432" s="29"/>
      <c r="AR1432" s="29"/>
      <c r="AS1432" s="29"/>
      <c r="AT1432" s="29"/>
      <c r="AU1432" s="29"/>
      <c r="AV1432" s="29"/>
      <c r="AW1432" s="29"/>
      <c r="AX1432" s="29"/>
      <c r="AY1432" s="29"/>
      <c r="AZ1432" s="29"/>
      <c r="BA1432" s="29"/>
      <c r="BB1432" s="29"/>
      <c r="BC1432" s="29"/>
      <c r="BD1432" s="29"/>
      <c r="BE1432" s="29"/>
      <c r="BF1432" s="29"/>
      <c r="BG1432" s="29"/>
      <c r="BH1432" s="29"/>
      <c r="BI1432" s="29"/>
      <c r="BJ1432" s="29"/>
      <c r="BK1432" s="29"/>
      <c r="BL1432" s="29"/>
      <c r="BM1432" s="29"/>
      <c r="CH1432" s="29"/>
      <c r="CX1432" s="29"/>
      <c r="CY1432" s="29"/>
      <c r="CZ1432" s="31"/>
      <c r="DA1432" s="31"/>
      <c r="DB1432" s="31"/>
      <c r="DC1432" s="31"/>
      <c r="DD1432" s="31"/>
      <c r="DE1432" s="31"/>
      <c r="DF1432" s="31"/>
      <c r="DL1432" s="29"/>
      <c r="DM1432" s="29"/>
      <c r="DN1432" s="29"/>
      <c r="DO1432" s="29"/>
      <c r="DP1432" s="29"/>
      <c r="DQ1432" s="29"/>
      <c r="DR1432" s="29"/>
      <c r="DS1432" s="29"/>
      <c r="DT1432" s="29"/>
      <c r="DU1432" s="29"/>
      <c r="DV1432" s="29"/>
      <c r="DW1432" s="29"/>
      <c r="DX1432" s="29"/>
      <c r="DY1432" s="29"/>
      <c r="DZ1432" s="29"/>
      <c r="EA1432" s="29"/>
      <c r="EB1432" s="29"/>
      <c r="EC1432" s="29"/>
      <c r="ED1432" s="29"/>
      <c r="EE1432" s="29"/>
      <c r="EF1432" s="29"/>
      <c r="EG1432" s="29"/>
      <c r="EH1432" s="29"/>
      <c r="EI1432" s="29"/>
      <c r="EJ1432" s="29"/>
      <c r="EK1432" s="29"/>
      <c r="EL1432" s="29"/>
      <c r="EM1432" s="29"/>
      <c r="EN1432" s="29"/>
      <c r="EO1432" s="29"/>
      <c r="EP1432" s="29"/>
      <c r="EQ1432" s="29"/>
      <c r="ER1432" s="29"/>
      <c r="ES1432" s="29"/>
      <c r="ET1432" s="29"/>
      <c r="EU1432" s="29"/>
      <c r="EV1432" s="29"/>
      <c r="EW1432" s="29"/>
      <c r="EX1432" s="29"/>
      <c r="EY1432" s="29"/>
      <c r="EZ1432" s="29"/>
      <c r="FA1432" s="29"/>
      <c r="FB1432" s="29"/>
      <c r="FC1432" s="29"/>
      <c r="FD1432" s="29"/>
      <c r="FE1432" s="29"/>
      <c r="FF1432" s="29"/>
      <c r="FG1432" s="29"/>
      <c r="FH1432" s="29"/>
      <c r="FI1432" s="29"/>
      <c r="FJ1432" s="29"/>
      <c r="FK1432" s="29"/>
      <c r="FV1432" s="29"/>
      <c r="FZ1432" s="29"/>
      <c r="GA1432" s="29"/>
    </row>
    <row r="1433" spans="7:183" x14ac:dyDescent="0.25">
      <c r="G1433" s="112"/>
      <c r="Z1433" s="113"/>
      <c r="AQ1433" s="29"/>
      <c r="AR1433" s="29"/>
      <c r="AS1433" s="29"/>
      <c r="AT1433" s="29"/>
      <c r="AU1433" s="29"/>
      <c r="AV1433" s="29"/>
      <c r="AW1433" s="29"/>
      <c r="AX1433" s="29"/>
      <c r="AY1433" s="29"/>
      <c r="AZ1433" s="29"/>
      <c r="BA1433" s="29"/>
      <c r="BB1433" s="29"/>
      <c r="BC1433" s="29"/>
      <c r="BD1433" s="29"/>
      <c r="BE1433" s="29"/>
      <c r="BF1433" s="29"/>
      <c r="BG1433" s="29"/>
      <c r="BH1433" s="29"/>
      <c r="BI1433" s="29"/>
      <c r="BJ1433" s="29"/>
      <c r="BK1433" s="29"/>
      <c r="BL1433" s="29"/>
      <c r="BM1433" s="29"/>
      <c r="CH1433" s="29"/>
      <c r="CX1433" s="29"/>
      <c r="CY1433" s="29"/>
      <c r="CZ1433" s="31"/>
      <c r="DA1433" s="31"/>
      <c r="DB1433" s="31"/>
      <c r="DC1433" s="31"/>
      <c r="DD1433" s="31"/>
      <c r="DE1433" s="31"/>
      <c r="DF1433" s="31"/>
      <c r="DL1433" s="29"/>
      <c r="DM1433" s="29"/>
      <c r="DN1433" s="29"/>
      <c r="DO1433" s="29"/>
      <c r="DP1433" s="29"/>
      <c r="DQ1433" s="29"/>
      <c r="DR1433" s="29"/>
      <c r="DS1433" s="29"/>
      <c r="DT1433" s="29"/>
      <c r="DU1433" s="29"/>
      <c r="DV1433" s="29"/>
      <c r="DW1433" s="29"/>
      <c r="DX1433" s="29"/>
      <c r="DY1433" s="29"/>
      <c r="DZ1433" s="29"/>
      <c r="EA1433" s="29"/>
      <c r="EB1433" s="29"/>
      <c r="EC1433" s="29"/>
      <c r="ED1433" s="29"/>
      <c r="EE1433" s="29"/>
      <c r="EF1433" s="29"/>
      <c r="EG1433" s="29"/>
      <c r="EH1433" s="29"/>
      <c r="EI1433" s="29"/>
      <c r="EJ1433" s="29"/>
      <c r="EK1433" s="29"/>
      <c r="EL1433" s="29"/>
      <c r="EM1433" s="29"/>
      <c r="EN1433" s="29"/>
      <c r="EO1433" s="29"/>
      <c r="EP1433" s="29"/>
      <c r="EQ1433" s="29"/>
      <c r="ER1433" s="29"/>
      <c r="ES1433" s="29"/>
      <c r="ET1433" s="29"/>
      <c r="EU1433" s="29"/>
      <c r="EV1433" s="29"/>
      <c r="EW1433" s="29"/>
      <c r="EX1433" s="29"/>
      <c r="EY1433" s="29"/>
      <c r="EZ1433" s="29"/>
      <c r="FA1433" s="29"/>
      <c r="FB1433" s="29"/>
      <c r="FC1433" s="29"/>
      <c r="FD1433" s="29"/>
      <c r="FE1433" s="29"/>
      <c r="FF1433" s="29"/>
      <c r="FG1433" s="29"/>
      <c r="FH1433" s="29"/>
      <c r="FI1433" s="29"/>
      <c r="FJ1433" s="29"/>
      <c r="FK1433" s="29"/>
      <c r="FV1433" s="29"/>
      <c r="FZ1433" s="29"/>
      <c r="GA1433" s="29"/>
    </row>
    <row r="1434" spans="7:183" x14ac:dyDescent="0.25">
      <c r="G1434" s="112"/>
      <c r="Z1434" s="113"/>
      <c r="AQ1434" s="29"/>
      <c r="AR1434" s="29"/>
      <c r="AS1434" s="29"/>
      <c r="AT1434" s="29"/>
      <c r="AU1434" s="29"/>
      <c r="AV1434" s="29"/>
      <c r="AW1434" s="29"/>
      <c r="AX1434" s="29"/>
      <c r="AY1434" s="29"/>
      <c r="AZ1434" s="29"/>
      <c r="BA1434" s="29"/>
      <c r="BB1434" s="29"/>
      <c r="BC1434" s="29"/>
      <c r="BD1434" s="29"/>
      <c r="BE1434" s="29"/>
      <c r="BF1434" s="29"/>
      <c r="BG1434" s="29"/>
      <c r="BH1434" s="29"/>
      <c r="BI1434" s="29"/>
      <c r="BJ1434" s="29"/>
      <c r="BK1434" s="29"/>
      <c r="BL1434" s="29"/>
      <c r="BM1434" s="29"/>
      <c r="CH1434" s="29"/>
      <c r="CX1434" s="29"/>
      <c r="CY1434" s="29"/>
      <c r="CZ1434" s="31"/>
      <c r="DA1434" s="31"/>
      <c r="DB1434" s="31"/>
      <c r="DC1434" s="31"/>
      <c r="DD1434" s="31"/>
      <c r="DE1434" s="31"/>
      <c r="DF1434" s="31"/>
      <c r="DL1434" s="29"/>
      <c r="DM1434" s="29"/>
      <c r="DN1434" s="29"/>
      <c r="DO1434" s="29"/>
      <c r="DP1434" s="29"/>
      <c r="DQ1434" s="29"/>
      <c r="DR1434" s="29"/>
      <c r="DS1434" s="29"/>
      <c r="DT1434" s="29"/>
      <c r="DU1434" s="29"/>
      <c r="DV1434" s="29"/>
      <c r="DW1434" s="29"/>
      <c r="DX1434" s="29"/>
      <c r="DY1434" s="29"/>
      <c r="DZ1434" s="29"/>
      <c r="EA1434" s="29"/>
      <c r="EB1434" s="29"/>
      <c r="EC1434" s="29"/>
      <c r="ED1434" s="29"/>
      <c r="EE1434" s="29"/>
      <c r="EF1434" s="29"/>
      <c r="EG1434" s="29"/>
      <c r="EH1434" s="29"/>
      <c r="EI1434" s="29"/>
      <c r="EJ1434" s="29"/>
      <c r="EK1434" s="29"/>
      <c r="EL1434" s="29"/>
      <c r="EM1434" s="29"/>
      <c r="EN1434" s="29"/>
      <c r="EO1434" s="29"/>
      <c r="EP1434" s="29"/>
      <c r="EQ1434" s="29"/>
      <c r="ER1434" s="29"/>
      <c r="ES1434" s="29"/>
      <c r="ET1434" s="29"/>
      <c r="EU1434" s="29"/>
      <c r="EV1434" s="29"/>
      <c r="EW1434" s="29"/>
      <c r="EX1434" s="29"/>
      <c r="EY1434" s="29"/>
      <c r="EZ1434" s="29"/>
      <c r="FA1434" s="29"/>
      <c r="FB1434" s="29"/>
      <c r="FC1434" s="29"/>
      <c r="FD1434" s="29"/>
      <c r="FE1434" s="29"/>
      <c r="FF1434" s="29"/>
      <c r="FG1434" s="29"/>
      <c r="FH1434" s="29"/>
      <c r="FI1434" s="29"/>
      <c r="FJ1434" s="29"/>
      <c r="FK1434" s="29"/>
      <c r="FV1434" s="29"/>
      <c r="FZ1434" s="29"/>
      <c r="GA1434" s="29"/>
    </row>
    <row r="1435" spans="7:183" x14ac:dyDescent="0.25">
      <c r="G1435" s="112"/>
      <c r="Z1435" s="113"/>
      <c r="AQ1435" s="29"/>
      <c r="AR1435" s="29"/>
      <c r="AS1435" s="29"/>
      <c r="AT1435" s="29"/>
      <c r="AU1435" s="29"/>
      <c r="AV1435" s="29"/>
      <c r="AW1435" s="29"/>
      <c r="AX1435" s="29"/>
      <c r="AY1435" s="29"/>
      <c r="AZ1435" s="29"/>
      <c r="BA1435" s="29"/>
      <c r="BB1435" s="29"/>
      <c r="BC1435" s="29"/>
      <c r="BD1435" s="29"/>
      <c r="BE1435" s="29"/>
      <c r="BF1435" s="29"/>
      <c r="BG1435" s="29"/>
      <c r="BH1435" s="29"/>
      <c r="BI1435" s="29"/>
      <c r="BJ1435" s="29"/>
      <c r="BK1435" s="29"/>
      <c r="BL1435" s="29"/>
      <c r="BM1435" s="29"/>
      <c r="CH1435" s="29"/>
      <c r="CX1435" s="29"/>
      <c r="CY1435" s="29"/>
      <c r="CZ1435" s="31"/>
      <c r="DA1435" s="31"/>
      <c r="DB1435" s="31"/>
      <c r="DC1435" s="31"/>
      <c r="DD1435" s="31"/>
      <c r="DE1435" s="31"/>
      <c r="DF1435" s="31"/>
      <c r="DL1435" s="29"/>
      <c r="DM1435" s="29"/>
      <c r="DN1435" s="29"/>
      <c r="DO1435" s="29"/>
      <c r="DP1435" s="29"/>
      <c r="DQ1435" s="29"/>
      <c r="DR1435" s="29"/>
      <c r="DS1435" s="29"/>
      <c r="DT1435" s="29"/>
      <c r="DU1435" s="29"/>
      <c r="DV1435" s="29"/>
      <c r="DW1435" s="29"/>
      <c r="DX1435" s="29"/>
      <c r="DY1435" s="29"/>
      <c r="DZ1435" s="29"/>
      <c r="EA1435" s="29"/>
      <c r="EB1435" s="29"/>
      <c r="EC1435" s="29"/>
      <c r="ED1435" s="29"/>
      <c r="EE1435" s="29"/>
      <c r="EF1435" s="29"/>
      <c r="EG1435" s="29"/>
      <c r="EH1435" s="29"/>
      <c r="EI1435" s="29"/>
      <c r="EJ1435" s="29"/>
      <c r="EK1435" s="29"/>
      <c r="EL1435" s="29"/>
      <c r="EM1435" s="29"/>
      <c r="EN1435" s="29"/>
      <c r="EO1435" s="29"/>
      <c r="EP1435" s="29"/>
      <c r="EQ1435" s="29"/>
      <c r="ER1435" s="29"/>
      <c r="ES1435" s="29"/>
      <c r="ET1435" s="29"/>
      <c r="EU1435" s="29"/>
      <c r="EV1435" s="29"/>
      <c r="EW1435" s="29"/>
      <c r="EX1435" s="29"/>
      <c r="EY1435" s="29"/>
      <c r="EZ1435" s="29"/>
      <c r="FA1435" s="29"/>
      <c r="FB1435" s="29"/>
      <c r="FC1435" s="29"/>
      <c r="FD1435" s="29"/>
      <c r="FE1435" s="29"/>
      <c r="FF1435" s="29"/>
      <c r="FG1435" s="29"/>
      <c r="FH1435" s="29"/>
      <c r="FI1435" s="29"/>
      <c r="FJ1435" s="29"/>
      <c r="FK1435" s="29"/>
      <c r="FV1435" s="29"/>
      <c r="FZ1435" s="29"/>
      <c r="GA1435" s="29"/>
    </row>
    <row r="1436" spans="7:183" x14ac:dyDescent="0.25">
      <c r="G1436" s="112"/>
      <c r="Z1436" s="113"/>
      <c r="AQ1436" s="29"/>
      <c r="AR1436" s="29"/>
      <c r="AS1436" s="29"/>
      <c r="AT1436" s="29"/>
      <c r="AU1436" s="29"/>
      <c r="AV1436" s="29"/>
      <c r="AW1436" s="29"/>
      <c r="AX1436" s="29"/>
      <c r="AY1436" s="29"/>
      <c r="AZ1436" s="29"/>
      <c r="BA1436" s="29"/>
      <c r="BB1436" s="29"/>
      <c r="BC1436" s="29"/>
      <c r="BD1436" s="29"/>
      <c r="BE1436" s="29"/>
      <c r="BF1436" s="29"/>
      <c r="BG1436" s="29"/>
      <c r="BH1436" s="29"/>
      <c r="BI1436" s="29"/>
      <c r="BJ1436" s="29"/>
      <c r="BK1436" s="29"/>
      <c r="BL1436" s="29"/>
      <c r="BM1436" s="29"/>
      <c r="CH1436" s="29"/>
      <c r="CX1436" s="29"/>
      <c r="CY1436" s="29"/>
      <c r="CZ1436" s="31"/>
      <c r="DA1436" s="31"/>
      <c r="DB1436" s="31"/>
      <c r="DC1436" s="31"/>
      <c r="DD1436" s="31"/>
      <c r="DE1436" s="31"/>
      <c r="DF1436" s="31"/>
      <c r="DL1436" s="29"/>
      <c r="DM1436" s="29"/>
      <c r="DN1436" s="29"/>
      <c r="DO1436" s="29"/>
      <c r="DP1436" s="29"/>
      <c r="DQ1436" s="29"/>
      <c r="DR1436" s="29"/>
      <c r="DS1436" s="29"/>
      <c r="DT1436" s="29"/>
      <c r="DU1436" s="29"/>
      <c r="DV1436" s="29"/>
      <c r="DW1436" s="29"/>
      <c r="DX1436" s="29"/>
      <c r="DY1436" s="29"/>
      <c r="DZ1436" s="29"/>
      <c r="EA1436" s="29"/>
      <c r="EB1436" s="29"/>
      <c r="EC1436" s="29"/>
      <c r="ED1436" s="29"/>
      <c r="EE1436" s="29"/>
      <c r="EF1436" s="29"/>
      <c r="EG1436" s="29"/>
      <c r="EH1436" s="29"/>
      <c r="EI1436" s="29"/>
      <c r="EJ1436" s="29"/>
      <c r="EK1436" s="29"/>
      <c r="EL1436" s="29"/>
      <c r="EM1436" s="29"/>
      <c r="EN1436" s="29"/>
      <c r="EO1436" s="29"/>
      <c r="EP1436" s="29"/>
      <c r="EQ1436" s="29"/>
      <c r="ER1436" s="29"/>
      <c r="ES1436" s="29"/>
      <c r="ET1436" s="29"/>
      <c r="EU1436" s="29"/>
      <c r="EV1436" s="29"/>
      <c r="EW1436" s="29"/>
      <c r="EX1436" s="29"/>
      <c r="EY1436" s="29"/>
      <c r="EZ1436" s="29"/>
      <c r="FA1436" s="29"/>
      <c r="FB1436" s="29"/>
      <c r="FC1436" s="29"/>
      <c r="FD1436" s="29"/>
      <c r="FE1436" s="29"/>
      <c r="FF1436" s="29"/>
      <c r="FG1436" s="29"/>
      <c r="FH1436" s="29"/>
      <c r="FI1436" s="29"/>
      <c r="FJ1436" s="29"/>
      <c r="FK1436" s="29"/>
      <c r="FV1436" s="29"/>
      <c r="FZ1436" s="29"/>
      <c r="GA1436" s="29"/>
    </row>
    <row r="1437" spans="7:183" x14ac:dyDescent="0.25">
      <c r="G1437" s="112"/>
      <c r="Z1437" s="113"/>
      <c r="AQ1437" s="29"/>
      <c r="AR1437" s="29"/>
      <c r="AS1437" s="29"/>
      <c r="AT1437" s="29"/>
      <c r="AU1437" s="29"/>
      <c r="AV1437" s="29"/>
      <c r="AW1437" s="29"/>
      <c r="AX1437" s="29"/>
      <c r="AY1437" s="29"/>
      <c r="AZ1437" s="29"/>
      <c r="BA1437" s="29"/>
      <c r="BB1437" s="29"/>
      <c r="BC1437" s="29"/>
      <c r="BD1437" s="29"/>
      <c r="BE1437" s="29"/>
      <c r="BF1437" s="29"/>
      <c r="BG1437" s="29"/>
      <c r="BH1437" s="29"/>
      <c r="BI1437" s="29"/>
      <c r="BJ1437" s="29"/>
      <c r="BK1437" s="29"/>
      <c r="BL1437" s="29"/>
      <c r="BM1437" s="29"/>
      <c r="CH1437" s="29"/>
      <c r="CX1437" s="29"/>
      <c r="CY1437" s="29"/>
      <c r="CZ1437" s="31"/>
      <c r="DA1437" s="31"/>
      <c r="DB1437" s="31"/>
      <c r="DC1437" s="31"/>
      <c r="DD1437" s="31"/>
      <c r="DE1437" s="31"/>
      <c r="DF1437" s="31"/>
      <c r="DL1437" s="29"/>
      <c r="DM1437" s="29"/>
      <c r="DN1437" s="29"/>
      <c r="DO1437" s="29"/>
      <c r="DP1437" s="29"/>
      <c r="DQ1437" s="29"/>
      <c r="DR1437" s="29"/>
      <c r="DS1437" s="29"/>
      <c r="DT1437" s="29"/>
      <c r="DU1437" s="29"/>
      <c r="DV1437" s="29"/>
      <c r="DW1437" s="29"/>
      <c r="DX1437" s="29"/>
      <c r="DY1437" s="29"/>
      <c r="DZ1437" s="29"/>
      <c r="EA1437" s="29"/>
      <c r="EB1437" s="29"/>
      <c r="EC1437" s="29"/>
      <c r="ED1437" s="29"/>
      <c r="EE1437" s="29"/>
      <c r="EF1437" s="29"/>
      <c r="EG1437" s="29"/>
      <c r="EH1437" s="29"/>
      <c r="EI1437" s="29"/>
      <c r="EJ1437" s="29"/>
      <c r="EK1437" s="29"/>
      <c r="EL1437" s="29"/>
      <c r="EM1437" s="29"/>
      <c r="EN1437" s="29"/>
      <c r="EO1437" s="29"/>
      <c r="EP1437" s="29"/>
      <c r="EQ1437" s="29"/>
      <c r="ER1437" s="29"/>
      <c r="ES1437" s="29"/>
      <c r="ET1437" s="29"/>
      <c r="EU1437" s="29"/>
      <c r="EV1437" s="29"/>
      <c r="EW1437" s="29"/>
      <c r="EX1437" s="29"/>
      <c r="EY1437" s="29"/>
      <c r="EZ1437" s="29"/>
      <c r="FA1437" s="29"/>
      <c r="FB1437" s="29"/>
      <c r="FC1437" s="29"/>
      <c r="FD1437" s="29"/>
      <c r="FE1437" s="29"/>
      <c r="FF1437" s="29"/>
      <c r="FG1437" s="29"/>
      <c r="FH1437" s="29"/>
      <c r="FI1437" s="29"/>
      <c r="FJ1437" s="29"/>
      <c r="FK1437" s="29"/>
      <c r="FV1437" s="29"/>
      <c r="FZ1437" s="29"/>
      <c r="GA1437" s="29"/>
    </row>
    <row r="1438" spans="7:183" x14ac:dyDescent="0.25">
      <c r="G1438" s="112"/>
      <c r="Z1438" s="113"/>
      <c r="AQ1438" s="29"/>
      <c r="AR1438" s="29"/>
      <c r="AS1438" s="29"/>
      <c r="AT1438" s="29"/>
      <c r="AU1438" s="29"/>
      <c r="AV1438" s="29"/>
      <c r="AW1438" s="29"/>
      <c r="AX1438" s="29"/>
      <c r="AY1438" s="29"/>
      <c r="AZ1438" s="29"/>
      <c r="BA1438" s="29"/>
      <c r="BB1438" s="29"/>
      <c r="BC1438" s="29"/>
      <c r="BD1438" s="29"/>
      <c r="BE1438" s="29"/>
      <c r="BF1438" s="29"/>
      <c r="BG1438" s="29"/>
      <c r="BH1438" s="29"/>
      <c r="BI1438" s="29"/>
      <c r="BJ1438" s="29"/>
      <c r="BK1438" s="29"/>
      <c r="BL1438" s="29"/>
      <c r="BM1438" s="29"/>
      <c r="CH1438" s="29"/>
      <c r="CX1438" s="29"/>
      <c r="CY1438" s="29"/>
      <c r="CZ1438" s="31"/>
      <c r="DA1438" s="31"/>
      <c r="DB1438" s="31"/>
      <c r="DC1438" s="31"/>
      <c r="DD1438" s="31"/>
      <c r="DE1438" s="31"/>
      <c r="DF1438" s="31"/>
      <c r="DL1438" s="29"/>
      <c r="DM1438" s="29"/>
      <c r="DN1438" s="29"/>
      <c r="DO1438" s="29"/>
      <c r="DP1438" s="29"/>
      <c r="DQ1438" s="29"/>
      <c r="DR1438" s="29"/>
      <c r="DS1438" s="29"/>
      <c r="DT1438" s="29"/>
      <c r="DU1438" s="29"/>
      <c r="DV1438" s="29"/>
      <c r="DW1438" s="29"/>
      <c r="DX1438" s="29"/>
      <c r="DY1438" s="29"/>
      <c r="DZ1438" s="29"/>
      <c r="EA1438" s="29"/>
      <c r="EB1438" s="29"/>
      <c r="EC1438" s="29"/>
      <c r="ED1438" s="29"/>
      <c r="EE1438" s="29"/>
      <c r="EF1438" s="29"/>
      <c r="EG1438" s="29"/>
      <c r="EH1438" s="29"/>
      <c r="EI1438" s="29"/>
      <c r="EJ1438" s="29"/>
      <c r="EK1438" s="29"/>
      <c r="EL1438" s="29"/>
      <c r="EM1438" s="29"/>
      <c r="EN1438" s="29"/>
      <c r="EO1438" s="29"/>
      <c r="EP1438" s="29"/>
      <c r="EQ1438" s="29"/>
      <c r="ER1438" s="29"/>
      <c r="ES1438" s="29"/>
      <c r="ET1438" s="29"/>
      <c r="EU1438" s="29"/>
      <c r="EV1438" s="29"/>
      <c r="EW1438" s="29"/>
      <c r="EX1438" s="29"/>
      <c r="EY1438" s="29"/>
      <c r="EZ1438" s="29"/>
      <c r="FA1438" s="29"/>
      <c r="FB1438" s="29"/>
      <c r="FC1438" s="29"/>
      <c r="FD1438" s="29"/>
      <c r="FE1438" s="29"/>
      <c r="FF1438" s="29"/>
      <c r="FG1438" s="29"/>
      <c r="FH1438" s="29"/>
      <c r="FI1438" s="29"/>
      <c r="FJ1438" s="29"/>
      <c r="FK1438" s="29"/>
      <c r="FV1438" s="29"/>
      <c r="FZ1438" s="29"/>
      <c r="GA1438" s="29"/>
    </row>
    <row r="1439" spans="7:183" x14ac:dyDescent="0.25">
      <c r="G1439" s="112"/>
      <c r="Z1439" s="113"/>
      <c r="AQ1439" s="29"/>
      <c r="AR1439" s="29"/>
      <c r="AS1439" s="29"/>
      <c r="AT1439" s="29"/>
      <c r="AU1439" s="29"/>
      <c r="AV1439" s="29"/>
      <c r="AW1439" s="29"/>
      <c r="AX1439" s="29"/>
      <c r="AY1439" s="29"/>
      <c r="AZ1439" s="29"/>
      <c r="BA1439" s="29"/>
      <c r="BB1439" s="29"/>
      <c r="BC1439" s="29"/>
      <c r="BD1439" s="29"/>
      <c r="BE1439" s="29"/>
      <c r="BF1439" s="29"/>
      <c r="BG1439" s="29"/>
      <c r="BH1439" s="29"/>
      <c r="BI1439" s="29"/>
      <c r="BJ1439" s="29"/>
      <c r="BK1439" s="29"/>
      <c r="BL1439" s="29"/>
      <c r="BM1439" s="29"/>
      <c r="CH1439" s="29"/>
      <c r="CX1439" s="29"/>
      <c r="CY1439" s="29"/>
      <c r="CZ1439" s="31"/>
      <c r="DA1439" s="31"/>
      <c r="DB1439" s="31"/>
      <c r="DC1439" s="31"/>
      <c r="DD1439" s="31"/>
      <c r="DE1439" s="31"/>
      <c r="DF1439" s="31"/>
      <c r="DL1439" s="29"/>
      <c r="DM1439" s="29"/>
      <c r="DN1439" s="29"/>
      <c r="DO1439" s="29"/>
      <c r="DP1439" s="29"/>
      <c r="DQ1439" s="29"/>
      <c r="DR1439" s="29"/>
      <c r="DS1439" s="29"/>
      <c r="DT1439" s="29"/>
      <c r="DU1439" s="29"/>
      <c r="DV1439" s="29"/>
      <c r="DW1439" s="29"/>
      <c r="DX1439" s="29"/>
      <c r="DY1439" s="29"/>
      <c r="DZ1439" s="29"/>
      <c r="EA1439" s="29"/>
      <c r="EB1439" s="29"/>
      <c r="EC1439" s="29"/>
      <c r="ED1439" s="29"/>
      <c r="EE1439" s="29"/>
      <c r="EF1439" s="29"/>
      <c r="EG1439" s="29"/>
      <c r="EH1439" s="29"/>
      <c r="EI1439" s="29"/>
      <c r="EJ1439" s="29"/>
      <c r="EK1439" s="29"/>
      <c r="EL1439" s="29"/>
      <c r="EM1439" s="29"/>
      <c r="EN1439" s="29"/>
      <c r="EO1439" s="29"/>
      <c r="EP1439" s="29"/>
      <c r="EQ1439" s="29"/>
      <c r="ER1439" s="29"/>
      <c r="ES1439" s="29"/>
      <c r="ET1439" s="29"/>
      <c r="EU1439" s="29"/>
      <c r="EV1439" s="29"/>
      <c r="EW1439" s="29"/>
      <c r="EX1439" s="29"/>
      <c r="EY1439" s="29"/>
      <c r="EZ1439" s="29"/>
      <c r="FA1439" s="29"/>
      <c r="FB1439" s="29"/>
      <c r="FC1439" s="29"/>
      <c r="FD1439" s="29"/>
      <c r="FE1439" s="29"/>
      <c r="FF1439" s="29"/>
      <c r="FG1439" s="29"/>
      <c r="FH1439" s="29"/>
      <c r="FI1439" s="29"/>
      <c r="FJ1439" s="29"/>
      <c r="FK1439" s="29"/>
      <c r="FV1439" s="29"/>
      <c r="FZ1439" s="29"/>
      <c r="GA1439" s="29"/>
    </row>
    <row r="1440" spans="7:183" x14ac:dyDescent="0.25">
      <c r="G1440" s="112"/>
      <c r="Z1440" s="113"/>
      <c r="AQ1440" s="29"/>
      <c r="AR1440" s="29"/>
      <c r="AS1440" s="29"/>
      <c r="AT1440" s="29"/>
      <c r="AU1440" s="29"/>
      <c r="AV1440" s="29"/>
      <c r="AW1440" s="29"/>
      <c r="AX1440" s="29"/>
      <c r="AY1440" s="29"/>
      <c r="AZ1440" s="29"/>
      <c r="BA1440" s="29"/>
      <c r="BB1440" s="29"/>
      <c r="BC1440" s="29"/>
      <c r="BD1440" s="29"/>
      <c r="BE1440" s="29"/>
      <c r="BF1440" s="29"/>
      <c r="BG1440" s="29"/>
      <c r="BH1440" s="29"/>
      <c r="BI1440" s="29"/>
      <c r="BJ1440" s="29"/>
      <c r="BK1440" s="29"/>
      <c r="BL1440" s="29"/>
      <c r="BM1440" s="29"/>
      <c r="CH1440" s="29"/>
      <c r="CX1440" s="29"/>
      <c r="CY1440" s="29"/>
      <c r="CZ1440" s="31"/>
      <c r="DA1440" s="31"/>
      <c r="DB1440" s="31"/>
      <c r="DC1440" s="31"/>
      <c r="DD1440" s="31"/>
      <c r="DE1440" s="31"/>
      <c r="DF1440" s="31"/>
      <c r="DL1440" s="29"/>
      <c r="DM1440" s="29"/>
      <c r="DN1440" s="29"/>
      <c r="DO1440" s="29"/>
      <c r="DP1440" s="29"/>
      <c r="DQ1440" s="29"/>
      <c r="DR1440" s="29"/>
      <c r="DS1440" s="29"/>
      <c r="DT1440" s="29"/>
      <c r="DU1440" s="29"/>
      <c r="DV1440" s="29"/>
      <c r="DW1440" s="29"/>
      <c r="DX1440" s="29"/>
      <c r="DY1440" s="29"/>
      <c r="DZ1440" s="29"/>
      <c r="EA1440" s="29"/>
      <c r="EB1440" s="29"/>
      <c r="EC1440" s="29"/>
      <c r="ED1440" s="29"/>
      <c r="EE1440" s="29"/>
      <c r="EF1440" s="29"/>
      <c r="EG1440" s="29"/>
      <c r="EH1440" s="29"/>
      <c r="EI1440" s="29"/>
      <c r="EJ1440" s="29"/>
      <c r="EK1440" s="29"/>
      <c r="EL1440" s="29"/>
      <c r="EM1440" s="29"/>
      <c r="EN1440" s="29"/>
      <c r="EO1440" s="29"/>
      <c r="EP1440" s="29"/>
      <c r="EQ1440" s="29"/>
      <c r="ER1440" s="29"/>
      <c r="ES1440" s="29"/>
      <c r="ET1440" s="29"/>
      <c r="EU1440" s="29"/>
      <c r="EV1440" s="29"/>
      <c r="EW1440" s="29"/>
      <c r="EX1440" s="29"/>
      <c r="EY1440" s="29"/>
      <c r="EZ1440" s="29"/>
      <c r="FA1440" s="29"/>
      <c r="FB1440" s="29"/>
      <c r="FC1440" s="29"/>
      <c r="FD1440" s="29"/>
      <c r="FE1440" s="29"/>
      <c r="FF1440" s="29"/>
      <c r="FG1440" s="29"/>
      <c r="FH1440" s="29"/>
      <c r="FI1440" s="29"/>
      <c r="FJ1440" s="29"/>
      <c r="FK1440" s="29"/>
      <c r="FV1440" s="29"/>
      <c r="FZ1440" s="29"/>
      <c r="GA1440" s="29"/>
    </row>
    <row r="1441" spans="7:183" x14ac:dyDescent="0.25">
      <c r="G1441" s="112"/>
      <c r="Z1441" s="113"/>
      <c r="AQ1441" s="29"/>
      <c r="AR1441" s="29"/>
      <c r="AS1441" s="29"/>
      <c r="AT1441" s="29"/>
      <c r="AU1441" s="29"/>
      <c r="AV1441" s="29"/>
      <c r="AW1441" s="29"/>
      <c r="AX1441" s="29"/>
      <c r="AY1441" s="29"/>
      <c r="AZ1441" s="29"/>
      <c r="BA1441" s="29"/>
      <c r="BB1441" s="29"/>
      <c r="BC1441" s="29"/>
      <c r="BD1441" s="29"/>
      <c r="BE1441" s="29"/>
      <c r="BF1441" s="29"/>
      <c r="BG1441" s="29"/>
      <c r="BH1441" s="29"/>
      <c r="BI1441" s="29"/>
      <c r="BJ1441" s="29"/>
      <c r="BK1441" s="29"/>
      <c r="BL1441" s="29"/>
      <c r="BM1441" s="29"/>
      <c r="CH1441" s="29"/>
      <c r="CX1441" s="29"/>
      <c r="CY1441" s="29"/>
      <c r="CZ1441" s="31"/>
      <c r="DA1441" s="31"/>
      <c r="DB1441" s="31"/>
      <c r="DC1441" s="31"/>
      <c r="DD1441" s="31"/>
      <c r="DE1441" s="31"/>
      <c r="DF1441" s="31"/>
      <c r="DL1441" s="29"/>
      <c r="DM1441" s="29"/>
      <c r="DN1441" s="29"/>
      <c r="DO1441" s="29"/>
      <c r="DP1441" s="29"/>
      <c r="DQ1441" s="29"/>
      <c r="DR1441" s="29"/>
      <c r="DS1441" s="29"/>
      <c r="DT1441" s="29"/>
      <c r="DU1441" s="29"/>
      <c r="DV1441" s="29"/>
      <c r="DW1441" s="29"/>
      <c r="DX1441" s="29"/>
      <c r="DY1441" s="29"/>
      <c r="DZ1441" s="29"/>
      <c r="EA1441" s="29"/>
      <c r="EB1441" s="29"/>
      <c r="EC1441" s="29"/>
      <c r="ED1441" s="29"/>
      <c r="EE1441" s="29"/>
      <c r="EF1441" s="29"/>
      <c r="EG1441" s="29"/>
      <c r="EH1441" s="29"/>
      <c r="EI1441" s="29"/>
      <c r="EJ1441" s="29"/>
      <c r="EK1441" s="29"/>
      <c r="EL1441" s="29"/>
      <c r="EM1441" s="29"/>
      <c r="EN1441" s="29"/>
      <c r="EO1441" s="29"/>
      <c r="EP1441" s="29"/>
      <c r="EQ1441" s="29"/>
      <c r="ER1441" s="29"/>
      <c r="ES1441" s="29"/>
      <c r="ET1441" s="29"/>
      <c r="EU1441" s="29"/>
      <c r="EV1441" s="29"/>
      <c r="EW1441" s="29"/>
      <c r="EX1441" s="29"/>
      <c r="EY1441" s="29"/>
      <c r="EZ1441" s="29"/>
      <c r="FA1441" s="29"/>
      <c r="FB1441" s="29"/>
      <c r="FC1441" s="29"/>
      <c r="FD1441" s="29"/>
      <c r="FE1441" s="29"/>
      <c r="FF1441" s="29"/>
      <c r="FG1441" s="29"/>
      <c r="FH1441" s="29"/>
      <c r="FI1441" s="29"/>
      <c r="FJ1441" s="29"/>
      <c r="FK1441" s="29"/>
      <c r="FV1441" s="29"/>
      <c r="FZ1441" s="29"/>
      <c r="GA1441" s="29"/>
    </row>
    <row r="1442" spans="7:183" x14ac:dyDescent="0.25">
      <c r="G1442" s="112"/>
      <c r="Z1442" s="113"/>
      <c r="AQ1442" s="29"/>
      <c r="AR1442" s="29"/>
      <c r="AS1442" s="29"/>
      <c r="AT1442" s="29"/>
      <c r="AU1442" s="29"/>
      <c r="AV1442" s="29"/>
      <c r="AW1442" s="29"/>
      <c r="AX1442" s="29"/>
      <c r="AY1442" s="29"/>
      <c r="AZ1442" s="29"/>
      <c r="BA1442" s="29"/>
      <c r="BB1442" s="29"/>
      <c r="BC1442" s="29"/>
      <c r="BD1442" s="29"/>
      <c r="BE1442" s="29"/>
      <c r="BF1442" s="29"/>
      <c r="BG1442" s="29"/>
      <c r="BH1442" s="29"/>
      <c r="BI1442" s="29"/>
      <c r="BJ1442" s="29"/>
      <c r="BK1442" s="29"/>
      <c r="BL1442" s="29"/>
      <c r="BM1442" s="29"/>
      <c r="CH1442" s="29"/>
      <c r="CX1442" s="29"/>
      <c r="CY1442" s="29"/>
      <c r="CZ1442" s="31"/>
      <c r="DA1442" s="31"/>
      <c r="DB1442" s="31"/>
      <c r="DC1442" s="31"/>
      <c r="DD1442" s="31"/>
      <c r="DE1442" s="31"/>
      <c r="DF1442" s="31"/>
      <c r="DL1442" s="29"/>
      <c r="DM1442" s="29"/>
      <c r="DN1442" s="29"/>
      <c r="DO1442" s="29"/>
      <c r="DP1442" s="29"/>
      <c r="DQ1442" s="29"/>
      <c r="DR1442" s="29"/>
      <c r="DS1442" s="29"/>
      <c r="DT1442" s="29"/>
      <c r="DU1442" s="29"/>
      <c r="DV1442" s="29"/>
      <c r="DW1442" s="29"/>
      <c r="DX1442" s="29"/>
      <c r="DY1442" s="29"/>
      <c r="DZ1442" s="29"/>
      <c r="EA1442" s="29"/>
      <c r="EB1442" s="29"/>
      <c r="EC1442" s="29"/>
      <c r="ED1442" s="29"/>
      <c r="EE1442" s="29"/>
      <c r="EF1442" s="29"/>
      <c r="EG1442" s="29"/>
      <c r="EH1442" s="29"/>
      <c r="EI1442" s="29"/>
      <c r="EJ1442" s="29"/>
      <c r="EK1442" s="29"/>
      <c r="EL1442" s="29"/>
      <c r="EM1442" s="29"/>
      <c r="EN1442" s="29"/>
      <c r="EO1442" s="29"/>
      <c r="EP1442" s="29"/>
      <c r="EQ1442" s="29"/>
      <c r="ER1442" s="29"/>
      <c r="ES1442" s="29"/>
      <c r="ET1442" s="29"/>
      <c r="EU1442" s="29"/>
      <c r="EV1442" s="29"/>
      <c r="EW1442" s="29"/>
      <c r="EX1442" s="29"/>
      <c r="EY1442" s="29"/>
      <c r="EZ1442" s="29"/>
      <c r="FA1442" s="29"/>
      <c r="FB1442" s="29"/>
      <c r="FC1442" s="29"/>
      <c r="FD1442" s="29"/>
      <c r="FE1442" s="29"/>
      <c r="FF1442" s="29"/>
      <c r="FG1442" s="29"/>
      <c r="FH1442" s="29"/>
      <c r="FI1442" s="29"/>
      <c r="FJ1442" s="29"/>
      <c r="FK1442" s="29"/>
      <c r="FV1442" s="29"/>
      <c r="FZ1442" s="29"/>
      <c r="GA1442" s="29"/>
    </row>
    <row r="1443" spans="7:183" x14ac:dyDescent="0.25">
      <c r="G1443" s="112"/>
      <c r="Z1443" s="113"/>
      <c r="AQ1443" s="29"/>
      <c r="AR1443" s="29"/>
      <c r="AS1443" s="29"/>
      <c r="AT1443" s="29"/>
      <c r="AU1443" s="29"/>
      <c r="AV1443" s="29"/>
      <c r="AW1443" s="29"/>
      <c r="AX1443" s="29"/>
      <c r="AY1443" s="29"/>
      <c r="AZ1443" s="29"/>
      <c r="BA1443" s="29"/>
      <c r="BB1443" s="29"/>
      <c r="BC1443" s="29"/>
      <c r="BD1443" s="29"/>
      <c r="BE1443" s="29"/>
      <c r="BF1443" s="29"/>
      <c r="BG1443" s="29"/>
      <c r="BH1443" s="29"/>
      <c r="BI1443" s="29"/>
      <c r="BJ1443" s="29"/>
      <c r="BK1443" s="29"/>
      <c r="BL1443" s="29"/>
      <c r="BM1443" s="29"/>
      <c r="CH1443" s="29"/>
      <c r="CX1443" s="29"/>
      <c r="CY1443" s="29"/>
      <c r="CZ1443" s="31"/>
      <c r="DA1443" s="31"/>
      <c r="DB1443" s="31"/>
      <c r="DC1443" s="31"/>
      <c r="DD1443" s="31"/>
      <c r="DE1443" s="31"/>
      <c r="DF1443" s="31"/>
      <c r="DL1443" s="29"/>
      <c r="DM1443" s="29"/>
      <c r="DN1443" s="29"/>
      <c r="DO1443" s="29"/>
      <c r="DP1443" s="29"/>
      <c r="DQ1443" s="29"/>
      <c r="DR1443" s="29"/>
      <c r="DS1443" s="29"/>
      <c r="DT1443" s="29"/>
      <c r="DU1443" s="29"/>
      <c r="DV1443" s="29"/>
      <c r="DW1443" s="29"/>
      <c r="DX1443" s="29"/>
      <c r="DY1443" s="29"/>
      <c r="DZ1443" s="29"/>
      <c r="EA1443" s="29"/>
      <c r="EB1443" s="29"/>
      <c r="EC1443" s="29"/>
      <c r="ED1443" s="29"/>
      <c r="EE1443" s="29"/>
      <c r="EF1443" s="29"/>
      <c r="EG1443" s="29"/>
      <c r="EH1443" s="29"/>
      <c r="EI1443" s="29"/>
      <c r="EJ1443" s="29"/>
      <c r="EK1443" s="29"/>
      <c r="EL1443" s="29"/>
      <c r="EM1443" s="29"/>
      <c r="EN1443" s="29"/>
      <c r="EO1443" s="29"/>
      <c r="EP1443" s="29"/>
      <c r="EQ1443" s="29"/>
      <c r="ER1443" s="29"/>
      <c r="ES1443" s="29"/>
      <c r="ET1443" s="29"/>
      <c r="EU1443" s="29"/>
      <c r="EV1443" s="29"/>
      <c r="EW1443" s="29"/>
      <c r="EX1443" s="29"/>
      <c r="EY1443" s="29"/>
      <c r="EZ1443" s="29"/>
      <c r="FA1443" s="29"/>
      <c r="FB1443" s="29"/>
      <c r="FC1443" s="29"/>
      <c r="FD1443" s="29"/>
      <c r="FE1443" s="29"/>
      <c r="FF1443" s="29"/>
      <c r="FG1443" s="29"/>
      <c r="FH1443" s="29"/>
      <c r="FI1443" s="29"/>
      <c r="FJ1443" s="29"/>
      <c r="FK1443" s="29"/>
      <c r="FV1443" s="29"/>
      <c r="FZ1443" s="29"/>
      <c r="GA1443" s="29"/>
    </row>
    <row r="1444" spans="7:183" x14ac:dyDescent="0.25">
      <c r="G1444" s="112"/>
      <c r="Z1444" s="113"/>
      <c r="AQ1444" s="29"/>
      <c r="AR1444" s="29"/>
      <c r="AS1444" s="29"/>
      <c r="AT1444" s="29"/>
      <c r="AU1444" s="29"/>
      <c r="AV1444" s="29"/>
      <c r="AW1444" s="29"/>
      <c r="AX1444" s="29"/>
      <c r="AY1444" s="29"/>
      <c r="AZ1444" s="29"/>
      <c r="BA1444" s="29"/>
      <c r="BB1444" s="29"/>
      <c r="BC1444" s="29"/>
      <c r="BD1444" s="29"/>
      <c r="BE1444" s="29"/>
      <c r="BF1444" s="29"/>
      <c r="BG1444" s="29"/>
      <c r="BH1444" s="29"/>
      <c r="BI1444" s="29"/>
      <c r="BJ1444" s="29"/>
      <c r="BK1444" s="29"/>
      <c r="BL1444" s="29"/>
      <c r="BM1444" s="29"/>
      <c r="CH1444" s="29"/>
      <c r="CX1444" s="29"/>
      <c r="CY1444" s="29"/>
      <c r="CZ1444" s="31"/>
      <c r="DA1444" s="31"/>
      <c r="DB1444" s="31"/>
      <c r="DC1444" s="31"/>
      <c r="DD1444" s="31"/>
      <c r="DE1444" s="31"/>
      <c r="DF1444" s="31"/>
      <c r="DL1444" s="29"/>
      <c r="DM1444" s="29"/>
      <c r="DN1444" s="29"/>
      <c r="DO1444" s="29"/>
      <c r="DP1444" s="29"/>
      <c r="DQ1444" s="29"/>
      <c r="DR1444" s="29"/>
      <c r="DS1444" s="29"/>
      <c r="DT1444" s="29"/>
      <c r="DU1444" s="29"/>
      <c r="DV1444" s="29"/>
      <c r="DW1444" s="29"/>
      <c r="DX1444" s="29"/>
      <c r="DY1444" s="29"/>
      <c r="DZ1444" s="29"/>
      <c r="EA1444" s="29"/>
      <c r="EB1444" s="29"/>
      <c r="EC1444" s="29"/>
      <c r="ED1444" s="29"/>
      <c r="EE1444" s="29"/>
      <c r="EF1444" s="29"/>
      <c r="EG1444" s="29"/>
      <c r="EH1444" s="29"/>
      <c r="EI1444" s="29"/>
      <c r="EJ1444" s="29"/>
      <c r="EK1444" s="29"/>
      <c r="EL1444" s="29"/>
      <c r="EM1444" s="29"/>
      <c r="EN1444" s="29"/>
      <c r="EO1444" s="29"/>
      <c r="EP1444" s="29"/>
      <c r="EQ1444" s="29"/>
      <c r="ER1444" s="29"/>
      <c r="ES1444" s="29"/>
      <c r="ET1444" s="29"/>
      <c r="EU1444" s="29"/>
      <c r="EV1444" s="29"/>
      <c r="EW1444" s="29"/>
      <c r="EX1444" s="29"/>
      <c r="EY1444" s="29"/>
      <c r="EZ1444" s="29"/>
      <c r="FA1444" s="29"/>
      <c r="FB1444" s="29"/>
      <c r="FC1444" s="29"/>
      <c r="FD1444" s="29"/>
      <c r="FE1444" s="29"/>
      <c r="FF1444" s="29"/>
      <c r="FG1444" s="29"/>
      <c r="FH1444" s="29"/>
      <c r="FI1444" s="29"/>
      <c r="FJ1444" s="29"/>
      <c r="FK1444" s="29"/>
      <c r="FV1444" s="29"/>
      <c r="FZ1444" s="29"/>
      <c r="GA1444" s="29"/>
    </row>
    <row r="1445" spans="7:183" x14ac:dyDescent="0.25">
      <c r="G1445" s="112"/>
      <c r="Z1445" s="113"/>
      <c r="AQ1445" s="29"/>
      <c r="AR1445" s="29"/>
      <c r="AS1445" s="29"/>
      <c r="AT1445" s="29"/>
      <c r="AU1445" s="29"/>
      <c r="AV1445" s="29"/>
      <c r="AW1445" s="29"/>
      <c r="AX1445" s="29"/>
      <c r="AY1445" s="29"/>
      <c r="AZ1445" s="29"/>
      <c r="BA1445" s="29"/>
      <c r="BB1445" s="29"/>
      <c r="BC1445" s="29"/>
      <c r="BD1445" s="29"/>
      <c r="BE1445" s="29"/>
      <c r="BF1445" s="29"/>
      <c r="BG1445" s="29"/>
      <c r="BH1445" s="29"/>
      <c r="BI1445" s="29"/>
      <c r="BJ1445" s="29"/>
      <c r="BK1445" s="29"/>
      <c r="BL1445" s="29"/>
      <c r="BM1445" s="29"/>
      <c r="CH1445" s="29"/>
      <c r="CX1445" s="29"/>
      <c r="CY1445" s="29"/>
      <c r="CZ1445" s="31"/>
      <c r="DA1445" s="31"/>
      <c r="DB1445" s="31"/>
      <c r="DC1445" s="31"/>
      <c r="DD1445" s="31"/>
      <c r="DE1445" s="31"/>
      <c r="DF1445" s="31"/>
      <c r="DL1445" s="29"/>
      <c r="DM1445" s="29"/>
      <c r="DN1445" s="29"/>
      <c r="DO1445" s="29"/>
      <c r="DP1445" s="29"/>
      <c r="DQ1445" s="29"/>
      <c r="DR1445" s="29"/>
      <c r="DS1445" s="29"/>
      <c r="DT1445" s="29"/>
      <c r="DU1445" s="29"/>
      <c r="DV1445" s="29"/>
      <c r="DW1445" s="29"/>
      <c r="DX1445" s="29"/>
      <c r="DY1445" s="29"/>
      <c r="DZ1445" s="29"/>
      <c r="EA1445" s="29"/>
      <c r="EB1445" s="29"/>
      <c r="EC1445" s="29"/>
      <c r="ED1445" s="29"/>
      <c r="EE1445" s="29"/>
      <c r="EF1445" s="29"/>
      <c r="EG1445" s="29"/>
      <c r="EH1445" s="29"/>
      <c r="EI1445" s="29"/>
      <c r="EJ1445" s="29"/>
      <c r="EK1445" s="29"/>
      <c r="EL1445" s="29"/>
      <c r="EM1445" s="29"/>
      <c r="EN1445" s="29"/>
      <c r="EO1445" s="29"/>
      <c r="EP1445" s="29"/>
      <c r="EQ1445" s="29"/>
      <c r="ER1445" s="29"/>
      <c r="ES1445" s="29"/>
      <c r="ET1445" s="29"/>
      <c r="EU1445" s="29"/>
      <c r="EV1445" s="29"/>
      <c r="EW1445" s="29"/>
      <c r="EX1445" s="29"/>
      <c r="EY1445" s="29"/>
      <c r="EZ1445" s="29"/>
      <c r="FA1445" s="29"/>
      <c r="FB1445" s="29"/>
      <c r="FC1445" s="29"/>
      <c r="FD1445" s="29"/>
      <c r="FE1445" s="29"/>
      <c r="FF1445" s="29"/>
      <c r="FG1445" s="29"/>
      <c r="FH1445" s="29"/>
      <c r="FI1445" s="29"/>
      <c r="FJ1445" s="29"/>
      <c r="FK1445" s="29"/>
      <c r="FV1445" s="29"/>
      <c r="FZ1445" s="29"/>
      <c r="GA1445" s="29"/>
    </row>
    <row r="1446" spans="7:183" x14ac:dyDescent="0.25">
      <c r="G1446" s="112"/>
      <c r="Z1446" s="113"/>
      <c r="AQ1446" s="29"/>
      <c r="AR1446" s="29"/>
      <c r="AS1446" s="29"/>
      <c r="AT1446" s="29"/>
      <c r="AU1446" s="29"/>
      <c r="AV1446" s="29"/>
      <c r="AW1446" s="29"/>
      <c r="AX1446" s="29"/>
      <c r="AY1446" s="29"/>
      <c r="AZ1446" s="29"/>
      <c r="BA1446" s="29"/>
      <c r="BB1446" s="29"/>
      <c r="BC1446" s="29"/>
      <c r="BD1446" s="29"/>
      <c r="BE1446" s="29"/>
      <c r="BF1446" s="29"/>
      <c r="BG1446" s="29"/>
      <c r="BH1446" s="29"/>
      <c r="BI1446" s="29"/>
      <c r="BJ1446" s="29"/>
      <c r="BK1446" s="29"/>
      <c r="BL1446" s="29"/>
      <c r="BM1446" s="29"/>
      <c r="CH1446" s="29"/>
      <c r="CX1446" s="29"/>
      <c r="CY1446" s="29"/>
      <c r="CZ1446" s="31"/>
      <c r="DA1446" s="31"/>
      <c r="DB1446" s="31"/>
      <c r="DC1446" s="31"/>
      <c r="DD1446" s="31"/>
      <c r="DE1446" s="31"/>
      <c r="DF1446" s="31"/>
      <c r="DL1446" s="29"/>
      <c r="DM1446" s="29"/>
      <c r="DN1446" s="29"/>
      <c r="DO1446" s="29"/>
      <c r="DP1446" s="29"/>
      <c r="DQ1446" s="29"/>
      <c r="DR1446" s="29"/>
      <c r="DS1446" s="29"/>
      <c r="DT1446" s="29"/>
      <c r="DU1446" s="29"/>
      <c r="DV1446" s="29"/>
      <c r="DW1446" s="29"/>
      <c r="DX1446" s="29"/>
      <c r="DY1446" s="29"/>
      <c r="DZ1446" s="29"/>
      <c r="EA1446" s="29"/>
      <c r="EB1446" s="29"/>
      <c r="EC1446" s="29"/>
      <c r="ED1446" s="29"/>
      <c r="EE1446" s="29"/>
      <c r="EF1446" s="29"/>
      <c r="EG1446" s="29"/>
      <c r="EH1446" s="29"/>
      <c r="EI1446" s="29"/>
      <c r="EJ1446" s="29"/>
      <c r="EK1446" s="29"/>
      <c r="EL1446" s="29"/>
      <c r="EM1446" s="29"/>
      <c r="EN1446" s="29"/>
      <c r="EO1446" s="29"/>
      <c r="EP1446" s="29"/>
      <c r="EQ1446" s="29"/>
      <c r="ER1446" s="29"/>
      <c r="ES1446" s="29"/>
      <c r="ET1446" s="29"/>
      <c r="EU1446" s="29"/>
      <c r="EV1446" s="29"/>
      <c r="EW1446" s="29"/>
      <c r="EX1446" s="29"/>
      <c r="EY1446" s="29"/>
      <c r="EZ1446" s="29"/>
      <c r="FA1446" s="29"/>
      <c r="FB1446" s="29"/>
      <c r="FC1446" s="29"/>
      <c r="FD1446" s="29"/>
      <c r="FE1446" s="29"/>
      <c r="FF1446" s="29"/>
      <c r="FG1446" s="29"/>
      <c r="FH1446" s="29"/>
      <c r="FI1446" s="29"/>
      <c r="FJ1446" s="29"/>
      <c r="FK1446" s="29"/>
      <c r="FV1446" s="29"/>
      <c r="FZ1446" s="29"/>
      <c r="GA1446" s="29"/>
    </row>
    <row r="1447" spans="7:183" x14ac:dyDescent="0.25">
      <c r="G1447" s="112"/>
      <c r="Z1447" s="113"/>
      <c r="AQ1447" s="29"/>
      <c r="AR1447" s="29"/>
      <c r="AS1447" s="29"/>
      <c r="AT1447" s="29"/>
      <c r="AU1447" s="29"/>
      <c r="AV1447" s="29"/>
      <c r="AW1447" s="29"/>
      <c r="AX1447" s="29"/>
      <c r="AY1447" s="29"/>
      <c r="AZ1447" s="29"/>
      <c r="BA1447" s="29"/>
      <c r="BB1447" s="29"/>
      <c r="BC1447" s="29"/>
      <c r="BD1447" s="29"/>
      <c r="BE1447" s="29"/>
      <c r="BF1447" s="29"/>
      <c r="BG1447" s="29"/>
      <c r="BH1447" s="29"/>
      <c r="BI1447" s="29"/>
      <c r="BJ1447" s="29"/>
      <c r="BK1447" s="29"/>
      <c r="BL1447" s="29"/>
      <c r="BM1447" s="29"/>
      <c r="CH1447" s="29"/>
      <c r="CX1447" s="29"/>
      <c r="CY1447" s="29"/>
      <c r="CZ1447" s="31"/>
      <c r="DA1447" s="31"/>
      <c r="DB1447" s="31"/>
      <c r="DC1447" s="31"/>
      <c r="DD1447" s="31"/>
      <c r="DE1447" s="31"/>
      <c r="DF1447" s="31"/>
      <c r="DL1447" s="29"/>
      <c r="DM1447" s="29"/>
      <c r="DN1447" s="29"/>
      <c r="DO1447" s="29"/>
      <c r="DP1447" s="29"/>
      <c r="DQ1447" s="29"/>
      <c r="DR1447" s="29"/>
      <c r="DS1447" s="29"/>
      <c r="DT1447" s="29"/>
      <c r="DU1447" s="29"/>
      <c r="DV1447" s="29"/>
      <c r="DW1447" s="29"/>
      <c r="DX1447" s="29"/>
      <c r="DY1447" s="29"/>
      <c r="DZ1447" s="29"/>
      <c r="EA1447" s="29"/>
      <c r="EB1447" s="29"/>
      <c r="EC1447" s="29"/>
      <c r="ED1447" s="29"/>
      <c r="EE1447" s="29"/>
      <c r="EF1447" s="29"/>
      <c r="EG1447" s="29"/>
      <c r="EH1447" s="29"/>
      <c r="EI1447" s="29"/>
      <c r="EJ1447" s="29"/>
      <c r="EK1447" s="29"/>
      <c r="EL1447" s="29"/>
      <c r="EM1447" s="29"/>
      <c r="EN1447" s="29"/>
      <c r="EO1447" s="29"/>
      <c r="EP1447" s="29"/>
      <c r="EQ1447" s="29"/>
      <c r="ER1447" s="29"/>
      <c r="ES1447" s="29"/>
      <c r="ET1447" s="29"/>
      <c r="EU1447" s="29"/>
      <c r="EV1447" s="29"/>
      <c r="EW1447" s="29"/>
      <c r="EX1447" s="29"/>
      <c r="EY1447" s="29"/>
      <c r="EZ1447" s="29"/>
      <c r="FA1447" s="29"/>
      <c r="FB1447" s="29"/>
      <c r="FC1447" s="29"/>
      <c r="FD1447" s="29"/>
      <c r="FE1447" s="29"/>
      <c r="FF1447" s="29"/>
      <c r="FG1447" s="29"/>
      <c r="FH1447" s="29"/>
      <c r="FI1447" s="29"/>
      <c r="FJ1447" s="29"/>
      <c r="FK1447" s="29"/>
      <c r="FV1447" s="29"/>
      <c r="FZ1447" s="29"/>
      <c r="GA1447" s="29"/>
    </row>
    <row r="1448" spans="7:183" x14ac:dyDescent="0.25">
      <c r="G1448" s="112"/>
      <c r="Z1448" s="113"/>
      <c r="AQ1448" s="29"/>
      <c r="AR1448" s="29"/>
      <c r="AS1448" s="29"/>
      <c r="AT1448" s="29"/>
      <c r="AU1448" s="29"/>
      <c r="AV1448" s="29"/>
      <c r="AW1448" s="29"/>
      <c r="AX1448" s="29"/>
      <c r="AY1448" s="29"/>
      <c r="AZ1448" s="29"/>
      <c r="BA1448" s="29"/>
      <c r="BB1448" s="29"/>
      <c r="BC1448" s="29"/>
      <c r="BD1448" s="29"/>
      <c r="BE1448" s="29"/>
      <c r="BF1448" s="29"/>
      <c r="BG1448" s="29"/>
      <c r="BH1448" s="29"/>
      <c r="BI1448" s="29"/>
      <c r="BJ1448" s="29"/>
      <c r="BK1448" s="29"/>
      <c r="BL1448" s="29"/>
      <c r="BM1448" s="29"/>
      <c r="CH1448" s="29"/>
      <c r="CX1448" s="29"/>
      <c r="CY1448" s="29"/>
      <c r="CZ1448" s="31"/>
      <c r="DA1448" s="31"/>
      <c r="DB1448" s="31"/>
      <c r="DC1448" s="31"/>
      <c r="DD1448" s="31"/>
      <c r="DE1448" s="31"/>
      <c r="DF1448" s="31"/>
      <c r="DL1448" s="29"/>
      <c r="DM1448" s="29"/>
      <c r="DN1448" s="29"/>
      <c r="DO1448" s="29"/>
      <c r="DP1448" s="29"/>
      <c r="DQ1448" s="29"/>
      <c r="DR1448" s="29"/>
      <c r="DS1448" s="29"/>
      <c r="DT1448" s="29"/>
      <c r="DU1448" s="29"/>
      <c r="DV1448" s="29"/>
      <c r="DW1448" s="29"/>
      <c r="DX1448" s="29"/>
      <c r="DY1448" s="29"/>
      <c r="DZ1448" s="29"/>
      <c r="EA1448" s="29"/>
      <c r="EB1448" s="29"/>
      <c r="EC1448" s="29"/>
      <c r="ED1448" s="29"/>
      <c r="EE1448" s="29"/>
      <c r="EF1448" s="29"/>
      <c r="EG1448" s="29"/>
      <c r="EH1448" s="29"/>
      <c r="EI1448" s="29"/>
      <c r="EJ1448" s="29"/>
      <c r="EK1448" s="29"/>
      <c r="EL1448" s="29"/>
      <c r="EM1448" s="29"/>
      <c r="EN1448" s="29"/>
      <c r="EO1448" s="29"/>
      <c r="EP1448" s="29"/>
      <c r="EQ1448" s="29"/>
      <c r="ER1448" s="29"/>
      <c r="ES1448" s="29"/>
      <c r="ET1448" s="29"/>
      <c r="EU1448" s="29"/>
      <c r="EV1448" s="29"/>
      <c r="EW1448" s="29"/>
      <c r="EX1448" s="29"/>
      <c r="EY1448" s="29"/>
      <c r="EZ1448" s="29"/>
      <c r="FA1448" s="29"/>
      <c r="FB1448" s="29"/>
      <c r="FC1448" s="29"/>
      <c r="FD1448" s="29"/>
      <c r="FE1448" s="29"/>
      <c r="FF1448" s="29"/>
      <c r="FG1448" s="29"/>
      <c r="FH1448" s="29"/>
      <c r="FI1448" s="29"/>
      <c r="FJ1448" s="29"/>
      <c r="FK1448" s="29"/>
      <c r="FV1448" s="29"/>
      <c r="FZ1448" s="29"/>
      <c r="GA1448" s="29"/>
    </row>
    <row r="1449" spans="7:183" x14ac:dyDescent="0.25">
      <c r="G1449" s="112"/>
      <c r="Z1449" s="113"/>
      <c r="AQ1449" s="29"/>
      <c r="AR1449" s="29"/>
      <c r="AS1449" s="29"/>
      <c r="AT1449" s="29"/>
      <c r="AU1449" s="29"/>
      <c r="AV1449" s="29"/>
      <c r="AW1449" s="29"/>
      <c r="AX1449" s="29"/>
      <c r="AY1449" s="29"/>
      <c r="AZ1449" s="29"/>
      <c r="BA1449" s="29"/>
      <c r="BB1449" s="29"/>
      <c r="BC1449" s="29"/>
      <c r="BD1449" s="29"/>
      <c r="BE1449" s="29"/>
      <c r="BF1449" s="29"/>
      <c r="BG1449" s="29"/>
      <c r="BH1449" s="29"/>
      <c r="BI1449" s="29"/>
      <c r="BJ1449" s="29"/>
      <c r="BK1449" s="29"/>
      <c r="BL1449" s="29"/>
      <c r="BM1449" s="29"/>
      <c r="CH1449" s="29"/>
      <c r="CX1449" s="29"/>
      <c r="CY1449" s="29"/>
      <c r="CZ1449" s="31"/>
      <c r="DA1449" s="31"/>
      <c r="DB1449" s="31"/>
      <c r="DC1449" s="31"/>
      <c r="DD1449" s="31"/>
      <c r="DE1449" s="31"/>
      <c r="DF1449" s="31"/>
      <c r="DL1449" s="29"/>
      <c r="DM1449" s="29"/>
      <c r="DN1449" s="29"/>
      <c r="DO1449" s="29"/>
      <c r="DP1449" s="29"/>
      <c r="DQ1449" s="29"/>
      <c r="DR1449" s="29"/>
      <c r="DS1449" s="29"/>
      <c r="DT1449" s="29"/>
      <c r="DU1449" s="29"/>
      <c r="DV1449" s="29"/>
      <c r="DW1449" s="29"/>
      <c r="DX1449" s="29"/>
      <c r="DY1449" s="29"/>
      <c r="DZ1449" s="29"/>
      <c r="EA1449" s="29"/>
      <c r="EB1449" s="29"/>
      <c r="EC1449" s="29"/>
      <c r="ED1449" s="29"/>
      <c r="EE1449" s="29"/>
      <c r="EF1449" s="29"/>
      <c r="EG1449" s="29"/>
      <c r="EH1449" s="29"/>
      <c r="EI1449" s="29"/>
      <c r="EJ1449" s="29"/>
      <c r="EK1449" s="29"/>
      <c r="EL1449" s="29"/>
      <c r="EM1449" s="29"/>
      <c r="EN1449" s="29"/>
      <c r="EO1449" s="29"/>
      <c r="EP1449" s="29"/>
      <c r="EQ1449" s="29"/>
      <c r="ER1449" s="29"/>
      <c r="ES1449" s="29"/>
      <c r="ET1449" s="29"/>
      <c r="EU1449" s="29"/>
      <c r="EV1449" s="29"/>
      <c r="EW1449" s="29"/>
      <c r="EX1449" s="29"/>
      <c r="EY1449" s="29"/>
      <c r="EZ1449" s="29"/>
      <c r="FA1449" s="29"/>
      <c r="FB1449" s="29"/>
      <c r="FC1449" s="29"/>
      <c r="FD1449" s="29"/>
      <c r="FE1449" s="29"/>
      <c r="FF1449" s="29"/>
      <c r="FG1449" s="29"/>
      <c r="FH1449" s="29"/>
      <c r="FI1449" s="29"/>
      <c r="FJ1449" s="29"/>
      <c r="FK1449" s="29"/>
      <c r="FV1449" s="29"/>
      <c r="FZ1449" s="29"/>
      <c r="GA1449" s="29"/>
    </row>
    <row r="1450" spans="7:183" x14ac:dyDescent="0.25">
      <c r="G1450" s="112"/>
      <c r="Z1450" s="113"/>
      <c r="AQ1450" s="29"/>
      <c r="AR1450" s="29"/>
      <c r="AS1450" s="29"/>
      <c r="AT1450" s="29"/>
      <c r="AU1450" s="29"/>
      <c r="AV1450" s="29"/>
      <c r="AW1450" s="29"/>
      <c r="AX1450" s="29"/>
      <c r="AY1450" s="29"/>
      <c r="AZ1450" s="29"/>
      <c r="BA1450" s="29"/>
      <c r="BB1450" s="29"/>
      <c r="BC1450" s="29"/>
      <c r="BD1450" s="29"/>
      <c r="BE1450" s="29"/>
      <c r="BF1450" s="29"/>
      <c r="BG1450" s="29"/>
      <c r="BH1450" s="29"/>
      <c r="BI1450" s="29"/>
      <c r="BJ1450" s="29"/>
      <c r="BK1450" s="29"/>
      <c r="BL1450" s="29"/>
      <c r="BM1450" s="29"/>
      <c r="CH1450" s="29"/>
      <c r="CX1450" s="29"/>
      <c r="CY1450" s="29"/>
      <c r="CZ1450" s="31"/>
      <c r="DA1450" s="31"/>
      <c r="DB1450" s="31"/>
      <c r="DC1450" s="31"/>
      <c r="DD1450" s="31"/>
      <c r="DE1450" s="31"/>
      <c r="DF1450" s="31"/>
      <c r="DL1450" s="29"/>
      <c r="DM1450" s="29"/>
      <c r="DN1450" s="29"/>
      <c r="DO1450" s="29"/>
      <c r="DP1450" s="29"/>
      <c r="DQ1450" s="29"/>
      <c r="DR1450" s="29"/>
      <c r="DS1450" s="29"/>
      <c r="DT1450" s="29"/>
      <c r="DU1450" s="29"/>
      <c r="DV1450" s="29"/>
      <c r="DW1450" s="29"/>
      <c r="DX1450" s="29"/>
      <c r="DY1450" s="29"/>
      <c r="DZ1450" s="29"/>
      <c r="EA1450" s="29"/>
      <c r="EB1450" s="29"/>
      <c r="EC1450" s="29"/>
      <c r="ED1450" s="29"/>
      <c r="EE1450" s="29"/>
      <c r="EF1450" s="29"/>
      <c r="EG1450" s="29"/>
      <c r="EH1450" s="29"/>
      <c r="EI1450" s="29"/>
      <c r="EJ1450" s="29"/>
      <c r="EK1450" s="29"/>
      <c r="EL1450" s="29"/>
      <c r="EM1450" s="29"/>
      <c r="EN1450" s="29"/>
      <c r="EO1450" s="29"/>
      <c r="EP1450" s="29"/>
      <c r="EQ1450" s="29"/>
      <c r="ER1450" s="29"/>
      <c r="ES1450" s="29"/>
      <c r="ET1450" s="29"/>
      <c r="EU1450" s="29"/>
      <c r="EV1450" s="29"/>
      <c r="EW1450" s="29"/>
      <c r="EX1450" s="29"/>
      <c r="EY1450" s="29"/>
      <c r="EZ1450" s="29"/>
      <c r="FA1450" s="29"/>
      <c r="FB1450" s="29"/>
      <c r="FC1450" s="29"/>
      <c r="FD1450" s="29"/>
      <c r="FE1450" s="29"/>
      <c r="FF1450" s="29"/>
      <c r="FG1450" s="29"/>
      <c r="FH1450" s="29"/>
      <c r="FI1450" s="29"/>
      <c r="FJ1450" s="29"/>
      <c r="FK1450" s="29"/>
      <c r="FV1450" s="29"/>
      <c r="FZ1450" s="29"/>
      <c r="GA1450" s="29"/>
    </row>
    <row r="1451" spans="7:183" x14ac:dyDescent="0.25">
      <c r="G1451" s="112"/>
      <c r="Z1451" s="113"/>
      <c r="AQ1451" s="29"/>
      <c r="AR1451" s="29"/>
      <c r="AS1451" s="29"/>
      <c r="AT1451" s="29"/>
      <c r="AU1451" s="29"/>
      <c r="AV1451" s="29"/>
      <c r="AW1451" s="29"/>
      <c r="AX1451" s="29"/>
      <c r="AY1451" s="29"/>
      <c r="AZ1451" s="29"/>
      <c r="BA1451" s="29"/>
      <c r="BB1451" s="29"/>
      <c r="BC1451" s="29"/>
      <c r="BD1451" s="29"/>
      <c r="BE1451" s="29"/>
      <c r="BF1451" s="29"/>
      <c r="BG1451" s="29"/>
      <c r="BH1451" s="29"/>
      <c r="BI1451" s="29"/>
      <c r="BJ1451" s="29"/>
      <c r="BK1451" s="29"/>
      <c r="BL1451" s="29"/>
      <c r="BM1451" s="29"/>
      <c r="CH1451" s="29"/>
      <c r="CX1451" s="29"/>
      <c r="CY1451" s="29"/>
      <c r="CZ1451" s="31"/>
      <c r="DA1451" s="31"/>
      <c r="DB1451" s="31"/>
      <c r="DC1451" s="31"/>
      <c r="DD1451" s="31"/>
      <c r="DE1451" s="31"/>
      <c r="DF1451" s="31"/>
      <c r="DL1451" s="29"/>
      <c r="DM1451" s="29"/>
      <c r="DN1451" s="29"/>
      <c r="DO1451" s="29"/>
      <c r="DP1451" s="29"/>
      <c r="DQ1451" s="29"/>
      <c r="DR1451" s="29"/>
      <c r="DS1451" s="29"/>
      <c r="DT1451" s="29"/>
      <c r="DU1451" s="29"/>
      <c r="DV1451" s="29"/>
      <c r="DW1451" s="29"/>
      <c r="DX1451" s="29"/>
      <c r="DY1451" s="29"/>
      <c r="DZ1451" s="29"/>
      <c r="EA1451" s="29"/>
      <c r="EB1451" s="29"/>
      <c r="EC1451" s="29"/>
      <c r="ED1451" s="29"/>
      <c r="EE1451" s="29"/>
      <c r="EF1451" s="29"/>
      <c r="EG1451" s="29"/>
      <c r="EH1451" s="29"/>
      <c r="EI1451" s="29"/>
      <c r="EJ1451" s="29"/>
      <c r="EK1451" s="29"/>
      <c r="EL1451" s="29"/>
      <c r="EM1451" s="29"/>
      <c r="EN1451" s="29"/>
      <c r="EO1451" s="29"/>
      <c r="EP1451" s="29"/>
      <c r="EQ1451" s="29"/>
      <c r="ER1451" s="29"/>
      <c r="ES1451" s="29"/>
      <c r="ET1451" s="29"/>
      <c r="EU1451" s="29"/>
      <c r="EV1451" s="29"/>
      <c r="EW1451" s="29"/>
      <c r="EX1451" s="29"/>
      <c r="EY1451" s="29"/>
      <c r="EZ1451" s="29"/>
      <c r="FA1451" s="29"/>
      <c r="FB1451" s="29"/>
      <c r="FC1451" s="29"/>
      <c r="FD1451" s="29"/>
      <c r="FE1451" s="29"/>
      <c r="FF1451" s="29"/>
      <c r="FG1451" s="29"/>
      <c r="FH1451" s="29"/>
      <c r="FI1451" s="29"/>
      <c r="FJ1451" s="29"/>
      <c r="FK1451" s="29"/>
      <c r="FV1451" s="29"/>
      <c r="FZ1451" s="29"/>
      <c r="GA1451" s="29"/>
    </row>
    <row r="1452" spans="7:183" x14ac:dyDescent="0.25">
      <c r="G1452" s="112"/>
      <c r="Z1452" s="113"/>
      <c r="AQ1452" s="29"/>
      <c r="AR1452" s="29"/>
      <c r="AS1452" s="29"/>
      <c r="AT1452" s="29"/>
      <c r="AU1452" s="29"/>
      <c r="AV1452" s="29"/>
      <c r="AW1452" s="29"/>
      <c r="AX1452" s="29"/>
      <c r="AY1452" s="29"/>
      <c r="AZ1452" s="29"/>
      <c r="BA1452" s="29"/>
      <c r="BB1452" s="29"/>
      <c r="BC1452" s="29"/>
      <c r="BD1452" s="29"/>
      <c r="BE1452" s="29"/>
      <c r="BF1452" s="29"/>
      <c r="BG1452" s="29"/>
      <c r="BH1452" s="29"/>
      <c r="BI1452" s="29"/>
      <c r="BJ1452" s="29"/>
      <c r="BK1452" s="29"/>
      <c r="BL1452" s="29"/>
      <c r="BM1452" s="29"/>
      <c r="CH1452" s="29"/>
      <c r="CX1452" s="29"/>
      <c r="CY1452" s="29"/>
      <c r="CZ1452" s="31"/>
      <c r="DA1452" s="31"/>
      <c r="DB1452" s="31"/>
      <c r="DC1452" s="31"/>
      <c r="DD1452" s="31"/>
      <c r="DE1452" s="31"/>
      <c r="DF1452" s="31"/>
      <c r="DL1452" s="29"/>
      <c r="DM1452" s="29"/>
      <c r="DN1452" s="29"/>
      <c r="DO1452" s="29"/>
      <c r="DP1452" s="29"/>
      <c r="DQ1452" s="29"/>
      <c r="DR1452" s="29"/>
      <c r="DS1452" s="29"/>
      <c r="DT1452" s="29"/>
      <c r="DU1452" s="29"/>
      <c r="DV1452" s="29"/>
      <c r="DW1452" s="29"/>
      <c r="DX1452" s="29"/>
      <c r="DY1452" s="29"/>
      <c r="DZ1452" s="29"/>
      <c r="EA1452" s="29"/>
      <c r="EB1452" s="29"/>
      <c r="EC1452" s="29"/>
      <c r="ED1452" s="29"/>
      <c r="EE1452" s="29"/>
      <c r="EF1452" s="29"/>
      <c r="EG1452" s="29"/>
      <c r="EH1452" s="29"/>
      <c r="EI1452" s="29"/>
      <c r="EJ1452" s="29"/>
      <c r="EK1452" s="29"/>
      <c r="EL1452" s="29"/>
      <c r="EM1452" s="29"/>
      <c r="EN1452" s="29"/>
      <c r="EO1452" s="29"/>
      <c r="EP1452" s="29"/>
      <c r="EQ1452" s="29"/>
      <c r="ER1452" s="29"/>
      <c r="ES1452" s="29"/>
      <c r="ET1452" s="29"/>
      <c r="EU1452" s="29"/>
      <c r="EV1452" s="29"/>
      <c r="EW1452" s="29"/>
      <c r="EX1452" s="29"/>
      <c r="EY1452" s="29"/>
      <c r="EZ1452" s="29"/>
      <c r="FA1452" s="29"/>
      <c r="FB1452" s="29"/>
      <c r="FC1452" s="29"/>
      <c r="FD1452" s="29"/>
      <c r="FE1452" s="29"/>
      <c r="FF1452" s="29"/>
      <c r="FG1452" s="29"/>
      <c r="FH1452" s="29"/>
      <c r="FI1452" s="29"/>
      <c r="FJ1452" s="29"/>
      <c r="FK1452" s="29"/>
      <c r="FV1452" s="29"/>
      <c r="FZ1452" s="29"/>
      <c r="GA1452" s="29"/>
    </row>
    <row r="1453" spans="7:183" x14ac:dyDescent="0.25">
      <c r="G1453" s="112"/>
      <c r="Z1453" s="113"/>
      <c r="AQ1453" s="29"/>
      <c r="AR1453" s="29"/>
      <c r="AS1453" s="29"/>
      <c r="AT1453" s="29"/>
      <c r="AU1453" s="29"/>
      <c r="AV1453" s="29"/>
      <c r="AW1453" s="29"/>
      <c r="AX1453" s="29"/>
      <c r="AY1453" s="29"/>
      <c r="AZ1453" s="29"/>
      <c r="BA1453" s="29"/>
      <c r="BB1453" s="29"/>
      <c r="BC1453" s="29"/>
      <c r="BD1453" s="29"/>
      <c r="BE1453" s="29"/>
      <c r="BF1453" s="29"/>
      <c r="BG1453" s="29"/>
      <c r="BH1453" s="29"/>
      <c r="BI1453" s="29"/>
      <c r="BJ1453" s="29"/>
      <c r="BK1453" s="29"/>
      <c r="BL1453" s="29"/>
      <c r="BM1453" s="29"/>
      <c r="CH1453" s="29"/>
      <c r="CX1453" s="29"/>
      <c r="CY1453" s="29"/>
      <c r="CZ1453" s="31"/>
      <c r="DA1453" s="31"/>
      <c r="DB1453" s="31"/>
      <c r="DC1453" s="31"/>
      <c r="DD1453" s="31"/>
      <c r="DE1453" s="31"/>
      <c r="DF1453" s="31"/>
      <c r="DL1453" s="29"/>
      <c r="DM1453" s="29"/>
      <c r="DN1453" s="29"/>
      <c r="DO1453" s="29"/>
      <c r="DP1453" s="29"/>
      <c r="DQ1453" s="29"/>
      <c r="DR1453" s="29"/>
      <c r="DS1453" s="29"/>
      <c r="DT1453" s="29"/>
      <c r="DU1453" s="29"/>
      <c r="DV1453" s="29"/>
      <c r="DW1453" s="29"/>
      <c r="DX1453" s="29"/>
      <c r="DY1453" s="29"/>
      <c r="DZ1453" s="29"/>
      <c r="EA1453" s="29"/>
      <c r="EB1453" s="29"/>
      <c r="EC1453" s="29"/>
      <c r="ED1453" s="29"/>
      <c r="EE1453" s="29"/>
      <c r="EF1453" s="29"/>
      <c r="EG1453" s="29"/>
      <c r="EH1453" s="29"/>
      <c r="EI1453" s="29"/>
      <c r="EJ1453" s="29"/>
      <c r="EK1453" s="29"/>
      <c r="EL1453" s="29"/>
      <c r="EM1453" s="29"/>
      <c r="EN1453" s="29"/>
      <c r="EO1453" s="29"/>
      <c r="EP1453" s="29"/>
      <c r="EQ1453" s="29"/>
      <c r="ER1453" s="29"/>
      <c r="ES1453" s="29"/>
      <c r="ET1453" s="29"/>
      <c r="EU1453" s="29"/>
      <c r="EV1453" s="29"/>
      <c r="EW1453" s="29"/>
      <c r="EX1453" s="29"/>
      <c r="EY1453" s="29"/>
      <c r="EZ1453" s="29"/>
      <c r="FA1453" s="29"/>
      <c r="FB1453" s="29"/>
      <c r="FC1453" s="29"/>
      <c r="FD1453" s="29"/>
      <c r="FE1453" s="29"/>
      <c r="FF1453" s="29"/>
      <c r="FG1453" s="29"/>
      <c r="FH1453" s="29"/>
      <c r="FI1453" s="29"/>
      <c r="FJ1453" s="29"/>
      <c r="FK1453" s="29"/>
      <c r="FV1453" s="29"/>
      <c r="FZ1453" s="29"/>
      <c r="GA1453" s="29"/>
    </row>
    <row r="1454" spans="7:183" x14ac:dyDescent="0.25">
      <c r="G1454" s="112"/>
      <c r="Z1454" s="113"/>
      <c r="AQ1454" s="29"/>
      <c r="AR1454" s="29"/>
      <c r="AS1454" s="29"/>
      <c r="AT1454" s="29"/>
      <c r="AU1454" s="29"/>
      <c r="AV1454" s="29"/>
      <c r="AW1454" s="29"/>
      <c r="AX1454" s="29"/>
      <c r="AY1454" s="29"/>
      <c r="AZ1454" s="29"/>
      <c r="BA1454" s="29"/>
      <c r="BB1454" s="29"/>
      <c r="BC1454" s="29"/>
      <c r="BD1454" s="29"/>
      <c r="BE1454" s="29"/>
      <c r="BF1454" s="29"/>
      <c r="BG1454" s="29"/>
      <c r="BH1454" s="29"/>
      <c r="BI1454" s="29"/>
      <c r="BJ1454" s="29"/>
      <c r="BK1454" s="29"/>
      <c r="BL1454" s="29"/>
      <c r="BM1454" s="29"/>
      <c r="CH1454" s="29"/>
      <c r="CX1454" s="29"/>
      <c r="CY1454" s="29"/>
      <c r="CZ1454" s="31"/>
      <c r="DA1454" s="31"/>
      <c r="DB1454" s="31"/>
      <c r="DC1454" s="31"/>
      <c r="DD1454" s="31"/>
      <c r="DE1454" s="31"/>
      <c r="DF1454" s="31"/>
      <c r="DL1454" s="29"/>
      <c r="DM1454" s="29"/>
      <c r="DN1454" s="29"/>
      <c r="DO1454" s="29"/>
      <c r="DP1454" s="29"/>
      <c r="DQ1454" s="29"/>
      <c r="DR1454" s="29"/>
      <c r="DS1454" s="29"/>
      <c r="DT1454" s="29"/>
      <c r="DU1454" s="29"/>
      <c r="DV1454" s="29"/>
      <c r="DW1454" s="29"/>
      <c r="DX1454" s="29"/>
      <c r="DY1454" s="29"/>
      <c r="DZ1454" s="29"/>
      <c r="EA1454" s="29"/>
      <c r="EB1454" s="29"/>
      <c r="EC1454" s="29"/>
      <c r="ED1454" s="29"/>
      <c r="EE1454" s="29"/>
      <c r="EF1454" s="29"/>
      <c r="EG1454" s="29"/>
      <c r="EH1454" s="29"/>
      <c r="EI1454" s="29"/>
      <c r="EJ1454" s="29"/>
      <c r="EK1454" s="29"/>
      <c r="EL1454" s="29"/>
      <c r="EM1454" s="29"/>
      <c r="EN1454" s="29"/>
      <c r="EO1454" s="29"/>
      <c r="EP1454" s="29"/>
      <c r="EQ1454" s="29"/>
      <c r="ER1454" s="29"/>
      <c r="ES1454" s="29"/>
      <c r="ET1454" s="29"/>
      <c r="EU1454" s="29"/>
      <c r="EV1454" s="29"/>
      <c r="EW1454" s="29"/>
      <c r="EX1454" s="29"/>
      <c r="EY1454" s="29"/>
      <c r="EZ1454" s="29"/>
      <c r="FA1454" s="29"/>
      <c r="FB1454" s="29"/>
      <c r="FC1454" s="29"/>
      <c r="FD1454" s="29"/>
      <c r="FE1454" s="29"/>
      <c r="FF1454" s="29"/>
      <c r="FG1454" s="29"/>
      <c r="FH1454" s="29"/>
      <c r="FI1454" s="29"/>
      <c r="FJ1454" s="29"/>
      <c r="FK1454" s="29"/>
      <c r="FV1454" s="29"/>
      <c r="FZ1454" s="29"/>
      <c r="GA1454" s="29"/>
    </row>
    <row r="1455" spans="7:183" x14ac:dyDescent="0.25">
      <c r="G1455" s="112"/>
      <c r="Z1455" s="113"/>
      <c r="AQ1455" s="29"/>
      <c r="AR1455" s="29"/>
      <c r="AS1455" s="29"/>
      <c r="AT1455" s="29"/>
      <c r="AU1455" s="29"/>
      <c r="AV1455" s="29"/>
      <c r="AW1455" s="29"/>
      <c r="AX1455" s="29"/>
      <c r="AY1455" s="29"/>
      <c r="AZ1455" s="29"/>
      <c r="BA1455" s="29"/>
      <c r="BB1455" s="29"/>
      <c r="BC1455" s="29"/>
      <c r="BD1455" s="29"/>
      <c r="BE1455" s="29"/>
      <c r="BF1455" s="29"/>
      <c r="BG1455" s="29"/>
      <c r="BH1455" s="29"/>
      <c r="BI1455" s="29"/>
      <c r="BJ1455" s="29"/>
      <c r="BK1455" s="29"/>
      <c r="BL1455" s="29"/>
      <c r="BM1455" s="29"/>
      <c r="CH1455" s="29"/>
      <c r="CX1455" s="29"/>
      <c r="CY1455" s="29"/>
      <c r="CZ1455" s="31"/>
      <c r="DA1455" s="31"/>
      <c r="DB1455" s="31"/>
      <c r="DC1455" s="31"/>
      <c r="DD1455" s="31"/>
      <c r="DE1455" s="31"/>
      <c r="DF1455" s="31"/>
      <c r="DL1455" s="29"/>
      <c r="DM1455" s="29"/>
      <c r="DN1455" s="29"/>
      <c r="DO1455" s="29"/>
      <c r="DP1455" s="29"/>
      <c r="DQ1455" s="29"/>
      <c r="DR1455" s="29"/>
      <c r="DS1455" s="29"/>
      <c r="DT1455" s="29"/>
      <c r="DU1455" s="29"/>
      <c r="DV1455" s="29"/>
      <c r="DW1455" s="29"/>
      <c r="DX1455" s="29"/>
      <c r="DY1455" s="29"/>
      <c r="DZ1455" s="29"/>
      <c r="EA1455" s="29"/>
      <c r="EB1455" s="29"/>
      <c r="EC1455" s="29"/>
      <c r="ED1455" s="29"/>
      <c r="EE1455" s="29"/>
      <c r="EF1455" s="29"/>
      <c r="EG1455" s="29"/>
      <c r="EH1455" s="29"/>
      <c r="EI1455" s="29"/>
      <c r="EJ1455" s="29"/>
      <c r="EK1455" s="29"/>
      <c r="EL1455" s="29"/>
      <c r="EM1455" s="29"/>
      <c r="EN1455" s="29"/>
      <c r="EO1455" s="29"/>
      <c r="EP1455" s="29"/>
      <c r="EQ1455" s="29"/>
      <c r="ER1455" s="29"/>
      <c r="ES1455" s="29"/>
      <c r="ET1455" s="29"/>
      <c r="EU1455" s="29"/>
      <c r="EV1455" s="29"/>
      <c r="EW1455" s="29"/>
      <c r="EX1455" s="29"/>
      <c r="EY1455" s="29"/>
      <c r="EZ1455" s="29"/>
      <c r="FA1455" s="29"/>
      <c r="FB1455" s="29"/>
      <c r="FC1455" s="29"/>
      <c r="FD1455" s="29"/>
      <c r="FE1455" s="29"/>
      <c r="FF1455" s="29"/>
      <c r="FG1455" s="29"/>
      <c r="FH1455" s="29"/>
      <c r="FI1455" s="29"/>
      <c r="FJ1455" s="29"/>
      <c r="FK1455" s="29"/>
      <c r="FV1455" s="29"/>
      <c r="FZ1455" s="29"/>
      <c r="GA1455" s="29"/>
    </row>
    <row r="1456" spans="7:183" x14ac:dyDescent="0.25">
      <c r="G1456" s="112"/>
      <c r="Z1456" s="113"/>
      <c r="AQ1456" s="29"/>
      <c r="AR1456" s="29"/>
      <c r="AS1456" s="29"/>
      <c r="AT1456" s="29"/>
      <c r="AU1456" s="29"/>
      <c r="AV1456" s="29"/>
      <c r="AW1456" s="29"/>
      <c r="AX1456" s="29"/>
      <c r="AY1456" s="29"/>
      <c r="AZ1456" s="29"/>
      <c r="BA1456" s="29"/>
      <c r="BB1456" s="29"/>
      <c r="BC1456" s="29"/>
      <c r="BD1456" s="29"/>
      <c r="BE1456" s="29"/>
      <c r="BF1456" s="29"/>
      <c r="BG1456" s="29"/>
      <c r="BH1456" s="29"/>
      <c r="BI1456" s="29"/>
      <c r="BJ1456" s="29"/>
      <c r="BK1456" s="29"/>
      <c r="BL1456" s="29"/>
      <c r="BM1456" s="29"/>
      <c r="CH1456" s="29"/>
      <c r="CX1456" s="29"/>
      <c r="CY1456" s="29"/>
      <c r="CZ1456" s="31"/>
      <c r="DA1456" s="31"/>
      <c r="DB1456" s="31"/>
      <c r="DC1456" s="31"/>
      <c r="DD1456" s="31"/>
      <c r="DE1456" s="31"/>
      <c r="DF1456" s="31"/>
      <c r="DL1456" s="29"/>
      <c r="DM1456" s="29"/>
      <c r="DN1456" s="29"/>
      <c r="DO1456" s="29"/>
      <c r="DP1456" s="29"/>
      <c r="DQ1456" s="29"/>
      <c r="DR1456" s="29"/>
      <c r="DS1456" s="29"/>
      <c r="DT1456" s="29"/>
      <c r="DU1456" s="29"/>
      <c r="DV1456" s="29"/>
      <c r="DW1456" s="29"/>
      <c r="DX1456" s="29"/>
      <c r="DY1456" s="29"/>
      <c r="DZ1456" s="29"/>
      <c r="EA1456" s="29"/>
      <c r="EB1456" s="29"/>
      <c r="EC1456" s="29"/>
      <c r="ED1456" s="29"/>
      <c r="EE1456" s="29"/>
      <c r="EF1456" s="29"/>
      <c r="EG1456" s="29"/>
      <c r="EH1456" s="29"/>
      <c r="EI1456" s="29"/>
      <c r="EJ1456" s="29"/>
      <c r="EK1456" s="29"/>
      <c r="EL1456" s="29"/>
      <c r="EM1456" s="29"/>
      <c r="EN1456" s="29"/>
      <c r="EO1456" s="29"/>
      <c r="EP1456" s="29"/>
      <c r="EQ1456" s="29"/>
      <c r="ER1456" s="29"/>
      <c r="ES1456" s="29"/>
      <c r="ET1456" s="29"/>
      <c r="EU1456" s="29"/>
      <c r="EV1456" s="29"/>
      <c r="EW1456" s="29"/>
      <c r="EX1456" s="29"/>
      <c r="EY1456" s="29"/>
      <c r="EZ1456" s="29"/>
      <c r="FA1456" s="29"/>
      <c r="FB1456" s="29"/>
      <c r="FC1456" s="29"/>
      <c r="FD1456" s="29"/>
      <c r="FE1456" s="29"/>
      <c r="FF1456" s="29"/>
      <c r="FG1456" s="29"/>
      <c r="FH1456" s="29"/>
      <c r="FI1456" s="29"/>
      <c r="FJ1456" s="29"/>
      <c r="FK1456" s="29"/>
      <c r="FV1456" s="29"/>
      <c r="FZ1456" s="29"/>
      <c r="GA1456" s="29"/>
    </row>
    <row r="1457" spans="7:183" x14ac:dyDescent="0.25">
      <c r="G1457" s="112"/>
      <c r="Z1457" s="113"/>
      <c r="AQ1457" s="29"/>
      <c r="AR1457" s="29"/>
      <c r="AS1457" s="29"/>
      <c r="AT1457" s="29"/>
      <c r="AU1457" s="29"/>
      <c r="AV1457" s="29"/>
      <c r="AW1457" s="29"/>
      <c r="AX1457" s="29"/>
      <c r="AY1457" s="29"/>
      <c r="AZ1457" s="29"/>
      <c r="BA1457" s="29"/>
      <c r="BB1457" s="29"/>
      <c r="BC1457" s="29"/>
      <c r="BD1457" s="29"/>
      <c r="BE1457" s="29"/>
      <c r="BF1457" s="29"/>
      <c r="BG1457" s="29"/>
      <c r="BH1457" s="29"/>
      <c r="BI1457" s="29"/>
      <c r="BJ1457" s="29"/>
      <c r="BK1457" s="29"/>
      <c r="BL1457" s="29"/>
      <c r="BM1457" s="29"/>
      <c r="CH1457" s="29"/>
      <c r="CX1457" s="29"/>
      <c r="CY1457" s="29"/>
      <c r="CZ1457" s="31"/>
      <c r="DA1457" s="31"/>
      <c r="DB1457" s="31"/>
      <c r="DC1457" s="31"/>
      <c r="DD1457" s="31"/>
      <c r="DE1457" s="31"/>
      <c r="DF1457" s="31"/>
      <c r="DL1457" s="29"/>
      <c r="DM1457" s="29"/>
      <c r="DN1457" s="29"/>
      <c r="DO1457" s="29"/>
      <c r="DP1457" s="29"/>
      <c r="DQ1457" s="29"/>
      <c r="DR1457" s="29"/>
      <c r="DS1457" s="29"/>
      <c r="DT1457" s="29"/>
      <c r="DU1457" s="29"/>
      <c r="DV1457" s="29"/>
      <c r="DW1457" s="29"/>
      <c r="DX1457" s="29"/>
      <c r="DY1457" s="29"/>
      <c r="DZ1457" s="29"/>
      <c r="EA1457" s="29"/>
      <c r="EB1457" s="29"/>
      <c r="EC1457" s="29"/>
      <c r="ED1457" s="29"/>
      <c r="EE1457" s="29"/>
      <c r="EF1457" s="29"/>
      <c r="EG1457" s="29"/>
      <c r="EH1457" s="29"/>
      <c r="EI1457" s="29"/>
      <c r="EJ1457" s="29"/>
      <c r="EK1457" s="29"/>
      <c r="EL1457" s="29"/>
      <c r="EM1457" s="29"/>
      <c r="EN1457" s="29"/>
      <c r="EO1457" s="29"/>
      <c r="EP1457" s="29"/>
      <c r="EQ1457" s="29"/>
      <c r="ER1457" s="29"/>
      <c r="ES1457" s="29"/>
      <c r="ET1457" s="29"/>
      <c r="EU1457" s="29"/>
      <c r="EV1457" s="29"/>
      <c r="EW1457" s="29"/>
      <c r="EX1457" s="29"/>
      <c r="EY1457" s="29"/>
      <c r="EZ1457" s="29"/>
      <c r="FA1457" s="29"/>
      <c r="FB1457" s="29"/>
      <c r="FC1457" s="29"/>
      <c r="FD1457" s="29"/>
      <c r="FE1457" s="29"/>
      <c r="FF1457" s="29"/>
      <c r="FG1457" s="29"/>
      <c r="FH1457" s="29"/>
      <c r="FI1457" s="29"/>
      <c r="FJ1457" s="29"/>
      <c r="FK1457" s="29"/>
      <c r="FV1457" s="29"/>
      <c r="FZ1457" s="29"/>
      <c r="GA1457" s="29"/>
    </row>
    <row r="1458" spans="7:183" x14ac:dyDescent="0.25">
      <c r="G1458" s="112"/>
      <c r="Z1458" s="113"/>
      <c r="AQ1458" s="29"/>
      <c r="AR1458" s="29"/>
      <c r="AS1458" s="29"/>
      <c r="AT1458" s="29"/>
      <c r="AU1458" s="29"/>
      <c r="AV1458" s="29"/>
      <c r="AW1458" s="29"/>
      <c r="AX1458" s="29"/>
      <c r="AY1458" s="29"/>
      <c r="AZ1458" s="29"/>
      <c r="BA1458" s="29"/>
      <c r="BB1458" s="29"/>
      <c r="BC1458" s="29"/>
      <c r="BD1458" s="29"/>
      <c r="BE1458" s="29"/>
      <c r="BF1458" s="29"/>
      <c r="BG1458" s="29"/>
      <c r="BH1458" s="29"/>
      <c r="BI1458" s="29"/>
      <c r="BJ1458" s="29"/>
      <c r="BK1458" s="29"/>
      <c r="BL1458" s="29"/>
      <c r="BM1458" s="29"/>
      <c r="CH1458" s="29"/>
      <c r="CX1458" s="29"/>
      <c r="CY1458" s="29"/>
      <c r="CZ1458" s="31"/>
      <c r="DA1458" s="31"/>
      <c r="DB1458" s="31"/>
      <c r="DC1458" s="31"/>
      <c r="DD1458" s="31"/>
      <c r="DE1458" s="31"/>
      <c r="DF1458" s="31"/>
      <c r="DL1458" s="29"/>
      <c r="DM1458" s="29"/>
      <c r="DN1458" s="29"/>
      <c r="DO1458" s="29"/>
      <c r="DP1458" s="29"/>
      <c r="DQ1458" s="29"/>
      <c r="DR1458" s="29"/>
      <c r="DS1458" s="29"/>
      <c r="DT1458" s="29"/>
      <c r="DU1458" s="29"/>
      <c r="DV1458" s="29"/>
      <c r="DW1458" s="29"/>
      <c r="DX1458" s="29"/>
      <c r="DY1458" s="29"/>
      <c r="DZ1458" s="29"/>
      <c r="EA1458" s="29"/>
      <c r="EB1458" s="29"/>
      <c r="EC1458" s="29"/>
      <c r="ED1458" s="29"/>
      <c r="EE1458" s="29"/>
      <c r="EF1458" s="29"/>
      <c r="EG1458" s="29"/>
      <c r="EH1458" s="29"/>
      <c r="EI1458" s="29"/>
      <c r="EJ1458" s="29"/>
      <c r="EK1458" s="29"/>
      <c r="EL1458" s="29"/>
      <c r="EM1458" s="29"/>
      <c r="EN1458" s="29"/>
      <c r="EO1458" s="29"/>
      <c r="EP1458" s="29"/>
      <c r="EQ1458" s="29"/>
      <c r="ER1458" s="29"/>
      <c r="ES1458" s="29"/>
      <c r="ET1458" s="29"/>
      <c r="EU1458" s="29"/>
      <c r="EV1458" s="29"/>
      <c r="EW1458" s="29"/>
      <c r="EX1458" s="29"/>
      <c r="EY1458" s="29"/>
      <c r="EZ1458" s="29"/>
      <c r="FA1458" s="29"/>
      <c r="FB1458" s="29"/>
      <c r="FC1458" s="29"/>
      <c r="FD1458" s="29"/>
      <c r="FE1458" s="29"/>
      <c r="FF1458" s="29"/>
      <c r="FG1458" s="29"/>
      <c r="FH1458" s="29"/>
      <c r="FI1458" s="29"/>
      <c r="FJ1458" s="29"/>
      <c r="FK1458" s="29"/>
      <c r="FV1458" s="29"/>
      <c r="FZ1458" s="29"/>
      <c r="GA1458" s="29"/>
    </row>
    <row r="1459" spans="7:183" x14ac:dyDescent="0.25">
      <c r="G1459" s="112"/>
      <c r="Z1459" s="113"/>
      <c r="AQ1459" s="29"/>
      <c r="AR1459" s="29"/>
      <c r="AS1459" s="29"/>
      <c r="AT1459" s="29"/>
      <c r="AU1459" s="29"/>
      <c r="AV1459" s="29"/>
      <c r="AW1459" s="29"/>
      <c r="AX1459" s="29"/>
      <c r="AY1459" s="29"/>
      <c r="AZ1459" s="29"/>
      <c r="BA1459" s="29"/>
      <c r="BB1459" s="29"/>
      <c r="BC1459" s="29"/>
      <c r="BD1459" s="29"/>
      <c r="BE1459" s="29"/>
      <c r="BF1459" s="29"/>
      <c r="BG1459" s="29"/>
      <c r="BH1459" s="29"/>
      <c r="BI1459" s="29"/>
      <c r="BJ1459" s="29"/>
      <c r="BK1459" s="29"/>
      <c r="BL1459" s="29"/>
      <c r="BM1459" s="29"/>
      <c r="CH1459" s="29"/>
      <c r="CX1459" s="29"/>
      <c r="CY1459" s="29"/>
      <c r="CZ1459" s="31"/>
      <c r="DA1459" s="31"/>
      <c r="DB1459" s="31"/>
      <c r="DC1459" s="31"/>
      <c r="DD1459" s="31"/>
      <c r="DE1459" s="31"/>
      <c r="DF1459" s="31"/>
      <c r="DL1459" s="29"/>
      <c r="DM1459" s="29"/>
      <c r="DN1459" s="29"/>
      <c r="DO1459" s="29"/>
      <c r="DP1459" s="29"/>
      <c r="DQ1459" s="29"/>
      <c r="DR1459" s="29"/>
      <c r="DS1459" s="29"/>
      <c r="DT1459" s="29"/>
      <c r="DU1459" s="29"/>
      <c r="DV1459" s="29"/>
      <c r="DW1459" s="29"/>
      <c r="DX1459" s="29"/>
      <c r="DY1459" s="29"/>
      <c r="DZ1459" s="29"/>
      <c r="EA1459" s="29"/>
      <c r="EB1459" s="29"/>
      <c r="EC1459" s="29"/>
      <c r="ED1459" s="29"/>
      <c r="EE1459" s="29"/>
      <c r="EF1459" s="29"/>
      <c r="EG1459" s="29"/>
      <c r="EH1459" s="29"/>
      <c r="EI1459" s="29"/>
      <c r="EJ1459" s="29"/>
      <c r="EK1459" s="29"/>
      <c r="EL1459" s="29"/>
      <c r="EM1459" s="29"/>
      <c r="EN1459" s="29"/>
      <c r="EO1459" s="29"/>
      <c r="EP1459" s="29"/>
      <c r="EQ1459" s="29"/>
      <c r="ER1459" s="29"/>
      <c r="ES1459" s="29"/>
      <c r="ET1459" s="29"/>
      <c r="EU1459" s="29"/>
      <c r="EV1459" s="29"/>
      <c r="EW1459" s="29"/>
      <c r="EX1459" s="29"/>
      <c r="EY1459" s="29"/>
      <c r="EZ1459" s="29"/>
      <c r="FA1459" s="29"/>
      <c r="FB1459" s="29"/>
      <c r="FC1459" s="29"/>
      <c r="FD1459" s="29"/>
      <c r="FE1459" s="29"/>
      <c r="FF1459" s="29"/>
      <c r="FG1459" s="29"/>
      <c r="FH1459" s="29"/>
      <c r="FI1459" s="29"/>
      <c r="FJ1459" s="29"/>
      <c r="FK1459" s="29"/>
      <c r="FV1459" s="29"/>
      <c r="FZ1459" s="29"/>
      <c r="GA1459" s="29"/>
    </row>
    <row r="1460" spans="7:183" x14ac:dyDescent="0.25">
      <c r="G1460" s="112"/>
      <c r="Z1460" s="113"/>
      <c r="AQ1460" s="29"/>
      <c r="AR1460" s="29"/>
      <c r="AS1460" s="29"/>
      <c r="AT1460" s="29"/>
      <c r="AU1460" s="29"/>
      <c r="AV1460" s="29"/>
      <c r="AW1460" s="29"/>
      <c r="AX1460" s="29"/>
      <c r="AY1460" s="29"/>
      <c r="AZ1460" s="29"/>
      <c r="BA1460" s="29"/>
      <c r="BB1460" s="29"/>
      <c r="BC1460" s="29"/>
      <c r="BD1460" s="29"/>
      <c r="BE1460" s="29"/>
      <c r="BF1460" s="29"/>
      <c r="BG1460" s="29"/>
      <c r="BH1460" s="29"/>
      <c r="BI1460" s="29"/>
      <c r="BJ1460" s="29"/>
      <c r="BK1460" s="29"/>
      <c r="BL1460" s="29"/>
      <c r="BM1460" s="29"/>
      <c r="CH1460" s="29"/>
      <c r="CX1460" s="29"/>
      <c r="CY1460" s="29"/>
      <c r="CZ1460" s="31"/>
      <c r="DA1460" s="31"/>
      <c r="DB1460" s="31"/>
      <c r="DC1460" s="31"/>
      <c r="DD1460" s="31"/>
      <c r="DE1460" s="31"/>
      <c r="DF1460" s="31"/>
      <c r="DL1460" s="29"/>
      <c r="DM1460" s="29"/>
      <c r="DN1460" s="29"/>
      <c r="DO1460" s="29"/>
      <c r="DP1460" s="29"/>
      <c r="DQ1460" s="29"/>
      <c r="DR1460" s="29"/>
      <c r="DS1460" s="29"/>
      <c r="DT1460" s="29"/>
      <c r="DU1460" s="29"/>
      <c r="DV1460" s="29"/>
      <c r="DW1460" s="29"/>
      <c r="DX1460" s="29"/>
      <c r="DY1460" s="29"/>
      <c r="DZ1460" s="29"/>
      <c r="EA1460" s="29"/>
      <c r="EB1460" s="29"/>
      <c r="EC1460" s="29"/>
      <c r="ED1460" s="29"/>
      <c r="EE1460" s="29"/>
      <c r="EF1460" s="29"/>
      <c r="EG1460" s="29"/>
      <c r="EH1460" s="29"/>
      <c r="EI1460" s="29"/>
      <c r="EJ1460" s="29"/>
      <c r="EK1460" s="29"/>
      <c r="EL1460" s="29"/>
      <c r="EM1460" s="29"/>
      <c r="EN1460" s="29"/>
      <c r="EO1460" s="29"/>
      <c r="EP1460" s="29"/>
      <c r="EQ1460" s="29"/>
      <c r="ER1460" s="29"/>
      <c r="ES1460" s="29"/>
      <c r="ET1460" s="29"/>
      <c r="EU1460" s="29"/>
      <c r="EV1460" s="29"/>
      <c r="EW1460" s="29"/>
      <c r="EX1460" s="29"/>
      <c r="EY1460" s="29"/>
      <c r="EZ1460" s="29"/>
      <c r="FA1460" s="29"/>
      <c r="FB1460" s="29"/>
      <c r="FC1460" s="29"/>
      <c r="FD1460" s="29"/>
      <c r="FE1460" s="29"/>
      <c r="FF1460" s="29"/>
      <c r="FG1460" s="29"/>
      <c r="FH1460" s="29"/>
      <c r="FI1460" s="29"/>
      <c r="FJ1460" s="29"/>
      <c r="FK1460" s="29"/>
      <c r="FV1460" s="29"/>
      <c r="FZ1460" s="29"/>
      <c r="GA1460" s="29"/>
    </row>
    <row r="1461" spans="7:183" x14ac:dyDescent="0.25">
      <c r="G1461" s="112"/>
      <c r="Z1461" s="113"/>
      <c r="AQ1461" s="29"/>
      <c r="AR1461" s="29"/>
      <c r="AS1461" s="29"/>
      <c r="AT1461" s="29"/>
      <c r="AU1461" s="29"/>
      <c r="AV1461" s="29"/>
      <c r="AW1461" s="29"/>
      <c r="AX1461" s="29"/>
      <c r="AY1461" s="29"/>
      <c r="AZ1461" s="29"/>
      <c r="BA1461" s="29"/>
      <c r="BB1461" s="29"/>
      <c r="BC1461" s="29"/>
      <c r="BD1461" s="29"/>
      <c r="BE1461" s="29"/>
      <c r="BF1461" s="29"/>
      <c r="BG1461" s="29"/>
      <c r="BH1461" s="29"/>
      <c r="BI1461" s="29"/>
      <c r="BJ1461" s="29"/>
      <c r="BK1461" s="29"/>
      <c r="BL1461" s="29"/>
      <c r="BM1461" s="29"/>
      <c r="CH1461" s="29"/>
      <c r="CX1461" s="29"/>
      <c r="CY1461" s="29"/>
      <c r="CZ1461" s="31"/>
      <c r="DA1461" s="31"/>
      <c r="DB1461" s="31"/>
      <c r="DC1461" s="31"/>
      <c r="DD1461" s="31"/>
      <c r="DE1461" s="31"/>
      <c r="DF1461" s="31"/>
      <c r="DL1461" s="29"/>
      <c r="DM1461" s="29"/>
      <c r="DN1461" s="29"/>
      <c r="DO1461" s="29"/>
      <c r="DP1461" s="29"/>
      <c r="DQ1461" s="29"/>
      <c r="DR1461" s="29"/>
      <c r="DS1461" s="29"/>
      <c r="DT1461" s="29"/>
      <c r="DU1461" s="29"/>
      <c r="DV1461" s="29"/>
      <c r="DW1461" s="29"/>
      <c r="DX1461" s="29"/>
      <c r="DY1461" s="29"/>
      <c r="DZ1461" s="29"/>
      <c r="EA1461" s="29"/>
      <c r="EB1461" s="29"/>
      <c r="EC1461" s="29"/>
      <c r="ED1461" s="29"/>
      <c r="EE1461" s="29"/>
      <c r="EF1461" s="29"/>
      <c r="EG1461" s="29"/>
      <c r="EH1461" s="29"/>
      <c r="EI1461" s="29"/>
      <c r="EJ1461" s="29"/>
      <c r="EK1461" s="29"/>
      <c r="EL1461" s="29"/>
      <c r="EM1461" s="29"/>
      <c r="EN1461" s="29"/>
      <c r="EO1461" s="29"/>
      <c r="EP1461" s="29"/>
      <c r="EQ1461" s="29"/>
      <c r="ER1461" s="29"/>
      <c r="ES1461" s="29"/>
      <c r="ET1461" s="29"/>
      <c r="EU1461" s="29"/>
      <c r="EV1461" s="29"/>
      <c r="EW1461" s="29"/>
      <c r="EX1461" s="29"/>
      <c r="EY1461" s="29"/>
      <c r="EZ1461" s="29"/>
      <c r="FA1461" s="29"/>
      <c r="FB1461" s="29"/>
      <c r="FC1461" s="29"/>
      <c r="FD1461" s="29"/>
      <c r="FE1461" s="29"/>
      <c r="FF1461" s="29"/>
      <c r="FG1461" s="29"/>
      <c r="FH1461" s="29"/>
      <c r="FI1461" s="29"/>
      <c r="FJ1461" s="29"/>
      <c r="FK1461" s="29"/>
      <c r="FV1461" s="29"/>
      <c r="FZ1461" s="29"/>
      <c r="GA1461" s="29"/>
    </row>
    <row r="1462" spans="7:183" x14ac:dyDescent="0.25">
      <c r="G1462" s="112"/>
      <c r="Z1462" s="113"/>
      <c r="AQ1462" s="29"/>
      <c r="AR1462" s="29"/>
      <c r="AS1462" s="29"/>
      <c r="AT1462" s="29"/>
      <c r="AU1462" s="29"/>
      <c r="AV1462" s="29"/>
      <c r="AW1462" s="29"/>
      <c r="AX1462" s="29"/>
      <c r="AY1462" s="29"/>
      <c r="AZ1462" s="29"/>
      <c r="BA1462" s="29"/>
      <c r="BB1462" s="29"/>
      <c r="BC1462" s="29"/>
      <c r="BD1462" s="29"/>
      <c r="BE1462" s="29"/>
      <c r="BF1462" s="29"/>
      <c r="BG1462" s="29"/>
      <c r="BH1462" s="29"/>
      <c r="BI1462" s="29"/>
      <c r="BJ1462" s="29"/>
      <c r="BK1462" s="29"/>
      <c r="BL1462" s="29"/>
      <c r="BM1462" s="29"/>
      <c r="CH1462" s="29"/>
      <c r="CX1462" s="29"/>
      <c r="CY1462" s="29"/>
      <c r="CZ1462" s="31"/>
      <c r="DA1462" s="31"/>
      <c r="DB1462" s="31"/>
      <c r="DC1462" s="31"/>
      <c r="DD1462" s="31"/>
      <c r="DE1462" s="31"/>
      <c r="DF1462" s="31"/>
      <c r="DL1462" s="29"/>
      <c r="DM1462" s="29"/>
      <c r="DN1462" s="29"/>
      <c r="DO1462" s="29"/>
      <c r="DP1462" s="29"/>
      <c r="DQ1462" s="29"/>
      <c r="DR1462" s="29"/>
      <c r="DS1462" s="29"/>
      <c r="DT1462" s="29"/>
      <c r="DU1462" s="29"/>
      <c r="DV1462" s="29"/>
      <c r="DW1462" s="29"/>
      <c r="DX1462" s="29"/>
      <c r="DY1462" s="29"/>
      <c r="DZ1462" s="29"/>
      <c r="EA1462" s="29"/>
      <c r="EB1462" s="29"/>
      <c r="EC1462" s="29"/>
      <c r="ED1462" s="29"/>
      <c r="EE1462" s="29"/>
      <c r="EF1462" s="29"/>
      <c r="EG1462" s="29"/>
      <c r="EH1462" s="29"/>
      <c r="EI1462" s="29"/>
      <c r="EJ1462" s="29"/>
      <c r="EK1462" s="29"/>
      <c r="EL1462" s="29"/>
      <c r="EM1462" s="29"/>
      <c r="EN1462" s="29"/>
      <c r="EO1462" s="29"/>
      <c r="EP1462" s="29"/>
      <c r="EQ1462" s="29"/>
      <c r="ER1462" s="29"/>
      <c r="ES1462" s="29"/>
      <c r="ET1462" s="29"/>
      <c r="EU1462" s="29"/>
      <c r="EV1462" s="29"/>
      <c r="EW1462" s="29"/>
      <c r="EX1462" s="29"/>
      <c r="EY1462" s="29"/>
      <c r="EZ1462" s="29"/>
      <c r="FA1462" s="29"/>
      <c r="FB1462" s="29"/>
      <c r="FC1462" s="29"/>
      <c r="FD1462" s="29"/>
      <c r="FE1462" s="29"/>
      <c r="FF1462" s="29"/>
      <c r="FG1462" s="29"/>
      <c r="FH1462" s="29"/>
      <c r="FI1462" s="29"/>
      <c r="FJ1462" s="29"/>
      <c r="FK1462" s="29"/>
      <c r="FV1462" s="29"/>
      <c r="FZ1462" s="29"/>
      <c r="GA1462" s="29"/>
    </row>
    <row r="1463" spans="7:183" x14ac:dyDescent="0.25">
      <c r="G1463" s="112"/>
      <c r="Z1463" s="113"/>
      <c r="AQ1463" s="29"/>
      <c r="AR1463" s="29"/>
      <c r="AS1463" s="29"/>
      <c r="AT1463" s="29"/>
      <c r="AU1463" s="29"/>
      <c r="AV1463" s="29"/>
      <c r="AW1463" s="29"/>
      <c r="AX1463" s="29"/>
      <c r="AY1463" s="29"/>
      <c r="AZ1463" s="29"/>
      <c r="BA1463" s="29"/>
      <c r="BB1463" s="29"/>
      <c r="BC1463" s="29"/>
      <c r="BD1463" s="29"/>
      <c r="BE1463" s="29"/>
      <c r="BF1463" s="29"/>
      <c r="BG1463" s="29"/>
      <c r="BH1463" s="29"/>
      <c r="BI1463" s="29"/>
      <c r="BJ1463" s="29"/>
      <c r="BK1463" s="29"/>
      <c r="BL1463" s="29"/>
      <c r="BM1463" s="29"/>
      <c r="CH1463" s="29"/>
      <c r="CX1463" s="29"/>
      <c r="CY1463" s="29"/>
      <c r="CZ1463" s="31"/>
      <c r="DA1463" s="31"/>
      <c r="DB1463" s="31"/>
      <c r="DC1463" s="31"/>
      <c r="DD1463" s="31"/>
      <c r="DE1463" s="31"/>
      <c r="DF1463" s="31"/>
      <c r="DL1463" s="29"/>
      <c r="DM1463" s="29"/>
      <c r="DN1463" s="29"/>
      <c r="DO1463" s="29"/>
      <c r="DP1463" s="29"/>
      <c r="DQ1463" s="29"/>
      <c r="DR1463" s="29"/>
      <c r="DS1463" s="29"/>
      <c r="DT1463" s="29"/>
      <c r="DU1463" s="29"/>
      <c r="DV1463" s="29"/>
      <c r="DW1463" s="29"/>
      <c r="DX1463" s="29"/>
      <c r="DY1463" s="29"/>
      <c r="DZ1463" s="29"/>
      <c r="EA1463" s="29"/>
      <c r="EB1463" s="29"/>
      <c r="EC1463" s="29"/>
      <c r="ED1463" s="29"/>
      <c r="EE1463" s="29"/>
      <c r="EF1463" s="29"/>
      <c r="EG1463" s="29"/>
      <c r="EH1463" s="29"/>
      <c r="EI1463" s="29"/>
      <c r="EJ1463" s="29"/>
      <c r="EK1463" s="29"/>
      <c r="EL1463" s="29"/>
      <c r="EM1463" s="29"/>
      <c r="EN1463" s="29"/>
      <c r="EO1463" s="29"/>
      <c r="EP1463" s="29"/>
      <c r="EQ1463" s="29"/>
      <c r="ER1463" s="29"/>
      <c r="ES1463" s="29"/>
      <c r="ET1463" s="29"/>
      <c r="EU1463" s="29"/>
      <c r="EV1463" s="29"/>
      <c r="EW1463" s="29"/>
      <c r="EX1463" s="29"/>
      <c r="EY1463" s="29"/>
      <c r="EZ1463" s="29"/>
      <c r="FA1463" s="29"/>
      <c r="FB1463" s="29"/>
      <c r="FC1463" s="29"/>
      <c r="FD1463" s="29"/>
      <c r="FE1463" s="29"/>
      <c r="FF1463" s="29"/>
      <c r="FG1463" s="29"/>
      <c r="FH1463" s="29"/>
      <c r="FI1463" s="29"/>
      <c r="FJ1463" s="29"/>
      <c r="FK1463" s="29"/>
      <c r="FV1463" s="29"/>
      <c r="FZ1463" s="29"/>
      <c r="GA1463" s="29"/>
    </row>
    <row r="1464" spans="7:183" x14ac:dyDescent="0.25">
      <c r="G1464" s="112"/>
      <c r="Z1464" s="113"/>
      <c r="AQ1464" s="29"/>
      <c r="AR1464" s="29"/>
      <c r="AS1464" s="29"/>
      <c r="AT1464" s="29"/>
      <c r="AU1464" s="29"/>
      <c r="AV1464" s="29"/>
      <c r="AW1464" s="29"/>
      <c r="AX1464" s="29"/>
      <c r="AY1464" s="29"/>
      <c r="AZ1464" s="29"/>
      <c r="BA1464" s="29"/>
      <c r="BB1464" s="29"/>
      <c r="BC1464" s="29"/>
      <c r="BD1464" s="29"/>
      <c r="BE1464" s="29"/>
      <c r="BF1464" s="29"/>
      <c r="BG1464" s="29"/>
      <c r="BH1464" s="29"/>
      <c r="BI1464" s="29"/>
      <c r="BJ1464" s="29"/>
      <c r="BK1464" s="29"/>
      <c r="BL1464" s="29"/>
      <c r="BM1464" s="29"/>
      <c r="CH1464" s="29"/>
      <c r="CX1464" s="29"/>
      <c r="CY1464" s="29"/>
      <c r="CZ1464" s="31"/>
      <c r="DA1464" s="31"/>
      <c r="DB1464" s="31"/>
      <c r="DC1464" s="31"/>
      <c r="DD1464" s="31"/>
      <c r="DE1464" s="31"/>
      <c r="DF1464" s="31"/>
      <c r="DL1464" s="29"/>
      <c r="DM1464" s="29"/>
      <c r="DN1464" s="29"/>
      <c r="DO1464" s="29"/>
      <c r="DP1464" s="29"/>
      <c r="DQ1464" s="29"/>
      <c r="DR1464" s="29"/>
      <c r="DS1464" s="29"/>
      <c r="DT1464" s="29"/>
      <c r="DU1464" s="29"/>
      <c r="DV1464" s="29"/>
      <c r="DW1464" s="29"/>
      <c r="DX1464" s="29"/>
      <c r="DY1464" s="29"/>
      <c r="DZ1464" s="29"/>
      <c r="EA1464" s="29"/>
      <c r="EB1464" s="29"/>
      <c r="EC1464" s="29"/>
      <c r="ED1464" s="29"/>
      <c r="EE1464" s="29"/>
      <c r="EF1464" s="29"/>
      <c r="EG1464" s="29"/>
      <c r="EH1464" s="29"/>
      <c r="EI1464" s="29"/>
      <c r="EJ1464" s="29"/>
      <c r="EK1464" s="29"/>
      <c r="EL1464" s="29"/>
      <c r="EM1464" s="29"/>
      <c r="EN1464" s="29"/>
      <c r="EO1464" s="29"/>
      <c r="EP1464" s="29"/>
      <c r="EQ1464" s="29"/>
      <c r="ER1464" s="29"/>
      <c r="ES1464" s="29"/>
      <c r="ET1464" s="29"/>
      <c r="EU1464" s="29"/>
      <c r="EV1464" s="29"/>
      <c r="EW1464" s="29"/>
      <c r="EX1464" s="29"/>
      <c r="EY1464" s="29"/>
      <c r="EZ1464" s="29"/>
      <c r="FA1464" s="29"/>
      <c r="FB1464" s="29"/>
      <c r="FC1464" s="29"/>
      <c r="FD1464" s="29"/>
      <c r="FE1464" s="29"/>
      <c r="FF1464" s="29"/>
      <c r="FG1464" s="29"/>
      <c r="FH1464" s="29"/>
      <c r="FI1464" s="29"/>
      <c r="FJ1464" s="29"/>
      <c r="FK1464" s="29"/>
      <c r="FV1464" s="29"/>
      <c r="FZ1464" s="29"/>
      <c r="GA1464" s="29"/>
    </row>
    <row r="1465" spans="7:183" x14ac:dyDescent="0.25">
      <c r="G1465" s="112"/>
      <c r="Z1465" s="113"/>
      <c r="AQ1465" s="29"/>
      <c r="AR1465" s="29"/>
      <c r="AS1465" s="29"/>
      <c r="AT1465" s="29"/>
      <c r="AU1465" s="29"/>
      <c r="AV1465" s="29"/>
      <c r="AW1465" s="29"/>
      <c r="AX1465" s="29"/>
      <c r="AY1465" s="29"/>
      <c r="AZ1465" s="29"/>
      <c r="BA1465" s="29"/>
      <c r="BB1465" s="29"/>
      <c r="BC1465" s="29"/>
      <c r="BD1465" s="29"/>
      <c r="BE1465" s="29"/>
      <c r="BF1465" s="29"/>
      <c r="BG1465" s="29"/>
      <c r="BH1465" s="29"/>
      <c r="BI1465" s="29"/>
      <c r="BJ1465" s="29"/>
      <c r="BK1465" s="29"/>
      <c r="BL1465" s="29"/>
      <c r="BM1465" s="29"/>
      <c r="CH1465" s="29"/>
      <c r="CX1465" s="29"/>
      <c r="CY1465" s="29"/>
      <c r="CZ1465" s="31"/>
      <c r="DA1465" s="31"/>
      <c r="DB1465" s="31"/>
      <c r="DC1465" s="31"/>
      <c r="DD1465" s="31"/>
      <c r="DE1465" s="31"/>
      <c r="DF1465" s="31"/>
      <c r="DL1465" s="29"/>
      <c r="DM1465" s="29"/>
      <c r="DN1465" s="29"/>
      <c r="DO1465" s="29"/>
      <c r="DP1465" s="29"/>
      <c r="DQ1465" s="29"/>
      <c r="DR1465" s="29"/>
      <c r="DS1465" s="29"/>
      <c r="DT1465" s="29"/>
      <c r="DU1465" s="29"/>
      <c r="DV1465" s="29"/>
      <c r="DW1465" s="29"/>
      <c r="DX1465" s="29"/>
      <c r="DY1465" s="29"/>
      <c r="DZ1465" s="29"/>
      <c r="EA1465" s="29"/>
      <c r="EB1465" s="29"/>
      <c r="EC1465" s="29"/>
      <c r="ED1465" s="29"/>
      <c r="EE1465" s="29"/>
      <c r="EF1465" s="29"/>
      <c r="EG1465" s="29"/>
      <c r="EH1465" s="29"/>
      <c r="EI1465" s="29"/>
      <c r="EJ1465" s="29"/>
      <c r="EK1465" s="29"/>
      <c r="EL1465" s="29"/>
      <c r="EM1465" s="29"/>
      <c r="EN1465" s="29"/>
      <c r="EO1465" s="29"/>
      <c r="EP1465" s="29"/>
      <c r="EQ1465" s="29"/>
      <c r="ER1465" s="29"/>
      <c r="ES1465" s="29"/>
      <c r="ET1465" s="29"/>
      <c r="EU1465" s="29"/>
      <c r="EV1465" s="29"/>
      <c r="EW1465" s="29"/>
      <c r="EX1465" s="29"/>
      <c r="EY1465" s="29"/>
      <c r="EZ1465" s="29"/>
      <c r="FA1465" s="29"/>
      <c r="FB1465" s="29"/>
      <c r="FC1465" s="29"/>
      <c r="FD1465" s="29"/>
      <c r="FE1465" s="29"/>
      <c r="FF1465" s="29"/>
      <c r="FG1465" s="29"/>
      <c r="FH1465" s="29"/>
      <c r="FI1465" s="29"/>
      <c r="FJ1465" s="29"/>
      <c r="FK1465" s="29"/>
      <c r="FV1465" s="29"/>
      <c r="FZ1465" s="29"/>
      <c r="GA1465" s="29"/>
    </row>
    <row r="1466" spans="7:183" x14ac:dyDescent="0.25">
      <c r="G1466" s="112"/>
      <c r="Z1466" s="113"/>
      <c r="AQ1466" s="29"/>
      <c r="AR1466" s="29"/>
      <c r="AS1466" s="29"/>
      <c r="AT1466" s="29"/>
      <c r="AU1466" s="29"/>
      <c r="AV1466" s="29"/>
      <c r="AW1466" s="29"/>
      <c r="AX1466" s="29"/>
      <c r="AY1466" s="29"/>
      <c r="AZ1466" s="29"/>
      <c r="BA1466" s="29"/>
      <c r="BB1466" s="29"/>
      <c r="BC1466" s="29"/>
      <c r="BD1466" s="29"/>
      <c r="BE1466" s="29"/>
      <c r="BF1466" s="29"/>
      <c r="BG1466" s="29"/>
      <c r="BH1466" s="29"/>
      <c r="BI1466" s="29"/>
      <c r="BJ1466" s="29"/>
      <c r="BK1466" s="29"/>
      <c r="BL1466" s="29"/>
      <c r="BM1466" s="29"/>
      <c r="CH1466" s="29"/>
      <c r="CX1466" s="29"/>
      <c r="CY1466" s="29"/>
      <c r="CZ1466" s="31"/>
      <c r="DA1466" s="31"/>
      <c r="DB1466" s="31"/>
      <c r="DC1466" s="31"/>
      <c r="DD1466" s="31"/>
      <c r="DE1466" s="31"/>
      <c r="DF1466" s="31"/>
      <c r="DL1466" s="29"/>
      <c r="DM1466" s="29"/>
      <c r="DN1466" s="29"/>
      <c r="DO1466" s="29"/>
      <c r="DP1466" s="29"/>
      <c r="DQ1466" s="29"/>
      <c r="DR1466" s="29"/>
      <c r="DS1466" s="29"/>
      <c r="DT1466" s="29"/>
      <c r="DU1466" s="29"/>
      <c r="DV1466" s="29"/>
      <c r="DW1466" s="29"/>
      <c r="DX1466" s="29"/>
      <c r="DY1466" s="29"/>
      <c r="DZ1466" s="29"/>
      <c r="EA1466" s="29"/>
      <c r="EB1466" s="29"/>
      <c r="EC1466" s="29"/>
      <c r="ED1466" s="29"/>
      <c r="EE1466" s="29"/>
      <c r="EF1466" s="29"/>
      <c r="EG1466" s="29"/>
      <c r="EH1466" s="29"/>
      <c r="EI1466" s="29"/>
      <c r="EJ1466" s="29"/>
      <c r="EK1466" s="29"/>
      <c r="EL1466" s="29"/>
      <c r="EM1466" s="29"/>
      <c r="EN1466" s="29"/>
      <c r="EO1466" s="29"/>
      <c r="EP1466" s="29"/>
      <c r="EQ1466" s="29"/>
      <c r="ER1466" s="29"/>
      <c r="ES1466" s="29"/>
      <c r="ET1466" s="29"/>
      <c r="EU1466" s="29"/>
      <c r="EV1466" s="29"/>
      <c r="EW1466" s="29"/>
      <c r="EX1466" s="29"/>
      <c r="EY1466" s="29"/>
      <c r="EZ1466" s="29"/>
      <c r="FA1466" s="29"/>
      <c r="FB1466" s="29"/>
      <c r="FC1466" s="29"/>
      <c r="FD1466" s="29"/>
      <c r="FE1466" s="29"/>
      <c r="FF1466" s="29"/>
      <c r="FG1466" s="29"/>
      <c r="FH1466" s="29"/>
      <c r="FI1466" s="29"/>
      <c r="FJ1466" s="29"/>
      <c r="FK1466" s="29"/>
      <c r="FV1466" s="29"/>
      <c r="FZ1466" s="29"/>
      <c r="GA1466" s="29"/>
    </row>
    <row r="1467" spans="7:183" x14ac:dyDescent="0.25">
      <c r="G1467" s="112"/>
      <c r="Z1467" s="113"/>
      <c r="AQ1467" s="29"/>
      <c r="AR1467" s="29"/>
      <c r="AS1467" s="29"/>
      <c r="AT1467" s="29"/>
      <c r="AU1467" s="29"/>
      <c r="AV1467" s="29"/>
      <c r="AW1467" s="29"/>
      <c r="AX1467" s="29"/>
      <c r="AY1467" s="29"/>
      <c r="AZ1467" s="29"/>
      <c r="BA1467" s="29"/>
      <c r="BB1467" s="29"/>
      <c r="BC1467" s="29"/>
      <c r="BD1467" s="29"/>
      <c r="BE1467" s="29"/>
      <c r="BF1467" s="29"/>
      <c r="BG1467" s="29"/>
      <c r="BH1467" s="29"/>
      <c r="BI1467" s="29"/>
      <c r="BJ1467" s="29"/>
      <c r="BK1467" s="29"/>
      <c r="BL1467" s="29"/>
      <c r="BM1467" s="29"/>
      <c r="CH1467" s="29"/>
      <c r="CX1467" s="29"/>
      <c r="CY1467" s="29"/>
      <c r="CZ1467" s="31"/>
      <c r="DA1467" s="31"/>
      <c r="DB1467" s="31"/>
      <c r="DC1467" s="31"/>
      <c r="DD1467" s="31"/>
      <c r="DE1467" s="31"/>
      <c r="DF1467" s="31"/>
      <c r="DL1467" s="29"/>
      <c r="DM1467" s="29"/>
      <c r="DN1467" s="29"/>
      <c r="DO1467" s="29"/>
      <c r="DP1467" s="29"/>
      <c r="DQ1467" s="29"/>
      <c r="DR1467" s="29"/>
      <c r="DS1467" s="29"/>
      <c r="DT1467" s="29"/>
      <c r="DU1467" s="29"/>
      <c r="DV1467" s="29"/>
      <c r="DW1467" s="29"/>
      <c r="DX1467" s="29"/>
      <c r="DY1467" s="29"/>
      <c r="DZ1467" s="29"/>
      <c r="EA1467" s="29"/>
      <c r="EB1467" s="29"/>
      <c r="EC1467" s="29"/>
      <c r="ED1467" s="29"/>
      <c r="EE1467" s="29"/>
      <c r="EF1467" s="29"/>
      <c r="EG1467" s="29"/>
      <c r="EH1467" s="29"/>
      <c r="EI1467" s="29"/>
      <c r="EJ1467" s="29"/>
      <c r="EK1467" s="29"/>
      <c r="EL1467" s="29"/>
      <c r="EM1467" s="29"/>
      <c r="EN1467" s="29"/>
      <c r="EO1467" s="29"/>
      <c r="EP1467" s="29"/>
      <c r="EQ1467" s="29"/>
      <c r="ER1467" s="29"/>
      <c r="ES1467" s="29"/>
      <c r="ET1467" s="29"/>
      <c r="EU1467" s="29"/>
      <c r="EV1467" s="29"/>
      <c r="EW1467" s="29"/>
      <c r="EX1467" s="29"/>
      <c r="EY1467" s="29"/>
      <c r="EZ1467" s="29"/>
      <c r="FA1467" s="29"/>
      <c r="FB1467" s="29"/>
      <c r="FC1467" s="29"/>
      <c r="FD1467" s="29"/>
      <c r="FE1467" s="29"/>
      <c r="FF1467" s="29"/>
      <c r="FG1467" s="29"/>
      <c r="FH1467" s="29"/>
      <c r="FI1467" s="29"/>
      <c r="FJ1467" s="29"/>
      <c r="FK1467" s="29"/>
      <c r="FV1467" s="29"/>
      <c r="FZ1467" s="29"/>
      <c r="GA1467" s="29"/>
    </row>
    <row r="1468" spans="7:183" x14ac:dyDescent="0.25">
      <c r="G1468" s="112"/>
      <c r="Z1468" s="113"/>
      <c r="AQ1468" s="29"/>
      <c r="AR1468" s="29"/>
      <c r="AS1468" s="29"/>
      <c r="AT1468" s="29"/>
      <c r="AU1468" s="29"/>
      <c r="AV1468" s="29"/>
      <c r="AW1468" s="29"/>
      <c r="AX1468" s="29"/>
      <c r="AY1468" s="29"/>
      <c r="AZ1468" s="29"/>
      <c r="BA1468" s="29"/>
      <c r="BB1468" s="29"/>
      <c r="BC1468" s="29"/>
      <c r="BD1468" s="29"/>
      <c r="BE1468" s="29"/>
      <c r="BF1468" s="29"/>
      <c r="BG1468" s="29"/>
      <c r="BH1468" s="29"/>
      <c r="BI1468" s="29"/>
      <c r="BJ1468" s="29"/>
      <c r="BK1468" s="29"/>
      <c r="BL1468" s="29"/>
      <c r="BM1468" s="29"/>
      <c r="CH1468" s="29"/>
      <c r="CX1468" s="29"/>
      <c r="CY1468" s="29"/>
      <c r="CZ1468" s="31"/>
      <c r="DA1468" s="31"/>
      <c r="DB1468" s="31"/>
      <c r="DC1468" s="31"/>
      <c r="DD1468" s="31"/>
      <c r="DE1468" s="31"/>
      <c r="DF1468" s="31"/>
      <c r="DL1468" s="29"/>
      <c r="DM1468" s="29"/>
      <c r="DN1468" s="29"/>
      <c r="DO1468" s="29"/>
      <c r="DP1468" s="29"/>
      <c r="DQ1468" s="29"/>
      <c r="DR1468" s="29"/>
      <c r="DS1468" s="29"/>
      <c r="DT1468" s="29"/>
      <c r="DU1468" s="29"/>
      <c r="DV1468" s="29"/>
      <c r="DW1468" s="29"/>
      <c r="DX1468" s="29"/>
      <c r="DY1468" s="29"/>
      <c r="DZ1468" s="29"/>
      <c r="EA1468" s="29"/>
      <c r="EB1468" s="29"/>
      <c r="EC1468" s="29"/>
      <c r="ED1468" s="29"/>
      <c r="EE1468" s="29"/>
      <c r="EF1468" s="29"/>
      <c r="EG1468" s="29"/>
      <c r="EH1468" s="29"/>
      <c r="EI1468" s="29"/>
      <c r="EJ1468" s="29"/>
      <c r="EK1468" s="29"/>
      <c r="EL1468" s="29"/>
      <c r="EM1468" s="29"/>
      <c r="EN1468" s="29"/>
      <c r="EO1468" s="29"/>
      <c r="EP1468" s="29"/>
      <c r="EQ1468" s="29"/>
      <c r="ER1468" s="29"/>
      <c r="ES1468" s="29"/>
      <c r="ET1468" s="29"/>
      <c r="EU1468" s="29"/>
      <c r="EV1468" s="29"/>
      <c r="EW1468" s="29"/>
      <c r="EX1468" s="29"/>
      <c r="EY1468" s="29"/>
      <c r="EZ1468" s="29"/>
      <c r="FA1468" s="29"/>
      <c r="FB1468" s="29"/>
      <c r="FC1468" s="29"/>
      <c r="FD1468" s="29"/>
      <c r="FE1468" s="29"/>
      <c r="FF1468" s="29"/>
      <c r="FG1468" s="29"/>
      <c r="FH1468" s="29"/>
      <c r="FI1468" s="29"/>
      <c r="FJ1468" s="29"/>
      <c r="FK1468" s="29"/>
      <c r="FV1468" s="29"/>
      <c r="FZ1468" s="29"/>
      <c r="GA1468" s="29"/>
    </row>
    <row r="1469" spans="7:183" x14ac:dyDescent="0.25">
      <c r="G1469" s="112"/>
      <c r="Z1469" s="113"/>
      <c r="AQ1469" s="29"/>
      <c r="AR1469" s="29"/>
      <c r="AS1469" s="29"/>
      <c r="AT1469" s="29"/>
      <c r="AU1469" s="29"/>
      <c r="AV1469" s="29"/>
      <c r="AW1469" s="29"/>
      <c r="AX1469" s="29"/>
      <c r="AY1469" s="29"/>
      <c r="AZ1469" s="29"/>
      <c r="BA1469" s="29"/>
      <c r="BB1469" s="29"/>
      <c r="BC1469" s="29"/>
      <c r="BD1469" s="29"/>
      <c r="BE1469" s="29"/>
      <c r="BF1469" s="29"/>
      <c r="BG1469" s="29"/>
      <c r="BH1469" s="29"/>
      <c r="BI1469" s="29"/>
      <c r="BJ1469" s="29"/>
      <c r="BK1469" s="29"/>
      <c r="BL1469" s="29"/>
      <c r="BM1469" s="29"/>
      <c r="CH1469" s="29"/>
      <c r="CX1469" s="29"/>
      <c r="CY1469" s="29"/>
      <c r="CZ1469" s="31"/>
      <c r="DA1469" s="31"/>
      <c r="DB1469" s="31"/>
      <c r="DC1469" s="31"/>
      <c r="DD1469" s="31"/>
      <c r="DE1469" s="31"/>
      <c r="DF1469" s="31"/>
      <c r="DL1469" s="29"/>
      <c r="DM1469" s="29"/>
      <c r="DN1469" s="29"/>
      <c r="DO1469" s="29"/>
      <c r="DP1469" s="29"/>
      <c r="DQ1469" s="29"/>
      <c r="DR1469" s="29"/>
      <c r="DS1469" s="29"/>
      <c r="DT1469" s="29"/>
      <c r="DU1469" s="29"/>
      <c r="DV1469" s="29"/>
      <c r="DW1469" s="29"/>
      <c r="DX1469" s="29"/>
      <c r="DY1469" s="29"/>
      <c r="DZ1469" s="29"/>
      <c r="EA1469" s="29"/>
      <c r="EB1469" s="29"/>
      <c r="EC1469" s="29"/>
      <c r="ED1469" s="29"/>
      <c r="EE1469" s="29"/>
      <c r="EF1469" s="29"/>
      <c r="EG1469" s="29"/>
      <c r="EH1469" s="29"/>
      <c r="EI1469" s="29"/>
      <c r="EJ1469" s="29"/>
      <c r="EK1469" s="29"/>
      <c r="EL1469" s="29"/>
      <c r="EM1469" s="29"/>
      <c r="EN1469" s="29"/>
      <c r="EO1469" s="29"/>
      <c r="EP1469" s="29"/>
      <c r="EQ1469" s="29"/>
      <c r="ER1469" s="29"/>
      <c r="ES1469" s="29"/>
      <c r="ET1469" s="29"/>
      <c r="EU1469" s="29"/>
      <c r="EV1469" s="29"/>
      <c r="EW1469" s="29"/>
      <c r="EX1469" s="29"/>
      <c r="EY1469" s="29"/>
      <c r="EZ1469" s="29"/>
      <c r="FA1469" s="29"/>
      <c r="FB1469" s="29"/>
      <c r="FC1469" s="29"/>
      <c r="FD1469" s="29"/>
      <c r="FE1469" s="29"/>
      <c r="FF1469" s="29"/>
      <c r="FG1469" s="29"/>
      <c r="FH1469" s="29"/>
      <c r="FI1469" s="29"/>
      <c r="FJ1469" s="29"/>
      <c r="FK1469" s="29"/>
      <c r="FV1469" s="29"/>
      <c r="FZ1469" s="29"/>
      <c r="GA1469" s="29"/>
    </row>
    <row r="1470" spans="7:183" x14ac:dyDescent="0.25">
      <c r="G1470" s="112"/>
      <c r="Z1470" s="113"/>
      <c r="AQ1470" s="29"/>
      <c r="AR1470" s="29"/>
      <c r="AS1470" s="29"/>
      <c r="AT1470" s="29"/>
      <c r="AU1470" s="29"/>
      <c r="AV1470" s="29"/>
      <c r="AW1470" s="29"/>
      <c r="AX1470" s="29"/>
      <c r="AY1470" s="29"/>
      <c r="AZ1470" s="29"/>
      <c r="BA1470" s="29"/>
      <c r="BB1470" s="29"/>
      <c r="BC1470" s="29"/>
      <c r="BD1470" s="29"/>
      <c r="BE1470" s="29"/>
      <c r="BF1470" s="29"/>
      <c r="BG1470" s="29"/>
      <c r="BH1470" s="29"/>
      <c r="BI1470" s="29"/>
      <c r="BJ1470" s="29"/>
      <c r="BK1470" s="29"/>
      <c r="BL1470" s="29"/>
      <c r="BM1470" s="29"/>
      <c r="CH1470" s="29"/>
      <c r="CX1470" s="29"/>
      <c r="CY1470" s="29"/>
      <c r="CZ1470" s="31"/>
      <c r="DA1470" s="31"/>
      <c r="DB1470" s="31"/>
      <c r="DC1470" s="31"/>
      <c r="DD1470" s="31"/>
      <c r="DE1470" s="31"/>
      <c r="DF1470" s="31"/>
      <c r="DL1470" s="29"/>
      <c r="DM1470" s="29"/>
      <c r="DN1470" s="29"/>
      <c r="DO1470" s="29"/>
      <c r="DP1470" s="29"/>
      <c r="DQ1470" s="29"/>
      <c r="DR1470" s="29"/>
      <c r="DS1470" s="29"/>
      <c r="DT1470" s="29"/>
      <c r="DU1470" s="29"/>
      <c r="DV1470" s="29"/>
      <c r="DW1470" s="29"/>
      <c r="DX1470" s="29"/>
      <c r="DY1470" s="29"/>
      <c r="DZ1470" s="29"/>
      <c r="EA1470" s="29"/>
      <c r="EB1470" s="29"/>
      <c r="EC1470" s="29"/>
      <c r="ED1470" s="29"/>
      <c r="EE1470" s="29"/>
      <c r="EF1470" s="29"/>
      <c r="EG1470" s="29"/>
      <c r="EH1470" s="29"/>
      <c r="EI1470" s="29"/>
      <c r="EJ1470" s="29"/>
      <c r="EK1470" s="29"/>
      <c r="EL1470" s="29"/>
      <c r="EM1470" s="29"/>
      <c r="EN1470" s="29"/>
      <c r="EO1470" s="29"/>
      <c r="EP1470" s="29"/>
      <c r="EQ1470" s="29"/>
      <c r="ER1470" s="29"/>
      <c r="ES1470" s="29"/>
      <c r="ET1470" s="29"/>
      <c r="EU1470" s="29"/>
      <c r="EV1470" s="29"/>
      <c r="EW1470" s="29"/>
      <c r="EX1470" s="29"/>
      <c r="EY1470" s="29"/>
      <c r="EZ1470" s="29"/>
      <c r="FA1470" s="29"/>
      <c r="FB1470" s="29"/>
      <c r="FC1470" s="29"/>
      <c r="FD1470" s="29"/>
      <c r="FE1470" s="29"/>
      <c r="FF1470" s="29"/>
      <c r="FG1470" s="29"/>
      <c r="FH1470" s="29"/>
      <c r="FI1470" s="29"/>
      <c r="FJ1470" s="29"/>
      <c r="FK1470" s="29"/>
      <c r="FV1470" s="29"/>
      <c r="FZ1470" s="29"/>
      <c r="GA1470" s="29"/>
    </row>
    <row r="1471" spans="7:183" x14ac:dyDescent="0.25">
      <c r="G1471" s="112"/>
      <c r="Z1471" s="113"/>
      <c r="AQ1471" s="29"/>
      <c r="AR1471" s="29"/>
      <c r="AS1471" s="29"/>
      <c r="AT1471" s="29"/>
      <c r="AU1471" s="29"/>
      <c r="AV1471" s="29"/>
      <c r="AW1471" s="29"/>
      <c r="AX1471" s="29"/>
      <c r="AY1471" s="29"/>
      <c r="AZ1471" s="29"/>
      <c r="BA1471" s="29"/>
      <c r="BB1471" s="29"/>
      <c r="BC1471" s="29"/>
      <c r="BD1471" s="29"/>
      <c r="BE1471" s="29"/>
      <c r="BF1471" s="29"/>
      <c r="BG1471" s="29"/>
      <c r="BH1471" s="29"/>
      <c r="BI1471" s="29"/>
      <c r="BJ1471" s="29"/>
      <c r="BK1471" s="29"/>
      <c r="BL1471" s="29"/>
      <c r="BM1471" s="29"/>
      <c r="CH1471" s="29"/>
      <c r="CX1471" s="29"/>
      <c r="CY1471" s="29"/>
      <c r="CZ1471" s="31"/>
      <c r="DA1471" s="31"/>
      <c r="DB1471" s="31"/>
      <c r="DC1471" s="31"/>
      <c r="DD1471" s="31"/>
      <c r="DE1471" s="31"/>
      <c r="DF1471" s="31"/>
      <c r="DL1471" s="29"/>
      <c r="DM1471" s="29"/>
      <c r="DN1471" s="29"/>
      <c r="DO1471" s="29"/>
      <c r="DP1471" s="29"/>
      <c r="DQ1471" s="29"/>
      <c r="DR1471" s="29"/>
      <c r="DS1471" s="29"/>
      <c r="DT1471" s="29"/>
      <c r="DU1471" s="29"/>
      <c r="DV1471" s="29"/>
      <c r="DW1471" s="29"/>
      <c r="DX1471" s="29"/>
      <c r="DY1471" s="29"/>
      <c r="DZ1471" s="29"/>
      <c r="EA1471" s="29"/>
      <c r="EB1471" s="29"/>
      <c r="EC1471" s="29"/>
      <c r="ED1471" s="29"/>
      <c r="EE1471" s="29"/>
      <c r="EF1471" s="29"/>
      <c r="EG1471" s="29"/>
      <c r="EH1471" s="29"/>
      <c r="EI1471" s="29"/>
      <c r="EJ1471" s="29"/>
      <c r="EK1471" s="29"/>
      <c r="EL1471" s="29"/>
      <c r="EM1471" s="29"/>
      <c r="EN1471" s="29"/>
      <c r="EO1471" s="29"/>
      <c r="EP1471" s="29"/>
      <c r="EQ1471" s="29"/>
      <c r="ER1471" s="29"/>
      <c r="ES1471" s="29"/>
      <c r="ET1471" s="29"/>
      <c r="EU1471" s="29"/>
      <c r="EV1471" s="29"/>
      <c r="EW1471" s="29"/>
      <c r="EX1471" s="29"/>
      <c r="EY1471" s="29"/>
      <c r="EZ1471" s="29"/>
      <c r="FA1471" s="29"/>
      <c r="FB1471" s="29"/>
      <c r="FC1471" s="29"/>
      <c r="FD1471" s="29"/>
      <c r="FE1471" s="29"/>
      <c r="FF1471" s="29"/>
      <c r="FG1471" s="29"/>
      <c r="FH1471" s="29"/>
      <c r="FI1471" s="29"/>
      <c r="FJ1471" s="29"/>
      <c r="FK1471" s="29"/>
      <c r="FV1471" s="29"/>
      <c r="FZ1471" s="29"/>
      <c r="GA1471" s="29"/>
    </row>
    <row r="1472" spans="7:183" x14ac:dyDescent="0.25">
      <c r="G1472" s="112"/>
      <c r="Z1472" s="113"/>
      <c r="AQ1472" s="29"/>
      <c r="AR1472" s="29"/>
      <c r="AS1472" s="29"/>
      <c r="AT1472" s="29"/>
      <c r="AU1472" s="29"/>
      <c r="AV1472" s="29"/>
      <c r="AW1472" s="29"/>
      <c r="AX1472" s="29"/>
      <c r="AY1472" s="29"/>
      <c r="AZ1472" s="29"/>
      <c r="BA1472" s="29"/>
      <c r="BB1472" s="29"/>
      <c r="BC1472" s="29"/>
      <c r="BD1472" s="29"/>
      <c r="BE1472" s="29"/>
      <c r="BF1472" s="29"/>
      <c r="BG1472" s="29"/>
      <c r="BH1472" s="29"/>
      <c r="BI1472" s="29"/>
      <c r="BJ1472" s="29"/>
      <c r="BK1472" s="29"/>
      <c r="BL1472" s="29"/>
      <c r="BM1472" s="29"/>
      <c r="CH1472" s="29"/>
      <c r="CX1472" s="29"/>
      <c r="CY1472" s="29"/>
      <c r="CZ1472" s="31"/>
      <c r="DA1472" s="31"/>
      <c r="DB1472" s="31"/>
      <c r="DC1472" s="31"/>
      <c r="DD1472" s="31"/>
      <c r="DE1472" s="31"/>
      <c r="DF1472" s="31"/>
      <c r="DL1472" s="29"/>
      <c r="DM1472" s="29"/>
      <c r="DN1472" s="29"/>
      <c r="DO1472" s="29"/>
      <c r="DP1472" s="29"/>
      <c r="DQ1472" s="29"/>
      <c r="DR1472" s="29"/>
      <c r="DS1472" s="29"/>
      <c r="DT1472" s="29"/>
      <c r="DU1472" s="29"/>
      <c r="DV1472" s="29"/>
      <c r="DW1472" s="29"/>
      <c r="DX1472" s="29"/>
      <c r="DY1472" s="29"/>
      <c r="DZ1472" s="29"/>
      <c r="EA1472" s="29"/>
      <c r="EB1472" s="29"/>
      <c r="EC1472" s="29"/>
      <c r="ED1472" s="29"/>
      <c r="EE1472" s="29"/>
      <c r="EF1472" s="29"/>
      <c r="EG1472" s="29"/>
      <c r="EH1472" s="29"/>
      <c r="EI1472" s="29"/>
      <c r="EJ1472" s="29"/>
      <c r="EK1472" s="29"/>
      <c r="EL1472" s="29"/>
      <c r="EM1472" s="29"/>
      <c r="EN1472" s="29"/>
      <c r="EO1472" s="29"/>
      <c r="EP1472" s="29"/>
      <c r="EQ1472" s="29"/>
      <c r="ER1472" s="29"/>
      <c r="ES1472" s="29"/>
      <c r="ET1472" s="29"/>
      <c r="EU1472" s="29"/>
      <c r="EV1472" s="29"/>
      <c r="EW1472" s="29"/>
      <c r="EX1472" s="29"/>
      <c r="EY1472" s="29"/>
      <c r="EZ1472" s="29"/>
      <c r="FA1472" s="29"/>
      <c r="FB1472" s="29"/>
      <c r="FC1472" s="29"/>
      <c r="FD1472" s="29"/>
      <c r="FE1472" s="29"/>
      <c r="FF1472" s="29"/>
      <c r="FG1472" s="29"/>
      <c r="FH1472" s="29"/>
      <c r="FI1472" s="29"/>
      <c r="FJ1472" s="29"/>
      <c r="FK1472" s="29"/>
      <c r="FV1472" s="29"/>
      <c r="FZ1472" s="29"/>
      <c r="GA1472" s="29"/>
    </row>
    <row r="1473" spans="7:183" x14ac:dyDescent="0.25">
      <c r="G1473" s="112"/>
      <c r="Z1473" s="113"/>
      <c r="AQ1473" s="29"/>
      <c r="AR1473" s="29"/>
      <c r="AS1473" s="29"/>
      <c r="AT1473" s="29"/>
      <c r="AU1473" s="29"/>
      <c r="AV1473" s="29"/>
      <c r="AW1473" s="29"/>
      <c r="AX1473" s="29"/>
      <c r="AY1473" s="29"/>
      <c r="AZ1473" s="29"/>
      <c r="BA1473" s="29"/>
      <c r="BB1473" s="29"/>
      <c r="BC1473" s="29"/>
      <c r="BD1473" s="29"/>
      <c r="BE1473" s="29"/>
      <c r="BF1473" s="29"/>
      <c r="BG1473" s="29"/>
      <c r="BH1473" s="29"/>
      <c r="BI1473" s="29"/>
      <c r="BJ1473" s="29"/>
      <c r="BK1473" s="29"/>
      <c r="BL1473" s="29"/>
      <c r="BM1473" s="29"/>
      <c r="CH1473" s="29"/>
      <c r="CX1473" s="29"/>
      <c r="CY1473" s="29"/>
      <c r="CZ1473" s="31"/>
      <c r="DA1473" s="31"/>
      <c r="DB1473" s="31"/>
      <c r="DC1473" s="31"/>
      <c r="DD1473" s="31"/>
      <c r="DE1473" s="31"/>
      <c r="DF1473" s="31"/>
      <c r="DL1473" s="29"/>
      <c r="DM1473" s="29"/>
      <c r="DN1473" s="29"/>
      <c r="DO1473" s="29"/>
      <c r="DP1473" s="29"/>
      <c r="DQ1473" s="29"/>
      <c r="DR1473" s="29"/>
      <c r="DS1473" s="29"/>
      <c r="DT1473" s="29"/>
      <c r="DU1473" s="29"/>
      <c r="DV1473" s="29"/>
      <c r="DW1473" s="29"/>
      <c r="DX1473" s="29"/>
      <c r="DY1473" s="29"/>
      <c r="DZ1473" s="29"/>
      <c r="EA1473" s="29"/>
      <c r="EB1473" s="29"/>
      <c r="EC1473" s="29"/>
      <c r="ED1473" s="29"/>
      <c r="EE1473" s="29"/>
      <c r="EF1473" s="29"/>
      <c r="EG1473" s="29"/>
      <c r="EH1473" s="29"/>
      <c r="EI1473" s="29"/>
      <c r="EJ1473" s="29"/>
      <c r="EK1473" s="29"/>
      <c r="EL1473" s="29"/>
      <c r="EM1473" s="29"/>
      <c r="EN1473" s="29"/>
      <c r="EO1473" s="29"/>
      <c r="EP1473" s="29"/>
      <c r="EQ1473" s="29"/>
      <c r="ER1473" s="29"/>
      <c r="ES1473" s="29"/>
      <c r="ET1473" s="29"/>
      <c r="EU1473" s="29"/>
      <c r="EV1473" s="29"/>
      <c r="EW1473" s="29"/>
      <c r="EX1473" s="29"/>
      <c r="EY1473" s="29"/>
      <c r="EZ1473" s="29"/>
      <c r="FA1473" s="29"/>
      <c r="FB1473" s="29"/>
      <c r="FC1473" s="29"/>
      <c r="FD1473" s="29"/>
      <c r="FE1473" s="29"/>
      <c r="FF1473" s="29"/>
      <c r="FG1473" s="29"/>
      <c r="FH1473" s="29"/>
      <c r="FI1473" s="29"/>
      <c r="FJ1473" s="29"/>
      <c r="FK1473" s="29"/>
      <c r="FV1473" s="29"/>
      <c r="FZ1473" s="29"/>
      <c r="GA1473" s="29"/>
    </row>
    <row r="1474" spans="7:183" x14ac:dyDescent="0.25">
      <c r="G1474" s="112"/>
      <c r="Z1474" s="113"/>
      <c r="AQ1474" s="29"/>
      <c r="AR1474" s="29"/>
      <c r="AS1474" s="29"/>
      <c r="AT1474" s="29"/>
      <c r="AU1474" s="29"/>
      <c r="AV1474" s="29"/>
      <c r="AW1474" s="29"/>
      <c r="AX1474" s="29"/>
      <c r="AY1474" s="29"/>
      <c r="AZ1474" s="29"/>
      <c r="BA1474" s="29"/>
      <c r="BB1474" s="29"/>
      <c r="BC1474" s="29"/>
      <c r="BD1474" s="29"/>
      <c r="BE1474" s="29"/>
      <c r="BF1474" s="29"/>
      <c r="BG1474" s="29"/>
      <c r="BH1474" s="29"/>
      <c r="BI1474" s="29"/>
      <c r="BJ1474" s="29"/>
      <c r="BK1474" s="29"/>
      <c r="BL1474" s="29"/>
      <c r="BM1474" s="29"/>
      <c r="CH1474" s="29"/>
      <c r="CX1474" s="29"/>
      <c r="CY1474" s="29"/>
      <c r="CZ1474" s="31"/>
      <c r="DA1474" s="31"/>
      <c r="DB1474" s="31"/>
      <c r="DC1474" s="31"/>
      <c r="DD1474" s="31"/>
      <c r="DE1474" s="31"/>
      <c r="DF1474" s="31"/>
      <c r="DL1474" s="29"/>
      <c r="DM1474" s="29"/>
      <c r="DN1474" s="29"/>
      <c r="DO1474" s="29"/>
      <c r="DP1474" s="29"/>
      <c r="DQ1474" s="29"/>
      <c r="DR1474" s="29"/>
      <c r="DS1474" s="29"/>
      <c r="DT1474" s="29"/>
      <c r="DU1474" s="29"/>
      <c r="DV1474" s="29"/>
      <c r="DW1474" s="29"/>
      <c r="DX1474" s="29"/>
      <c r="DY1474" s="29"/>
      <c r="DZ1474" s="29"/>
      <c r="EA1474" s="29"/>
      <c r="EB1474" s="29"/>
      <c r="EC1474" s="29"/>
      <c r="ED1474" s="29"/>
      <c r="EE1474" s="29"/>
      <c r="EF1474" s="29"/>
      <c r="EG1474" s="29"/>
      <c r="EH1474" s="29"/>
      <c r="EI1474" s="29"/>
      <c r="EJ1474" s="29"/>
      <c r="EK1474" s="29"/>
      <c r="EL1474" s="29"/>
      <c r="EM1474" s="29"/>
      <c r="EN1474" s="29"/>
      <c r="EO1474" s="29"/>
      <c r="EP1474" s="29"/>
      <c r="EQ1474" s="29"/>
      <c r="ER1474" s="29"/>
      <c r="ES1474" s="29"/>
      <c r="ET1474" s="29"/>
      <c r="EU1474" s="29"/>
      <c r="EV1474" s="29"/>
      <c r="EW1474" s="29"/>
      <c r="EX1474" s="29"/>
      <c r="EY1474" s="29"/>
      <c r="EZ1474" s="29"/>
      <c r="FA1474" s="29"/>
      <c r="FB1474" s="29"/>
      <c r="FC1474" s="29"/>
      <c r="FD1474" s="29"/>
      <c r="FE1474" s="29"/>
      <c r="FF1474" s="29"/>
      <c r="FG1474" s="29"/>
      <c r="FH1474" s="29"/>
      <c r="FI1474" s="29"/>
      <c r="FJ1474" s="29"/>
      <c r="FK1474" s="29"/>
      <c r="FV1474" s="29"/>
      <c r="FZ1474" s="29"/>
      <c r="GA1474" s="29"/>
    </row>
    <row r="1475" spans="7:183" x14ac:dyDescent="0.25">
      <c r="G1475" s="112"/>
      <c r="Z1475" s="113"/>
      <c r="AQ1475" s="29"/>
      <c r="AR1475" s="29"/>
      <c r="AS1475" s="29"/>
      <c r="AT1475" s="29"/>
      <c r="AU1475" s="29"/>
      <c r="AV1475" s="29"/>
      <c r="AW1475" s="29"/>
      <c r="AX1475" s="29"/>
      <c r="AY1475" s="29"/>
      <c r="AZ1475" s="29"/>
      <c r="BA1475" s="29"/>
      <c r="BB1475" s="29"/>
      <c r="BC1475" s="29"/>
      <c r="BD1475" s="29"/>
      <c r="BE1475" s="29"/>
      <c r="BF1475" s="29"/>
      <c r="BG1475" s="29"/>
      <c r="BH1475" s="29"/>
      <c r="BI1475" s="29"/>
      <c r="BJ1475" s="29"/>
      <c r="BK1475" s="29"/>
      <c r="BL1475" s="29"/>
      <c r="BM1475" s="29"/>
      <c r="CH1475" s="29"/>
      <c r="CX1475" s="29"/>
      <c r="CY1475" s="29"/>
      <c r="CZ1475" s="31"/>
      <c r="DA1475" s="31"/>
      <c r="DB1475" s="31"/>
      <c r="DC1475" s="31"/>
      <c r="DD1475" s="31"/>
      <c r="DE1475" s="31"/>
      <c r="DF1475" s="31"/>
      <c r="DL1475" s="29"/>
      <c r="DM1475" s="29"/>
      <c r="DN1475" s="29"/>
      <c r="DO1475" s="29"/>
      <c r="DP1475" s="29"/>
      <c r="DQ1475" s="29"/>
      <c r="DR1475" s="29"/>
      <c r="DS1475" s="29"/>
      <c r="DT1475" s="29"/>
      <c r="DU1475" s="29"/>
      <c r="DV1475" s="29"/>
      <c r="DW1475" s="29"/>
      <c r="DX1475" s="29"/>
      <c r="DY1475" s="29"/>
      <c r="DZ1475" s="29"/>
      <c r="EA1475" s="29"/>
      <c r="EB1475" s="29"/>
      <c r="EC1475" s="29"/>
      <c r="ED1475" s="29"/>
      <c r="EE1475" s="29"/>
      <c r="EF1475" s="29"/>
      <c r="EG1475" s="29"/>
      <c r="EH1475" s="29"/>
      <c r="EI1475" s="29"/>
      <c r="EJ1475" s="29"/>
      <c r="EK1475" s="29"/>
      <c r="EL1475" s="29"/>
      <c r="EM1475" s="29"/>
      <c r="EN1475" s="29"/>
      <c r="EO1475" s="29"/>
      <c r="EP1475" s="29"/>
      <c r="EQ1475" s="29"/>
      <c r="ER1475" s="29"/>
      <c r="ES1475" s="29"/>
      <c r="ET1475" s="29"/>
      <c r="EU1475" s="29"/>
      <c r="EV1475" s="29"/>
      <c r="EW1475" s="29"/>
      <c r="EX1475" s="29"/>
      <c r="EY1475" s="29"/>
      <c r="EZ1475" s="29"/>
      <c r="FA1475" s="29"/>
      <c r="FB1475" s="29"/>
      <c r="FC1475" s="29"/>
      <c r="FD1475" s="29"/>
      <c r="FE1475" s="29"/>
      <c r="FF1475" s="29"/>
      <c r="FG1475" s="29"/>
      <c r="FH1475" s="29"/>
      <c r="FI1475" s="29"/>
      <c r="FJ1475" s="29"/>
      <c r="FK1475" s="29"/>
      <c r="FV1475" s="29"/>
      <c r="FZ1475" s="29"/>
      <c r="GA1475" s="29"/>
    </row>
    <row r="1476" spans="7:183" x14ac:dyDescent="0.25">
      <c r="G1476" s="112"/>
      <c r="Z1476" s="113"/>
      <c r="AQ1476" s="29"/>
      <c r="AR1476" s="29"/>
      <c r="AS1476" s="29"/>
      <c r="AT1476" s="29"/>
      <c r="AU1476" s="29"/>
      <c r="AV1476" s="29"/>
      <c r="AW1476" s="29"/>
      <c r="AX1476" s="29"/>
      <c r="AY1476" s="29"/>
      <c r="AZ1476" s="29"/>
      <c r="BA1476" s="29"/>
      <c r="BB1476" s="29"/>
      <c r="BC1476" s="29"/>
      <c r="BD1476" s="29"/>
      <c r="BE1476" s="29"/>
      <c r="BF1476" s="29"/>
      <c r="BG1476" s="29"/>
      <c r="BH1476" s="29"/>
      <c r="BI1476" s="29"/>
      <c r="BJ1476" s="29"/>
      <c r="BK1476" s="29"/>
      <c r="BL1476" s="29"/>
      <c r="BM1476" s="29"/>
      <c r="CH1476" s="29"/>
      <c r="CX1476" s="29"/>
      <c r="CY1476" s="29"/>
      <c r="CZ1476" s="31"/>
      <c r="DA1476" s="31"/>
      <c r="DB1476" s="31"/>
      <c r="DC1476" s="31"/>
      <c r="DD1476" s="31"/>
      <c r="DE1476" s="31"/>
      <c r="DF1476" s="31"/>
      <c r="DL1476" s="29"/>
      <c r="DM1476" s="29"/>
      <c r="DN1476" s="29"/>
      <c r="DO1476" s="29"/>
      <c r="DP1476" s="29"/>
      <c r="DQ1476" s="29"/>
      <c r="DR1476" s="29"/>
      <c r="DS1476" s="29"/>
      <c r="DT1476" s="29"/>
      <c r="DU1476" s="29"/>
      <c r="DV1476" s="29"/>
      <c r="DW1476" s="29"/>
      <c r="DX1476" s="29"/>
      <c r="DY1476" s="29"/>
      <c r="DZ1476" s="29"/>
      <c r="EA1476" s="29"/>
      <c r="EB1476" s="29"/>
      <c r="EC1476" s="29"/>
      <c r="ED1476" s="29"/>
      <c r="EE1476" s="29"/>
      <c r="EF1476" s="29"/>
      <c r="EG1476" s="29"/>
      <c r="EH1476" s="29"/>
      <c r="EI1476" s="29"/>
      <c r="EJ1476" s="29"/>
      <c r="EK1476" s="29"/>
      <c r="EL1476" s="29"/>
      <c r="EM1476" s="29"/>
      <c r="EN1476" s="29"/>
      <c r="EO1476" s="29"/>
      <c r="EP1476" s="29"/>
      <c r="EQ1476" s="29"/>
      <c r="ER1476" s="29"/>
      <c r="ES1476" s="29"/>
      <c r="ET1476" s="29"/>
      <c r="EU1476" s="29"/>
      <c r="EV1476" s="29"/>
      <c r="EW1476" s="29"/>
      <c r="EX1476" s="29"/>
      <c r="EY1476" s="29"/>
      <c r="EZ1476" s="29"/>
      <c r="FA1476" s="29"/>
      <c r="FB1476" s="29"/>
      <c r="FC1476" s="29"/>
      <c r="FD1476" s="29"/>
      <c r="FE1476" s="29"/>
      <c r="FF1476" s="29"/>
      <c r="FG1476" s="29"/>
      <c r="FH1476" s="29"/>
      <c r="FI1476" s="29"/>
      <c r="FJ1476" s="29"/>
      <c r="FK1476" s="29"/>
      <c r="FV1476" s="29"/>
      <c r="FZ1476" s="29"/>
      <c r="GA1476" s="29"/>
    </row>
    <row r="1477" spans="7:183" x14ac:dyDescent="0.25">
      <c r="G1477" s="112"/>
      <c r="Z1477" s="113"/>
      <c r="AQ1477" s="29"/>
      <c r="AR1477" s="29"/>
      <c r="AS1477" s="29"/>
      <c r="AT1477" s="29"/>
      <c r="AU1477" s="29"/>
      <c r="AV1477" s="29"/>
      <c r="AW1477" s="29"/>
      <c r="AX1477" s="29"/>
      <c r="AY1477" s="29"/>
      <c r="AZ1477" s="29"/>
      <c r="BA1477" s="29"/>
      <c r="BB1477" s="29"/>
      <c r="BC1477" s="29"/>
      <c r="BD1477" s="29"/>
      <c r="BE1477" s="29"/>
      <c r="BF1477" s="29"/>
      <c r="BG1477" s="29"/>
      <c r="BH1477" s="29"/>
      <c r="BI1477" s="29"/>
      <c r="BJ1477" s="29"/>
      <c r="BK1477" s="29"/>
      <c r="BL1477" s="29"/>
      <c r="BM1477" s="29"/>
      <c r="CH1477" s="29"/>
      <c r="CX1477" s="29"/>
      <c r="CY1477" s="29"/>
      <c r="CZ1477" s="31"/>
      <c r="DA1477" s="31"/>
      <c r="DB1477" s="31"/>
      <c r="DC1477" s="31"/>
      <c r="DD1477" s="31"/>
      <c r="DE1477" s="31"/>
      <c r="DF1477" s="31"/>
      <c r="DL1477" s="29"/>
      <c r="DM1477" s="29"/>
      <c r="DN1477" s="29"/>
      <c r="DO1477" s="29"/>
      <c r="DP1477" s="29"/>
      <c r="DQ1477" s="29"/>
      <c r="DR1477" s="29"/>
      <c r="DS1477" s="29"/>
      <c r="DT1477" s="29"/>
      <c r="DU1477" s="29"/>
      <c r="DV1477" s="29"/>
      <c r="DW1477" s="29"/>
      <c r="DX1477" s="29"/>
      <c r="DY1477" s="29"/>
      <c r="DZ1477" s="29"/>
      <c r="EA1477" s="29"/>
      <c r="EB1477" s="29"/>
      <c r="EC1477" s="29"/>
      <c r="ED1477" s="29"/>
      <c r="EE1477" s="29"/>
      <c r="EF1477" s="29"/>
      <c r="EG1477" s="29"/>
      <c r="EH1477" s="29"/>
      <c r="EI1477" s="29"/>
      <c r="EJ1477" s="29"/>
      <c r="EK1477" s="29"/>
      <c r="EL1477" s="29"/>
      <c r="EM1477" s="29"/>
      <c r="EN1477" s="29"/>
      <c r="EO1477" s="29"/>
      <c r="EP1477" s="29"/>
      <c r="EQ1477" s="29"/>
      <c r="ER1477" s="29"/>
      <c r="ES1477" s="29"/>
      <c r="ET1477" s="29"/>
      <c r="EU1477" s="29"/>
      <c r="EV1477" s="29"/>
      <c r="EW1477" s="29"/>
      <c r="EX1477" s="29"/>
      <c r="EY1477" s="29"/>
      <c r="EZ1477" s="29"/>
      <c r="FA1477" s="29"/>
      <c r="FB1477" s="29"/>
      <c r="FC1477" s="29"/>
      <c r="FD1477" s="29"/>
      <c r="FE1477" s="29"/>
      <c r="FF1477" s="29"/>
      <c r="FG1477" s="29"/>
      <c r="FH1477" s="29"/>
      <c r="FI1477" s="29"/>
      <c r="FJ1477" s="29"/>
      <c r="FK1477" s="29"/>
      <c r="FV1477" s="29"/>
      <c r="FZ1477" s="29"/>
      <c r="GA1477" s="29"/>
    </row>
    <row r="1478" spans="7:183" x14ac:dyDescent="0.25">
      <c r="G1478" s="112"/>
      <c r="Z1478" s="113"/>
      <c r="AQ1478" s="29"/>
      <c r="AR1478" s="29"/>
      <c r="AS1478" s="29"/>
      <c r="AT1478" s="29"/>
      <c r="AU1478" s="29"/>
      <c r="AV1478" s="29"/>
      <c r="AW1478" s="29"/>
      <c r="AX1478" s="29"/>
      <c r="AY1478" s="29"/>
      <c r="AZ1478" s="29"/>
      <c r="BA1478" s="29"/>
      <c r="BB1478" s="29"/>
      <c r="BC1478" s="29"/>
      <c r="BD1478" s="29"/>
      <c r="BE1478" s="29"/>
      <c r="BF1478" s="29"/>
      <c r="BG1478" s="29"/>
      <c r="BH1478" s="29"/>
      <c r="BI1478" s="29"/>
      <c r="BJ1478" s="29"/>
      <c r="BK1478" s="29"/>
      <c r="BL1478" s="29"/>
      <c r="BM1478" s="29"/>
      <c r="CH1478" s="29"/>
      <c r="CX1478" s="29"/>
      <c r="CY1478" s="29"/>
      <c r="CZ1478" s="31"/>
      <c r="DA1478" s="31"/>
      <c r="DB1478" s="31"/>
      <c r="DC1478" s="31"/>
      <c r="DD1478" s="31"/>
      <c r="DE1478" s="31"/>
      <c r="DF1478" s="31"/>
      <c r="DL1478" s="29"/>
      <c r="DM1478" s="29"/>
      <c r="DN1478" s="29"/>
      <c r="DO1478" s="29"/>
      <c r="DP1478" s="29"/>
      <c r="DQ1478" s="29"/>
      <c r="DR1478" s="29"/>
      <c r="DS1478" s="29"/>
      <c r="DT1478" s="29"/>
      <c r="DU1478" s="29"/>
      <c r="DV1478" s="29"/>
      <c r="DW1478" s="29"/>
      <c r="DX1478" s="29"/>
      <c r="DY1478" s="29"/>
      <c r="DZ1478" s="29"/>
      <c r="EA1478" s="29"/>
      <c r="EB1478" s="29"/>
      <c r="EC1478" s="29"/>
      <c r="ED1478" s="29"/>
      <c r="EE1478" s="29"/>
      <c r="EF1478" s="29"/>
      <c r="EG1478" s="29"/>
      <c r="EH1478" s="29"/>
      <c r="EI1478" s="29"/>
      <c r="EJ1478" s="29"/>
      <c r="EK1478" s="29"/>
      <c r="EL1478" s="29"/>
      <c r="EM1478" s="29"/>
      <c r="EN1478" s="29"/>
      <c r="EO1478" s="29"/>
      <c r="EP1478" s="29"/>
      <c r="EQ1478" s="29"/>
      <c r="ER1478" s="29"/>
      <c r="ES1478" s="29"/>
      <c r="ET1478" s="29"/>
      <c r="EU1478" s="29"/>
      <c r="EV1478" s="29"/>
      <c r="EW1478" s="29"/>
      <c r="EX1478" s="29"/>
      <c r="EY1478" s="29"/>
      <c r="EZ1478" s="29"/>
      <c r="FA1478" s="29"/>
      <c r="FB1478" s="29"/>
      <c r="FC1478" s="29"/>
      <c r="FD1478" s="29"/>
      <c r="FE1478" s="29"/>
      <c r="FF1478" s="29"/>
      <c r="FG1478" s="29"/>
      <c r="FH1478" s="29"/>
      <c r="FI1478" s="29"/>
      <c r="FJ1478" s="29"/>
      <c r="FK1478" s="29"/>
      <c r="FV1478" s="29"/>
      <c r="FZ1478" s="29"/>
      <c r="GA1478" s="29"/>
    </row>
    <row r="1479" spans="7:183" x14ac:dyDescent="0.25">
      <c r="G1479" s="112"/>
      <c r="Z1479" s="113"/>
      <c r="AQ1479" s="29"/>
      <c r="AR1479" s="29"/>
      <c r="AS1479" s="29"/>
      <c r="AT1479" s="29"/>
      <c r="AU1479" s="29"/>
      <c r="AV1479" s="29"/>
      <c r="AW1479" s="29"/>
      <c r="AX1479" s="29"/>
      <c r="AY1479" s="29"/>
      <c r="AZ1479" s="29"/>
      <c r="BA1479" s="29"/>
      <c r="BB1479" s="29"/>
      <c r="BC1479" s="29"/>
      <c r="BD1479" s="29"/>
      <c r="BE1479" s="29"/>
      <c r="BF1479" s="29"/>
      <c r="BG1479" s="29"/>
      <c r="BH1479" s="29"/>
      <c r="BI1479" s="29"/>
      <c r="BJ1479" s="29"/>
      <c r="BK1479" s="29"/>
      <c r="BL1479" s="29"/>
      <c r="BM1479" s="29"/>
      <c r="CH1479" s="29"/>
      <c r="CX1479" s="29"/>
      <c r="CY1479" s="29"/>
      <c r="CZ1479" s="31"/>
      <c r="DA1479" s="31"/>
      <c r="DB1479" s="31"/>
      <c r="DC1479" s="31"/>
      <c r="DD1479" s="31"/>
      <c r="DE1479" s="31"/>
      <c r="DF1479" s="31"/>
      <c r="DL1479" s="29"/>
      <c r="DM1479" s="29"/>
      <c r="DN1479" s="29"/>
      <c r="DO1479" s="29"/>
      <c r="DP1479" s="29"/>
      <c r="DQ1479" s="29"/>
      <c r="DR1479" s="29"/>
      <c r="DS1479" s="29"/>
      <c r="DT1479" s="29"/>
      <c r="DU1479" s="29"/>
      <c r="DV1479" s="29"/>
      <c r="DW1479" s="29"/>
      <c r="DX1479" s="29"/>
      <c r="DY1479" s="29"/>
      <c r="DZ1479" s="29"/>
      <c r="EA1479" s="29"/>
      <c r="EB1479" s="29"/>
      <c r="EC1479" s="29"/>
      <c r="ED1479" s="29"/>
      <c r="EE1479" s="29"/>
      <c r="EF1479" s="29"/>
      <c r="EG1479" s="29"/>
      <c r="EH1479" s="29"/>
      <c r="EI1479" s="29"/>
      <c r="EJ1479" s="29"/>
      <c r="EK1479" s="29"/>
      <c r="EL1479" s="29"/>
      <c r="EM1479" s="29"/>
      <c r="EN1479" s="29"/>
      <c r="EO1479" s="29"/>
      <c r="EP1479" s="29"/>
      <c r="EQ1479" s="29"/>
      <c r="ER1479" s="29"/>
      <c r="ES1479" s="29"/>
      <c r="ET1479" s="29"/>
      <c r="EU1479" s="29"/>
      <c r="EV1479" s="29"/>
      <c r="EW1479" s="29"/>
      <c r="EX1479" s="29"/>
      <c r="EY1479" s="29"/>
      <c r="EZ1479" s="29"/>
      <c r="FA1479" s="29"/>
      <c r="FB1479" s="29"/>
      <c r="FC1479" s="29"/>
      <c r="FD1479" s="29"/>
      <c r="FE1479" s="29"/>
      <c r="FF1479" s="29"/>
      <c r="FG1479" s="29"/>
      <c r="FH1479" s="29"/>
      <c r="FI1479" s="29"/>
      <c r="FJ1479" s="29"/>
      <c r="FK1479" s="29"/>
      <c r="FV1479" s="29"/>
      <c r="FZ1479" s="29"/>
      <c r="GA1479" s="29"/>
    </row>
    <row r="1480" spans="7:183" x14ac:dyDescent="0.25">
      <c r="G1480" s="112"/>
      <c r="Z1480" s="113"/>
      <c r="AQ1480" s="29"/>
      <c r="AR1480" s="29"/>
      <c r="AS1480" s="29"/>
      <c r="AT1480" s="29"/>
      <c r="AU1480" s="29"/>
      <c r="AV1480" s="29"/>
      <c r="AW1480" s="29"/>
      <c r="AX1480" s="29"/>
      <c r="AY1480" s="29"/>
      <c r="AZ1480" s="29"/>
      <c r="BA1480" s="29"/>
      <c r="BB1480" s="29"/>
      <c r="BC1480" s="29"/>
      <c r="BD1480" s="29"/>
      <c r="BE1480" s="29"/>
      <c r="BF1480" s="29"/>
      <c r="BG1480" s="29"/>
      <c r="BH1480" s="29"/>
      <c r="BI1480" s="29"/>
      <c r="BJ1480" s="29"/>
      <c r="BK1480" s="29"/>
      <c r="BL1480" s="29"/>
      <c r="BM1480" s="29"/>
      <c r="CH1480" s="29"/>
      <c r="CX1480" s="29"/>
      <c r="CY1480" s="29"/>
      <c r="CZ1480" s="31"/>
      <c r="DA1480" s="31"/>
      <c r="DB1480" s="31"/>
      <c r="DC1480" s="31"/>
      <c r="DD1480" s="31"/>
      <c r="DE1480" s="31"/>
      <c r="DF1480" s="31"/>
      <c r="DL1480" s="29"/>
      <c r="DM1480" s="29"/>
      <c r="DN1480" s="29"/>
      <c r="DO1480" s="29"/>
      <c r="DP1480" s="29"/>
      <c r="DQ1480" s="29"/>
      <c r="DR1480" s="29"/>
      <c r="DS1480" s="29"/>
      <c r="DT1480" s="29"/>
      <c r="DU1480" s="29"/>
      <c r="DV1480" s="29"/>
      <c r="DW1480" s="29"/>
      <c r="DX1480" s="29"/>
      <c r="DY1480" s="29"/>
      <c r="DZ1480" s="29"/>
      <c r="EA1480" s="29"/>
      <c r="EB1480" s="29"/>
      <c r="EC1480" s="29"/>
      <c r="ED1480" s="29"/>
      <c r="EE1480" s="29"/>
      <c r="EF1480" s="29"/>
      <c r="EG1480" s="29"/>
      <c r="EH1480" s="29"/>
      <c r="EI1480" s="29"/>
      <c r="EJ1480" s="29"/>
      <c r="EK1480" s="29"/>
      <c r="EL1480" s="29"/>
      <c r="EM1480" s="29"/>
      <c r="EN1480" s="29"/>
      <c r="EO1480" s="29"/>
      <c r="EP1480" s="29"/>
      <c r="EQ1480" s="29"/>
      <c r="ER1480" s="29"/>
      <c r="ES1480" s="29"/>
      <c r="ET1480" s="29"/>
      <c r="EU1480" s="29"/>
      <c r="EV1480" s="29"/>
      <c r="EW1480" s="29"/>
      <c r="EX1480" s="29"/>
      <c r="EY1480" s="29"/>
      <c r="EZ1480" s="29"/>
      <c r="FA1480" s="29"/>
      <c r="FB1480" s="29"/>
      <c r="FC1480" s="29"/>
      <c r="FD1480" s="29"/>
      <c r="FE1480" s="29"/>
      <c r="FF1480" s="29"/>
      <c r="FG1480" s="29"/>
      <c r="FH1480" s="29"/>
      <c r="FI1480" s="29"/>
      <c r="FJ1480" s="29"/>
      <c r="FK1480" s="29"/>
      <c r="FV1480" s="29"/>
      <c r="FZ1480" s="29"/>
      <c r="GA1480" s="29"/>
    </row>
    <row r="1481" spans="7:183" x14ac:dyDescent="0.25">
      <c r="G1481" s="112"/>
      <c r="Z1481" s="113"/>
      <c r="AQ1481" s="29"/>
      <c r="AR1481" s="29"/>
      <c r="AS1481" s="29"/>
      <c r="AT1481" s="29"/>
      <c r="AU1481" s="29"/>
      <c r="AV1481" s="29"/>
      <c r="AW1481" s="29"/>
      <c r="AX1481" s="29"/>
      <c r="AY1481" s="29"/>
      <c r="AZ1481" s="29"/>
      <c r="BA1481" s="29"/>
      <c r="BB1481" s="29"/>
      <c r="BC1481" s="29"/>
      <c r="BD1481" s="29"/>
      <c r="BE1481" s="29"/>
      <c r="BF1481" s="29"/>
      <c r="BG1481" s="29"/>
      <c r="BH1481" s="29"/>
      <c r="BI1481" s="29"/>
      <c r="BJ1481" s="29"/>
      <c r="BK1481" s="29"/>
      <c r="BL1481" s="29"/>
      <c r="BM1481" s="29"/>
      <c r="CH1481" s="29"/>
      <c r="CX1481" s="29"/>
      <c r="CY1481" s="29"/>
      <c r="CZ1481" s="31"/>
      <c r="DA1481" s="31"/>
      <c r="DB1481" s="31"/>
      <c r="DC1481" s="31"/>
      <c r="DD1481" s="31"/>
      <c r="DE1481" s="31"/>
      <c r="DF1481" s="31"/>
      <c r="DL1481" s="29"/>
      <c r="DM1481" s="29"/>
      <c r="DN1481" s="29"/>
      <c r="DO1481" s="29"/>
      <c r="DP1481" s="29"/>
      <c r="DQ1481" s="29"/>
      <c r="DR1481" s="29"/>
      <c r="DS1481" s="29"/>
      <c r="DT1481" s="29"/>
      <c r="DU1481" s="29"/>
      <c r="DV1481" s="29"/>
      <c r="DW1481" s="29"/>
      <c r="DX1481" s="29"/>
      <c r="DY1481" s="29"/>
      <c r="DZ1481" s="29"/>
      <c r="EA1481" s="29"/>
      <c r="EB1481" s="29"/>
      <c r="EC1481" s="29"/>
      <c r="ED1481" s="29"/>
      <c r="EE1481" s="29"/>
      <c r="EF1481" s="29"/>
      <c r="EG1481" s="29"/>
      <c r="EH1481" s="29"/>
      <c r="EI1481" s="29"/>
      <c r="EJ1481" s="29"/>
      <c r="EK1481" s="29"/>
      <c r="EL1481" s="29"/>
      <c r="EM1481" s="29"/>
      <c r="EN1481" s="29"/>
      <c r="EO1481" s="29"/>
      <c r="EP1481" s="29"/>
      <c r="EQ1481" s="29"/>
      <c r="ER1481" s="29"/>
      <c r="ES1481" s="29"/>
      <c r="ET1481" s="29"/>
      <c r="EU1481" s="29"/>
      <c r="EV1481" s="29"/>
      <c r="EW1481" s="29"/>
      <c r="EX1481" s="29"/>
      <c r="EY1481" s="29"/>
      <c r="EZ1481" s="29"/>
      <c r="FA1481" s="29"/>
      <c r="FB1481" s="29"/>
      <c r="FC1481" s="29"/>
      <c r="FD1481" s="29"/>
      <c r="FE1481" s="29"/>
      <c r="FF1481" s="29"/>
      <c r="FG1481" s="29"/>
      <c r="FH1481" s="29"/>
      <c r="FI1481" s="29"/>
      <c r="FJ1481" s="29"/>
      <c r="FK1481" s="29"/>
      <c r="FV1481" s="29"/>
      <c r="FZ1481" s="29"/>
      <c r="GA1481" s="29"/>
    </row>
    <row r="1482" spans="7:183" x14ac:dyDescent="0.25">
      <c r="G1482" s="112"/>
      <c r="Z1482" s="113"/>
      <c r="AQ1482" s="29"/>
      <c r="AR1482" s="29"/>
      <c r="AS1482" s="29"/>
      <c r="AT1482" s="29"/>
      <c r="AU1482" s="29"/>
      <c r="AV1482" s="29"/>
      <c r="AW1482" s="29"/>
      <c r="AX1482" s="29"/>
      <c r="AY1482" s="29"/>
      <c r="AZ1482" s="29"/>
      <c r="BA1482" s="29"/>
      <c r="BB1482" s="29"/>
      <c r="BC1482" s="29"/>
      <c r="BD1482" s="29"/>
      <c r="BE1482" s="29"/>
      <c r="BF1482" s="29"/>
      <c r="BG1482" s="29"/>
      <c r="BH1482" s="29"/>
      <c r="BI1482" s="29"/>
      <c r="BJ1482" s="29"/>
      <c r="BK1482" s="29"/>
      <c r="BL1482" s="29"/>
      <c r="BM1482" s="29"/>
      <c r="CH1482" s="29"/>
      <c r="CX1482" s="29"/>
      <c r="CY1482" s="29"/>
      <c r="CZ1482" s="31"/>
      <c r="DA1482" s="31"/>
      <c r="DB1482" s="31"/>
      <c r="DC1482" s="31"/>
      <c r="DD1482" s="31"/>
      <c r="DE1482" s="31"/>
      <c r="DF1482" s="31"/>
      <c r="DL1482" s="29"/>
      <c r="DM1482" s="29"/>
      <c r="DN1482" s="29"/>
      <c r="DO1482" s="29"/>
      <c r="DP1482" s="29"/>
      <c r="DQ1482" s="29"/>
      <c r="DR1482" s="29"/>
      <c r="DS1482" s="29"/>
      <c r="DT1482" s="29"/>
      <c r="DU1482" s="29"/>
      <c r="DV1482" s="29"/>
      <c r="DW1482" s="29"/>
      <c r="DX1482" s="29"/>
      <c r="DY1482" s="29"/>
      <c r="DZ1482" s="29"/>
      <c r="EA1482" s="29"/>
      <c r="EB1482" s="29"/>
      <c r="EC1482" s="29"/>
      <c r="ED1482" s="29"/>
      <c r="EE1482" s="29"/>
      <c r="EF1482" s="29"/>
      <c r="EG1482" s="29"/>
      <c r="EH1482" s="29"/>
      <c r="EI1482" s="29"/>
      <c r="EJ1482" s="29"/>
      <c r="EK1482" s="29"/>
      <c r="EL1482" s="29"/>
      <c r="EM1482" s="29"/>
      <c r="EN1482" s="29"/>
      <c r="EO1482" s="29"/>
      <c r="EP1482" s="29"/>
      <c r="EQ1482" s="29"/>
      <c r="ER1482" s="29"/>
      <c r="ES1482" s="29"/>
      <c r="ET1482" s="29"/>
      <c r="EU1482" s="29"/>
      <c r="EV1482" s="29"/>
      <c r="EW1482" s="29"/>
      <c r="EX1482" s="29"/>
      <c r="EY1482" s="29"/>
      <c r="EZ1482" s="29"/>
      <c r="FA1482" s="29"/>
      <c r="FB1482" s="29"/>
      <c r="FC1482" s="29"/>
      <c r="FD1482" s="29"/>
      <c r="FE1482" s="29"/>
      <c r="FF1482" s="29"/>
      <c r="FG1482" s="29"/>
      <c r="FH1482" s="29"/>
      <c r="FI1482" s="29"/>
      <c r="FJ1482" s="29"/>
      <c r="FK1482" s="29"/>
      <c r="FV1482" s="29"/>
      <c r="FZ1482" s="29"/>
      <c r="GA1482" s="29"/>
    </row>
    <row r="1483" spans="7:183" x14ac:dyDescent="0.25">
      <c r="G1483" s="112"/>
      <c r="Z1483" s="113"/>
      <c r="AQ1483" s="29"/>
      <c r="AR1483" s="29"/>
      <c r="AS1483" s="29"/>
      <c r="AT1483" s="29"/>
      <c r="AU1483" s="29"/>
      <c r="AV1483" s="29"/>
      <c r="AW1483" s="29"/>
      <c r="AX1483" s="29"/>
      <c r="AY1483" s="29"/>
      <c r="AZ1483" s="29"/>
      <c r="BA1483" s="29"/>
      <c r="BB1483" s="29"/>
      <c r="BC1483" s="29"/>
      <c r="BD1483" s="29"/>
      <c r="BE1483" s="29"/>
      <c r="BF1483" s="29"/>
      <c r="BG1483" s="29"/>
      <c r="BH1483" s="29"/>
      <c r="BI1483" s="29"/>
      <c r="BJ1483" s="29"/>
      <c r="BK1483" s="29"/>
      <c r="BL1483" s="29"/>
      <c r="BM1483" s="29"/>
      <c r="CH1483" s="29"/>
      <c r="CX1483" s="29"/>
      <c r="CY1483" s="29"/>
      <c r="CZ1483" s="31"/>
      <c r="DA1483" s="31"/>
      <c r="DB1483" s="31"/>
      <c r="DC1483" s="31"/>
      <c r="DD1483" s="31"/>
      <c r="DE1483" s="31"/>
      <c r="DF1483" s="31"/>
      <c r="DL1483" s="29"/>
      <c r="DM1483" s="29"/>
      <c r="DN1483" s="29"/>
      <c r="DO1483" s="29"/>
      <c r="DP1483" s="29"/>
      <c r="DQ1483" s="29"/>
      <c r="DR1483" s="29"/>
      <c r="DS1483" s="29"/>
      <c r="DT1483" s="29"/>
      <c r="DU1483" s="29"/>
      <c r="DV1483" s="29"/>
      <c r="DW1483" s="29"/>
      <c r="DX1483" s="29"/>
      <c r="DY1483" s="29"/>
      <c r="DZ1483" s="29"/>
      <c r="EA1483" s="29"/>
      <c r="EB1483" s="29"/>
      <c r="EC1483" s="29"/>
      <c r="ED1483" s="29"/>
      <c r="EE1483" s="29"/>
      <c r="EF1483" s="29"/>
      <c r="EG1483" s="29"/>
      <c r="EH1483" s="29"/>
      <c r="EI1483" s="29"/>
      <c r="EJ1483" s="29"/>
      <c r="EK1483" s="29"/>
      <c r="EL1483" s="29"/>
      <c r="EM1483" s="29"/>
      <c r="EN1483" s="29"/>
      <c r="EO1483" s="29"/>
      <c r="EP1483" s="29"/>
      <c r="EQ1483" s="29"/>
      <c r="ER1483" s="29"/>
      <c r="ES1483" s="29"/>
      <c r="ET1483" s="29"/>
      <c r="EU1483" s="29"/>
      <c r="EV1483" s="29"/>
      <c r="EW1483" s="29"/>
      <c r="EX1483" s="29"/>
      <c r="EY1483" s="29"/>
      <c r="EZ1483" s="29"/>
      <c r="FA1483" s="29"/>
      <c r="FB1483" s="29"/>
      <c r="FC1483" s="29"/>
      <c r="FD1483" s="29"/>
      <c r="FE1483" s="29"/>
      <c r="FF1483" s="29"/>
      <c r="FG1483" s="29"/>
      <c r="FH1483" s="29"/>
      <c r="FI1483" s="29"/>
      <c r="FJ1483" s="29"/>
      <c r="FK1483" s="29"/>
      <c r="FV1483" s="29"/>
      <c r="FZ1483" s="29"/>
      <c r="GA1483" s="29"/>
    </row>
    <row r="1484" spans="7:183" x14ac:dyDescent="0.25">
      <c r="G1484" s="112"/>
      <c r="Z1484" s="113"/>
      <c r="AQ1484" s="29"/>
      <c r="AR1484" s="29"/>
      <c r="AS1484" s="29"/>
      <c r="AT1484" s="29"/>
      <c r="AU1484" s="29"/>
      <c r="AV1484" s="29"/>
      <c r="AW1484" s="29"/>
      <c r="AX1484" s="29"/>
      <c r="AY1484" s="29"/>
      <c r="AZ1484" s="29"/>
      <c r="BA1484" s="29"/>
      <c r="BB1484" s="29"/>
      <c r="BC1484" s="29"/>
      <c r="BD1484" s="29"/>
      <c r="BE1484" s="29"/>
      <c r="BF1484" s="29"/>
      <c r="BG1484" s="29"/>
      <c r="BH1484" s="29"/>
      <c r="BI1484" s="29"/>
      <c r="BJ1484" s="29"/>
      <c r="BK1484" s="29"/>
      <c r="BL1484" s="29"/>
      <c r="BM1484" s="29"/>
      <c r="CH1484" s="29"/>
      <c r="CX1484" s="29"/>
      <c r="CY1484" s="29"/>
      <c r="CZ1484" s="31"/>
      <c r="DA1484" s="31"/>
      <c r="DB1484" s="31"/>
      <c r="DC1484" s="31"/>
      <c r="DD1484" s="31"/>
      <c r="DE1484" s="31"/>
      <c r="DF1484" s="31"/>
      <c r="DL1484" s="29"/>
      <c r="DM1484" s="29"/>
      <c r="DN1484" s="29"/>
      <c r="DO1484" s="29"/>
      <c r="DP1484" s="29"/>
      <c r="DQ1484" s="29"/>
      <c r="DR1484" s="29"/>
      <c r="DS1484" s="29"/>
      <c r="DT1484" s="29"/>
      <c r="DU1484" s="29"/>
      <c r="DV1484" s="29"/>
      <c r="DW1484" s="29"/>
      <c r="DX1484" s="29"/>
      <c r="DY1484" s="29"/>
      <c r="DZ1484" s="29"/>
      <c r="EA1484" s="29"/>
      <c r="EB1484" s="29"/>
      <c r="EC1484" s="29"/>
      <c r="ED1484" s="29"/>
      <c r="EE1484" s="29"/>
      <c r="EF1484" s="29"/>
      <c r="EG1484" s="29"/>
      <c r="EH1484" s="29"/>
      <c r="EI1484" s="29"/>
      <c r="EJ1484" s="29"/>
      <c r="EK1484" s="29"/>
      <c r="EL1484" s="29"/>
      <c r="EM1484" s="29"/>
      <c r="EN1484" s="29"/>
      <c r="EO1484" s="29"/>
      <c r="EP1484" s="29"/>
      <c r="EQ1484" s="29"/>
      <c r="ER1484" s="29"/>
      <c r="ES1484" s="29"/>
      <c r="ET1484" s="29"/>
      <c r="EU1484" s="29"/>
      <c r="EV1484" s="29"/>
      <c r="EW1484" s="29"/>
      <c r="EX1484" s="29"/>
      <c r="EY1484" s="29"/>
      <c r="EZ1484" s="29"/>
      <c r="FA1484" s="29"/>
      <c r="FB1484" s="29"/>
      <c r="FC1484" s="29"/>
      <c r="FD1484" s="29"/>
      <c r="FE1484" s="29"/>
      <c r="FF1484" s="29"/>
      <c r="FG1484" s="29"/>
      <c r="FH1484" s="29"/>
      <c r="FI1484" s="29"/>
      <c r="FJ1484" s="29"/>
      <c r="FK1484" s="29"/>
      <c r="FV1484" s="29"/>
      <c r="FZ1484" s="29"/>
      <c r="GA1484" s="29"/>
    </row>
    <row r="1485" spans="7:183" x14ac:dyDescent="0.25">
      <c r="G1485" s="112"/>
      <c r="Z1485" s="113"/>
      <c r="AQ1485" s="29"/>
      <c r="AR1485" s="29"/>
      <c r="AS1485" s="29"/>
      <c r="AT1485" s="29"/>
      <c r="AU1485" s="29"/>
      <c r="AV1485" s="29"/>
      <c r="AW1485" s="29"/>
      <c r="AX1485" s="29"/>
      <c r="AY1485" s="29"/>
      <c r="AZ1485" s="29"/>
      <c r="BA1485" s="29"/>
      <c r="BB1485" s="29"/>
      <c r="BC1485" s="29"/>
      <c r="BD1485" s="29"/>
      <c r="BE1485" s="29"/>
      <c r="BF1485" s="29"/>
      <c r="BG1485" s="29"/>
      <c r="BH1485" s="29"/>
      <c r="BI1485" s="29"/>
      <c r="BJ1485" s="29"/>
      <c r="BK1485" s="29"/>
      <c r="BL1485" s="29"/>
      <c r="BM1485" s="29"/>
      <c r="CH1485" s="29"/>
      <c r="CX1485" s="29"/>
      <c r="CY1485" s="29"/>
      <c r="CZ1485" s="31"/>
      <c r="DA1485" s="31"/>
      <c r="DB1485" s="31"/>
      <c r="DC1485" s="31"/>
      <c r="DD1485" s="31"/>
      <c r="DE1485" s="31"/>
      <c r="DF1485" s="31"/>
      <c r="DL1485" s="29"/>
      <c r="DM1485" s="29"/>
      <c r="DN1485" s="29"/>
      <c r="DO1485" s="29"/>
      <c r="DP1485" s="29"/>
      <c r="DQ1485" s="29"/>
      <c r="DR1485" s="29"/>
      <c r="DS1485" s="29"/>
      <c r="DT1485" s="29"/>
      <c r="DU1485" s="29"/>
      <c r="DV1485" s="29"/>
      <c r="DW1485" s="29"/>
      <c r="DX1485" s="29"/>
      <c r="DY1485" s="29"/>
      <c r="DZ1485" s="29"/>
      <c r="EA1485" s="29"/>
      <c r="EB1485" s="29"/>
      <c r="EC1485" s="29"/>
      <c r="ED1485" s="29"/>
      <c r="EE1485" s="29"/>
      <c r="EF1485" s="29"/>
      <c r="EG1485" s="29"/>
      <c r="EH1485" s="29"/>
      <c r="EI1485" s="29"/>
      <c r="EJ1485" s="29"/>
      <c r="EK1485" s="29"/>
      <c r="EL1485" s="29"/>
      <c r="EM1485" s="29"/>
      <c r="EN1485" s="29"/>
      <c r="EO1485" s="29"/>
      <c r="EP1485" s="29"/>
      <c r="EQ1485" s="29"/>
      <c r="ER1485" s="29"/>
      <c r="ES1485" s="29"/>
      <c r="ET1485" s="29"/>
      <c r="EU1485" s="29"/>
      <c r="EV1485" s="29"/>
      <c r="EW1485" s="29"/>
      <c r="EX1485" s="29"/>
      <c r="EY1485" s="29"/>
      <c r="EZ1485" s="29"/>
      <c r="FA1485" s="29"/>
      <c r="FB1485" s="29"/>
      <c r="FC1485" s="29"/>
      <c r="FD1485" s="29"/>
      <c r="FE1485" s="29"/>
      <c r="FF1485" s="29"/>
      <c r="FG1485" s="29"/>
      <c r="FH1485" s="29"/>
      <c r="FI1485" s="29"/>
      <c r="FJ1485" s="29"/>
      <c r="FK1485" s="29"/>
      <c r="FV1485" s="29"/>
      <c r="FZ1485" s="29"/>
      <c r="GA1485" s="29"/>
    </row>
    <row r="1486" spans="7:183" x14ac:dyDescent="0.25">
      <c r="G1486" s="112"/>
      <c r="Z1486" s="113"/>
      <c r="AQ1486" s="29"/>
      <c r="AR1486" s="29"/>
      <c r="AS1486" s="29"/>
      <c r="AT1486" s="29"/>
      <c r="AU1486" s="29"/>
      <c r="AV1486" s="29"/>
      <c r="AW1486" s="29"/>
      <c r="AX1486" s="29"/>
      <c r="AY1486" s="29"/>
      <c r="AZ1486" s="29"/>
      <c r="BA1486" s="29"/>
      <c r="BB1486" s="29"/>
      <c r="BC1486" s="29"/>
      <c r="BD1486" s="29"/>
      <c r="BE1486" s="29"/>
      <c r="BF1486" s="29"/>
      <c r="BG1486" s="29"/>
      <c r="BH1486" s="29"/>
      <c r="BI1486" s="29"/>
      <c r="BJ1486" s="29"/>
      <c r="BK1486" s="29"/>
      <c r="BL1486" s="29"/>
      <c r="BM1486" s="29"/>
      <c r="CH1486" s="29"/>
      <c r="CX1486" s="29"/>
      <c r="CY1486" s="29"/>
      <c r="CZ1486" s="31"/>
      <c r="DA1486" s="31"/>
      <c r="DB1486" s="31"/>
      <c r="DC1486" s="31"/>
      <c r="DD1486" s="31"/>
      <c r="DE1486" s="31"/>
      <c r="DF1486" s="31"/>
      <c r="DL1486" s="29"/>
      <c r="DM1486" s="29"/>
      <c r="DN1486" s="29"/>
      <c r="DO1486" s="29"/>
      <c r="DP1486" s="29"/>
      <c r="DQ1486" s="29"/>
      <c r="DR1486" s="29"/>
      <c r="DS1486" s="29"/>
      <c r="DT1486" s="29"/>
      <c r="DU1486" s="29"/>
      <c r="DV1486" s="29"/>
      <c r="DW1486" s="29"/>
      <c r="DX1486" s="29"/>
      <c r="DY1486" s="29"/>
      <c r="DZ1486" s="29"/>
      <c r="EA1486" s="29"/>
      <c r="EB1486" s="29"/>
      <c r="EC1486" s="29"/>
      <c r="ED1486" s="29"/>
      <c r="EE1486" s="29"/>
      <c r="EF1486" s="29"/>
      <c r="EG1486" s="29"/>
      <c r="EH1486" s="29"/>
      <c r="EI1486" s="29"/>
      <c r="EJ1486" s="29"/>
      <c r="EK1486" s="29"/>
      <c r="EL1486" s="29"/>
      <c r="EM1486" s="29"/>
      <c r="EN1486" s="29"/>
      <c r="EO1486" s="29"/>
      <c r="EP1486" s="29"/>
      <c r="EQ1486" s="29"/>
      <c r="ER1486" s="29"/>
      <c r="ES1486" s="29"/>
      <c r="ET1486" s="29"/>
      <c r="EU1486" s="29"/>
      <c r="EV1486" s="29"/>
      <c r="EW1486" s="29"/>
      <c r="EX1486" s="29"/>
      <c r="EY1486" s="29"/>
      <c r="EZ1486" s="29"/>
      <c r="FA1486" s="29"/>
      <c r="FB1486" s="29"/>
      <c r="FC1486" s="29"/>
      <c r="FD1486" s="29"/>
      <c r="FE1486" s="29"/>
      <c r="FF1486" s="29"/>
      <c r="FG1486" s="29"/>
      <c r="FH1486" s="29"/>
      <c r="FI1486" s="29"/>
      <c r="FJ1486" s="29"/>
      <c r="FK1486" s="29"/>
      <c r="FV1486" s="29"/>
      <c r="FZ1486" s="29"/>
      <c r="GA1486" s="29"/>
    </row>
    <row r="1487" spans="7:183" x14ac:dyDescent="0.25">
      <c r="G1487" s="112"/>
      <c r="Z1487" s="113"/>
      <c r="AQ1487" s="29"/>
      <c r="AR1487" s="29"/>
      <c r="AS1487" s="29"/>
      <c r="AT1487" s="29"/>
      <c r="AU1487" s="29"/>
      <c r="AV1487" s="29"/>
      <c r="AW1487" s="29"/>
      <c r="AX1487" s="29"/>
      <c r="AY1487" s="29"/>
      <c r="AZ1487" s="29"/>
      <c r="BA1487" s="29"/>
      <c r="BB1487" s="29"/>
      <c r="BC1487" s="29"/>
      <c r="BD1487" s="29"/>
      <c r="BE1487" s="29"/>
      <c r="BF1487" s="29"/>
      <c r="BG1487" s="29"/>
      <c r="BH1487" s="29"/>
      <c r="BI1487" s="29"/>
      <c r="BJ1487" s="29"/>
      <c r="BK1487" s="29"/>
      <c r="BL1487" s="29"/>
      <c r="BM1487" s="29"/>
      <c r="CH1487" s="29"/>
      <c r="CX1487" s="29"/>
      <c r="CY1487" s="29"/>
      <c r="CZ1487" s="31"/>
      <c r="DA1487" s="31"/>
      <c r="DB1487" s="31"/>
      <c r="DC1487" s="31"/>
      <c r="DD1487" s="31"/>
      <c r="DE1487" s="31"/>
      <c r="DF1487" s="31"/>
      <c r="DL1487" s="29"/>
      <c r="DM1487" s="29"/>
      <c r="DN1487" s="29"/>
      <c r="DO1487" s="29"/>
      <c r="DP1487" s="29"/>
      <c r="DQ1487" s="29"/>
      <c r="DR1487" s="29"/>
      <c r="DS1487" s="29"/>
      <c r="DT1487" s="29"/>
      <c r="DU1487" s="29"/>
      <c r="DV1487" s="29"/>
      <c r="DW1487" s="29"/>
      <c r="DX1487" s="29"/>
      <c r="DY1487" s="29"/>
      <c r="DZ1487" s="29"/>
      <c r="EA1487" s="29"/>
      <c r="EB1487" s="29"/>
      <c r="EC1487" s="29"/>
      <c r="ED1487" s="29"/>
      <c r="EE1487" s="29"/>
      <c r="EF1487" s="29"/>
      <c r="EG1487" s="29"/>
      <c r="EH1487" s="29"/>
      <c r="EI1487" s="29"/>
      <c r="EJ1487" s="29"/>
      <c r="EK1487" s="29"/>
      <c r="EL1487" s="29"/>
      <c r="EM1487" s="29"/>
      <c r="EN1487" s="29"/>
      <c r="EO1487" s="29"/>
      <c r="EP1487" s="29"/>
      <c r="EQ1487" s="29"/>
      <c r="ER1487" s="29"/>
      <c r="ES1487" s="29"/>
      <c r="ET1487" s="29"/>
      <c r="EU1487" s="29"/>
      <c r="EV1487" s="29"/>
      <c r="EW1487" s="29"/>
      <c r="EX1487" s="29"/>
      <c r="EY1487" s="29"/>
      <c r="EZ1487" s="29"/>
      <c r="FA1487" s="29"/>
      <c r="FB1487" s="29"/>
      <c r="FC1487" s="29"/>
      <c r="FD1487" s="29"/>
      <c r="FE1487" s="29"/>
      <c r="FF1487" s="29"/>
      <c r="FG1487" s="29"/>
      <c r="FH1487" s="29"/>
      <c r="FI1487" s="29"/>
      <c r="FJ1487" s="29"/>
      <c r="FK1487" s="29"/>
      <c r="FV1487" s="29"/>
      <c r="FZ1487" s="29"/>
      <c r="GA1487" s="29"/>
    </row>
    <row r="1488" spans="7:183" x14ac:dyDescent="0.25">
      <c r="G1488" s="112"/>
      <c r="Z1488" s="113"/>
      <c r="AQ1488" s="29"/>
      <c r="AR1488" s="29"/>
      <c r="AS1488" s="29"/>
      <c r="AT1488" s="29"/>
      <c r="AU1488" s="29"/>
      <c r="AV1488" s="29"/>
      <c r="AW1488" s="29"/>
      <c r="AX1488" s="29"/>
      <c r="AY1488" s="29"/>
      <c r="AZ1488" s="29"/>
      <c r="BA1488" s="29"/>
      <c r="BB1488" s="29"/>
      <c r="BC1488" s="29"/>
      <c r="BD1488" s="29"/>
      <c r="BE1488" s="29"/>
      <c r="BF1488" s="29"/>
      <c r="BG1488" s="29"/>
      <c r="BH1488" s="29"/>
      <c r="BI1488" s="29"/>
      <c r="BJ1488" s="29"/>
      <c r="BK1488" s="29"/>
      <c r="BL1488" s="29"/>
      <c r="BM1488" s="29"/>
      <c r="CH1488" s="29"/>
      <c r="CX1488" s="29"/>
      <c r="CY1488" s="29"/>
      <c r="CZ1488" s="31"/>
      <c r="DA1488" s="31"/>
      <c r="DB1488" s="31"/>
      <c r="DC1488" s="31"/>
      <c r="DD1488" s="31"/>
      <c r="DE1488" s="31"/>
      <c r="DF1488" s="31"/>
      <c r="DL1488" s="29"/>
      <c r="DM1488" s="29"/>
      <c r="DN1488" s="29"/>
      <c r="DO1488" s="29"/>
      <c r="DP1488" s="29"/>
      <c r="DQ1488" s="29"/>
      <c r="DR1488" s="29"/>
      <c r="DS1488" s="29"/>
      <c r="DT1488" s="29"/>
      <c r="DU1488" s="29"/>
      <c r="DV1488" s="29"/>
      <c r="DW1488" s="29"/>
      <c r="DX1488" s="29"/>
      <c r="DY1488" s="29"/>
      <c r="DZ1488" s="29"/>
      <c r="EA1488" s="29"/>
      <c r="EB1488" s="29"/>
      <c r="EC1488" s="29"/>
      <c r="ED1488" s="29"/>
      <c r="EE1488" s="29"/>
      <c r="EF1488" s="29"/>
      <c r="EG1488" s="29"/>
      <c r="EH1488" s="29"/>
      <c r="EI1488" s="29"/>
      <c r="EJ1488" s="29"/>
      <c r="EK1488" s="29"/>
      <c r="EL1488" s="29"/>
      <c r="EM1488" s="29"/>
      <c r="EN1488" s="29"/>
      <c r="EO1488" s="29"/>
      <c r="EP1488" s="29"/>
      <c r="EQ1488" s="29"/>
      <c r="ER1488" s="29"/>
      <c r="ES1488" s="29"/>
      <c r="ET1488" s="29"/>
      <c r="EU1488" s="29"/>
      <c r="EV1488" s="29"/>
      <c r="EW1488" s="29"/>
      <c r="EX1488" s="29"/>
      <c r="EY1488" s="29"/>
      <c r="EZ1488" s="29"/>
      <c r="FA1488" s="29"/>
      <c r="FB1488" s="29"/>
      <c r="FC1488" s="29"/>
      <c r="FD1488" s="29"/>
      <c r="FE1488" s="29"/>
      <c r="FF1488" s="29"/>
      <c r="FG1488" s="29"/>
      <c r="FH1488" s="29"/>
      <c r="FI1488" s="29"/>
      <c r="FJ1488" s="29"/>
      <c r="FK1488" s="29"/>
      <c r="FV1488" s="29"/>
      <c r="FZ1488" s="29"/>
      <c r="GA1488" s="29"/>
    </row>
    <row r="1489" spans="7:183" x14ac:dyDescent="0.25">
      <c r="G1489" s="112"/>
      <c r="Z1489" s="113"/>
      <c r="AQ1489" s="29"/>
      <c r="AR1489" s="29"/>
      <c r="AS1489" s="29"/>
      <c r="AT1489" s="29"/>
      <c r="AU1489" s="29"/>
      <c r="AV1489" s="29"/>
      <c r="AW1489" s="29"/>
      <c r="AX1489" s="29"/>
      <c r="AY1489" s="29"/>
      <c r="AZ1489" s="29"/>
      <c r="BA1489" s="29"/>
      <c r="BB1489" s="29"/>
      <c r="BC1489" s="29"/>
      <c r="BD1489" s="29"/>
      <c r="BE1489" s="29"/>
      <c r="BF1489" s="29"/>
      <c r="BG1489" s="29"/>
      <c r="BH1489" s="29"/>
      <c r="BI1489" s="29"/>
      <c r="BJ1489" s="29"/>
      <c r="BK1489" s="29"/>
      <c r="BL1489" s="29"/>
      <c r="BM1489" s="29"/>
      <c r="CH1489" s="29"/>
      <c r="CX1489" s="29"/>
      <c r="CY1489" s="29"/>
      <c r="CZ1489" s="31"/>
      <c r="DA1489" s="31"/>
      <c r="DB1489" s="31"/>
      <c r="DC1489" s="31"/>
      <c r="DD1489" s="31"/>
      <c r="DE1489" s="31"/>
      <c r="DF1489" s="31"/>
      <c r="DL1489" s="29"/>
      <c r="DM1489" s="29"/>
      <c r="DN1489" s="29"/>
      <c r="DO1489" s="29"/>
      <c r="DP1489" s="29"/>
      <c r="DQ1489" s="29"/>
      <c r="DR1489" s="29"/>
      <c r="DS1489" s="29"/>
      <c r="DT1489" s="29"/>
      <c r="DU1489" s="29"/>
      <c r="DV1489" s="29"/>
      <c r="DW1489" s="29"/>
      <c r="DX1489" s="29"/>
      <c r="DY1489" s="29"/>
      <c r="DZ1489" s="29"/>
      <c r="EA1489" s="29"/>
      <c r="EB1489" s="29"/>
      <c r="EC1489" s="29"/>
      <c r="ED1489" s="29"/>
      <c r="EE1489" s="29"/>
      <c r="EF1489" s="29"/>
      <c r="EG1489" s="29"/>
      <c r="EH1489" s="29"/>
      <c r="EI1489" s="29"/>
      <c r="EJ1489" s="29"/>
      <c r="EK1489" s="29"/>
      <c r="EL1489" s="29"/>
      <c r="EM1489" s="29"/>
      <c r="EN1489" s="29"/>
      <c r="EO1489" s="29"/>
      <c r="EP1489" s="29"/>
      <c r="EQ1489" s="29"/>
      <c r="ER1489" s="29"/>
      <c r="ES1489" s="29"/>
      <c r="ET1489" s="29"/>
      <c r="EU1489" s="29"/>
      <c r="EV1489" s="29"/>
      <c r="EW1489" s="29"/>
      <c r="EX1489" s="29"/>
      <c r="EY1489" s="29"/>
      <c r="EZ1489" s="29"/>
      <c r="FA1489" s="29"/>
      <c r="FB1489" s="29"/>
      <c r="FC1489" s="29"/>
      <c r="FD1489" s="29"/>
      <c r="FE1489" s="29"/>
      <c r="FF1489" s="29"/>
      <c r="FG1489" s="29"/>
      <c r="FH1489" s="29"/>
      <c r="FI1489" s="29"/>
      <c r="FJ1489" s="29"/>
      <c r="FK1489" s="29"/>
      <c r="FV1489" s="29"/>
      <c r="FZ1489" s="29"/>
      <c r="GA1489" s="29"/>
    </row>
    <row r="1490" spans="7:183" x14ac:dyDescent="0.25">
      <c r="G1490" s="112"/>
      <c r="Z1490" s="113"/>
      <c r="AQ1490" s="29"/>
      <c r="AR1490" s="29"/>
      <c r="AS1490" s="29"/>
      <c r="AT1490" s="29"/>
      <c r="AU1490" s="29"/>
      <c r="AV1490" s="29"/>
      <c r="AW1490" s="29"/>
      <c r="AX1490" s="29"/>
      <c r="AY1490" s="29"/>
      <c r="AZ1490" s="29"/>
      <c r="BA1490" s="29"/>
      <c r="BB1490" s="29"/>
      <c r="BC1490" s="29"/>
      <c r="BD1490" s="29"/>
      <c r="BE1490" s="29"/>
      <c r="BF1490" s="29"/>
      <c r="BG1490" s="29"/>
      <c r="BH1490" s="29"/>
      <c r="BI1490" s="29"/>
      <c r="BJ1490" s="29"/>
      <c r="BK1490" s="29"/>
      <c r="BL1490" s="29"/>
      <c r="BM1490" s="29"/>
      <c r="CH1490" s="29"/>
      <c r="CX1490" s="29"/>
      <c r="CY1490" s="29"/>
      <c r="CZ1490" s="31"/>
      <c r="DA1490" s="31"/>
      <c r="DB1490" s="31"/>
      <c r="DC1490" s="31"/>
      <c r="DD1490" s="31"/>
      <c r="DE1490" s="31"/>
      <c r="DF1490" s="31"/>
      <c r="DL1490" s="29"/>
      <c r="DM1490" s="29"/>
      <c r="DN1490" s="29"/>
      <c r="DO1490" s="29"/>
      <c r="DP1490" s="29"/>
      <c r="DQ1490" s="29"/>
      <c r="DR1490" s="29"/>
      <c r="DS1490" s="29"/>
      <c r="DT1490" s="29"/>
      <c r="DU1490" s="29"/>
      <c r="DV1490" s="29"/>
      <c r="DW1490" s="29"/>
      <c r="DX1490" s="29"/>
      <c r="DY1490" s="29"/>
      <c r="DZ1490" s="29"/>
      <c r="EA1490" s="29"/>
      <c r="EB1490" s="29"/>
      <c r="EC1490" s="29"/>
      <c r="ED1490" s="29"/>
      <c r="EE1490" s="29"/>
      <c r="EF1490" s="29"/>
      <c r="EG1490" s="29"/>
      <c r="EH1490" s="29"/>
      <c r="EI1490" s="29"/>
      <c r="EJ1490" s="29"/>
      <c r="EK1490" s="29"/>
      <c r="EL1490" s="29"/>
      <c r="EM1490" s="29"/>
      <c r="EN1490" s="29"/>
      <c r="EO1490" s="29"/>
      <c r="EP1490" s="29"/>
      <c r="EQ1490" s="29"/>
      <c r="ER1490" s="29"/>
      <c r="ES1490" s="29"/>
      <c r="ET1490" s="29"/>
      <c r="EU1490" s="29"/>
      <c r="EV1490" s="29"/>
      <c r="EW1490" s="29"/>
      <c r="EX1490" s="29"/>
      <c r="EY1490" s="29"/>
      <c r="EZ1490" s="29"/>
      <c r="FA1490" s="29"/>
      <c r="FB1490" s="29"/>
      <c r="FC1490" s="29"/>
      <c r="FD1490" s="29"/>
      <c r="FE1490" s="29"/>
      <c r="FF1490" s="29"/>
      <c r="FG1490" s="29"/>
      <c r="FH1490" s="29"/>
      <c r="FI1490" s="29"/>
      <c r="FJ1490" s="29"/>
      <c r="FK1490" s="29"/>
      <c r="FV1490" s="29"/>
      <c r="FZ1490" s="29"/>
      <c r="GA1490" s="29"/>
    </row>
    <row r="1491" spans="7:183" x14ac:dyDescent="0.25">
      <c r="G1491" s="112"/>
      <c r="Z1491" s="113"/>
      <c r="AQ1491" s="29"/>
      <c r="AR1491" s="29"/>
      <c r="AS1491" s="29"/>
      <c r="AT1491" s="29"/>
      <c r="AU1491" s="29"/>
      <c r="AV1491" s="29"/>
      <c r="AW1491" s="29"/>
      <c r="AX1491" s="29"/>
      <c r="AY1491" s="29"/>
      <c r="AZ1491" s="29"/>
      <c r="BA1491" s="29"/>
      <c r="BB1491" s="29"/>
      <c r="BC1491" s="29"/>
      <c r="BD1491" s="29"/>
      <c r="BE1491" s="29"/>
      <c r="BF1491" s="29"/>
      <c r="BG1491" s="29"/>
      <c r="BH1491" s="29"/>
      <c r="BI1491" s="29"/>
      <c r="BJ1491" s="29"/>
      <c r="BK1491" s="29"/>
      <c r="BL1491" s="29"/>
      <c r="BM1491" s="29"/>
      <c r="CH1491" s="29"/>
      <c r="CX1491" s="29"/>
      <c r="CY1491" s="29"/>
      <c r="CZ1491" s="31"/>
      <c r="DA1491" s="31"/>
      <c r="DB1491" s="31"/>
      <c r="DC1491" s="31"/>
      <c r="DD1491" s="31"/>
      <c r="DE1491" s="31"/>
      <c r="DF1491" s="31"/>
      <c r="DL1491" s="29"/>
      <c r="DM1491" s="29"/>
      <c r="DN1491" s="29"/>
      <c r="DO1491" s="29"/>
      <c r="DP1491" s="29"/>
      <c r="DQ1491" s="29"/>
      <c r="DR1491" s="29"/>
      <c r="DS1491" s="29"/>
      <c r="DT1491" s="29"/>
      <c r="DU1491" s="29"/>
      <c r="DV1491" s="29"/>
      <c r="DW1491" s="29"/>
      <c r="DX1491" s="29"/>
      <c r="DY1491" s="29"/>
      <c r="DZ1491" s="29"/>
      <c r="EA1491" s="29"/>
      <c r="EB1491" s="29"/>
      <c r="EC1491" s="29"/>
      <c r="ED1491" s="29"/>
      <c r="EE1491" s="29"/>
      <c r="EF1491" s="29"/>
      <c r="EG1491" s="29"/>
      <c r="EH1491" s="29"/>
      <c r="EI1491" s="29"/>
      <c r="EJ1491" s="29"/>
      <c r="EK1491" s="29"/>
      <c r="EL1491" s="29"/>
      <c r="EM1491" s="29"/>
      <c r="EN1491" s="29"/>
      <c r="EO1491" s="29"/>
      <c r="EP1491" s="29"/>
      <c r="EQ1491" s="29"/>
      <c r="ER1491" s="29"/>
      <c r="ES1491" s="29"/>
      <c r="ET1491" s="29"/>
      <c r="EU1491" s="29"/>
      <c r="EV1491" s="29"/>
      <c r="EW1491" s="29"/>
      <c r="EX1491" s="29"/>
      <c r="EY1491" s="29"/>
      <c r="EZ1491" s="29"/>
      <c r="FA1491" s="29"/>
      <c r="FB1491" s="29"/>
      <c r="FC1491" s="29"/>
      <c r="FD1491" s="29"/>
      <c r="FE1491" s="29"/>
      <c r="FF1491" s="29"/>
      <c r="FG1491" s="29"/>
      <c r="FH1491" s="29"/>
      <c r="FI1491" s="29"/>
      <c r="FJ1491" s="29"/>
      <c r="FK1491" s="29"/>
      <c r="FV1491" s="29"/>
      <c r="FZ1491" s="29"/>
      <c r="GA1491" s="29"/>
    </row>
    <row r="1492" spans="7:183" x14ac:dyDescent="0.25">
      <c r="G1492" s="112"/>
      <c r="Z1492" s="113"/>
      <c r="AQ1492" s="29"/>
      <c r="AR1492" s="29"/>
      <c r="AS1492" s="29"/>
      <c r="AT1492" s="29"/>
      <c r="AU1492" s="29"/>
      <c r="AV1492" s="29"/>
      <c r="AW1492" s="29"/>
      <c r="AX1492" s="29"/>
      <c r="AY1492" s="29"/>
      <c r="AZ1492" s="29"/>
      <c r="BA1492" s="29"/>
      <c r="BB1492" s="29"/>
      <c r="BC1492" s="29"/>
      <c r="BD1492" s="29"/>
      <c r="BE1492" s="29"/>
      <c r="BF1492" s="29"/>
      <c r="BG1492" s="29"/>
      <c r="BH1492" s="29"/>
      <c r="BI1492" s="29"/>
      <c r="BJ1492" s="29"/>
      <c r="BK1492" s="29"/>
      <c r="BL1492" s="29"/>
      <c r="BM1492" s="29"/>
      <c r="CH1492" s="29"/>
      <c r="CX1492" s="29"/>
      <c r="CY1492" s="29"/>
      <c r="CZ1492" s="31"/>
      <c r="DA1492" s="31"/>
      <c r="DB1492" s="31"/>
      <c r="DC1492" s="31"/>
      <c r="DD1492" s="31"/>
      <c r="DE1492" s="31"/>
      <c r="DF1492" s="31"/>
      <c r="DL1492" s="29"/>
      <c r="DM1492" s="29"/>
      <c r="DN1492" s="29"/>
      <c r="DO1492" s="29"/>
      <c r="DP1492" s="29"/>
      <c r="DQ1492" s="29"/>
      <c r="DR1492" s="29"/>
      <c r="DS1492" s="29"/>
      <c r="DT1492" s="29"/>
      <c r="DU1492" s="29"/>
      <c r="DV1492" s="29"/>
      <c r="DW1492" s="29"/>
      <c r="DX1492" s="29"/>
      <c r="DY1492" s="29"/>
      <c r="DZ1492" s="29"/>
      <c r="EA1492" s="29"/>
      <c r="EB1492" s="29"/>
      <c r="EC1492" s="29"/>
      <c r="ED1492" s="29"/>
      <c r="EE1492" s="29"/>
      <c r="EF1492" s="29"/>
      <c r="EG1492" s="29"/>
      <c r="EH1492" s="29"/>
      <c r="EI1492" s="29"/>
      <c r="EJ1492" s="29"/>
      <c r="EK1492" s="29"/>
      <c r="EL1492" s="29"/>
      <c r="EM1492" s="29"/>
      <c r="EN1492" s="29"/>
      <c r="EO1492" s="29"/>
      <c r="EP1492" s="29"/>
      <c r="EQ1492" s="29"/>
      <c r="ER1492" s="29"/>
      <c r="ES1492" s="29"/>
      <c r="ET1492" s="29"/>
      <c r="EU1492" s="29"/>
      <c r="EV1492" s="29"/>
      <c r="EW1492" s="29"/>
      <c r="EX1492" s="29"/>
      <c r="EY1492" s="29"/>
      <c r="EZ1492" s="29"/>
      <c r="FA1492" s="29"/>
      <c r="FB1492" s="29"/>
      <c r="FC1492" s="29"/>
      <c r="FD1492" s="29"/>
      <c r="FE1492" s="29"/>
      <c r="FF1492" s="29"/>
      <c r="FG1492" s="29"/>
      <c r="FH1492" s="29"/>
      <c r="FI1492" s="29"/>
      <c r="FJ1492" s="29"/>
      <c r="FK1492" s="29"/>
      <c r="FV1492" s="29"/>
      <c r="FZ1492" s="29"/>
      <c r="GA1492" s="29"/>
    </row>
    <row r="1493" spans="7:183" x14ac:dyDescent="0.25">
      <c r="G1493" s="112"/>
      <c r="Z1493" s="113"/>
      <c r="AQ1493" s="29"/>
      <c r="AR1493" s="29"/>
      <c r="AS1493" s="29"/>
      <c r="AT1493" s="29"/>
      <c r="AU1493" s="29"/>
      <c r="AV1493" s="29"/>
      <c r="AW1493" s="29"/>
      <c r="AX1493" s="29"/>
      <c r="AY1493" s="29"/>
      <c r="AZ1493" s="29"/>
      <c r="BA1493" s="29"/>
      <c r="BB1493" s="29"/>
      <c r="BC1493" s="29"/>
      <c r="BD1493" s="29"/>
      <c r="BE1493" s="29"/>
      <c r="BF1493" s="29"/>
      <c r="BG1493" s="29"/>
      <c r="BH1493" s="29"/>
      <c r="BI1493" s="29"/>
      <c r="BJ1493" s="29"/>
      <c r="BK1493" s="29"/>
      <c r="BL1493" s="29"/>
      <c r="BM1493" s="29"/>
      <c r="CH1493" s="29"/>
      <c r="CX1493" s="29"/>
      <c r="CY1493" s="29"/>
      <c r="CZ1493" s="31"/>
      <c r="DA1493" s="31"/>
      <c r="DB1493" s="31"/>
      <c r="DC1493" s="31"/>
      <c r="DD1493" s="31"/>
      <c r="DE1493" s="31"/>
      <c r="DF1493" s="31"/>
      <c r="DL1493" s="29"/>
      <c r="DM1493" s="29"/>
      <c r="DN1493" s="29"/>
      <c r="DO1493" s="29"/>
      <c r="DP1493" s="29"/>
      <c r="DQ1493" s="29"/>
      <c r="DR1493" s="29"/>
      <c r="DS1493" s="29"/>
      <c r="DT1493" s="29"/>
      <c r="DU1493" s="29"/>
      <c r="DV1493" s="29"/>
      <c r="DW1493" s="29"/>
      <c r="DX1493" s="29"/>
      <c r="DY1493" s="29"/>
      <c r="DZ1493" s="29"/>
      <c r="EA1493" s="29"/>
      <c r="EB1493" s="29"/>
      <c r="EC1493" s="29"/>
      <c r="ED1493" s="29"/>
      <c r="EE1493" s="29"/>
      <c r="EF1493" s="29"/>
      <c r="EG1493" s="29"/>
      <c r="EH1493" s="29"/>
      <c r="EI1493" s="29"/>
      <c r="EJ1493" s="29"/>
      <c r="EK1493" s="29"/>
      <c r="EL1493" s="29"/>
      <c r="EM1493" s="29"/>
      <c r="EN1493" s="29"/>
      <c r="EO1493" s="29"/>
      <c r="EP1493" s="29"/>
      <c r="EQ1493" s="29"/>
      <c r="ER1493" s="29"/>
      <c r="ES1493" s="29"/>
      <c r="ET1493" s="29"/>
      <c r="EU1493" s="29"/>
      <c r="EV1493" s="29"/>
      <c r="EW1493" s="29"/>
      <c r="EX1493" s="29"/>
      <c r="EY1493" s="29"/>
      <c r="EZ1493" s="29"/>
      <c r="FA1493" s="29"/>
      <c r="FB1493" s="29"/>
      <c r="FC1493" s="29"/>
      <c r="FD1493" s="29"/>
      <c r="FE1493" s="29"/>
      <c r="FF1493" s="29"/>
      <c r="FG1493" s="29"/>
      <c r="FH1493" s="29"/>
      <c r="FI1493" s="29"/>
      <c r="FJ1493" s="29"/>
      <c r="FK1493" s="29"/>
      <c r="FV1493" s="29"/>
      <c r="FZ1493" s="29"/>
      <c r="GA1493" s="29"/>
    </row>
    <row r="1494" spans="7:183" x14ac:dyDescent="0.25">
      <c r="G1494" s="112"/>
      <c r="Z1494" s="113"/>
      <c r="AQ1494" s="29"/>
      <c r="AR1494" s="29"/>
      <c r="AS1494" s="29"/>
      <c r="AT1494" s="29"/>
      <c r="AU1494" s="29"/>
      <c r="AV1494" s="29"/>
      <c r="AW1494" s="29"/>
      <c r="AX1494" s="29"/>
      <c r="AY1494" s="29"/>
      <c r="AZ1494" s="29"/>
      <c r="BA1494" s="29"/>
      <c r="BB1494" s="29"/>
      <c r="BC1494" s="29"/>
      <c r="BD1494" s="29"/>
      <c r="BE1494" s="29"/>
      <c r="BF1494" s="29"/>
      <c r="BG1494" s="29"/>
      <c r="BH1494" s="29"/>
      <c r="BI1494" s="29"/>
      <c r="BJ1494" s="29"/>
      <c r="BK1494" s="29"/>
      <c r="BL1494" s="29"/>
      <c r="BM1494" s="29"/>
      <c r="CH1494" s="29"/>
      <c r="CX1494" s="29"/>
      <c r="CY1494" s="29"/>
      <c r="CZ1494" s="31"/>
      <c r="DA1494" s="31"/>
      <c r="DB1494" s="31"/>
      <c r="DC1494" s="31"/>
      <c r="DD1494" s="31"/>
      <c r="DE1494" s="31"/>
      <c r="DF1494" s="31"/>
      <c r="DL1494" s="29"/>
      <c r="DM1494" s="29"/>
      <c r="DN1494" s="29"/>
      <c r="DO1494" s="29"/>
      <c r="DP1494" s="29"/>
      <c r="DQ1494" s="29"/>
      <c r="DR1494" s="29"/>
      <c r="DS1494" s="29"/>
      <c r="DT1494" s="29"/>
      <c r="DU1494" s="29"/>
      <c r="DV1494" s="29"/>
      <c r="DW1494" s="29"/>
      <c r="DX1494" s="29"/>
      <c r="DY1494" s="29"/>
      <c r="DZ1494" s="29"/>
      <c r="EA1494" s="29"/>
      <c r="EB1494" s="29"/>
      <c r="EC1494" s="29"/>
      <c r="ED1494" s="29"/>
      <c r="EE1494" s="29"/>
      <c r="EF1494" s="29"/>
      <c r="EG1494" s="29"/>
      <c r="EH1494" s="29"/>
      <c r="EI1494" s="29"/>
      <c r="EJ1494" s="29"/>
      <c r="EK1494" s="29"/>
      <c r="EL1494" s="29"/>
      <c r="EM1494" s="29"/>
      <c r="EN1494" s="29"/>
      <c r="EO1494" s="29"/>
      <c r="EP1494" s="29"/>
      <c r="EQ1494" s="29"/>
      <c r="ER1494" s="29"/>
      <c r="ES1494" s="29"/>
      <c r="ET1494" s="29"/>
      <c r="EU1494" s="29"/>
      <c r="EV1494" s="29"/>
      <c r="EW1494" s="29"/>
      <c r="EX1494" s="29"/>
      <c r="EY1494" s="29"/>
      <c r="EZ1494" s="29"/>
      <c r="FA1494" s="29"/>
      <c r="FB1494" s="29"/>
      <c r="FC1494" s="29"/>
      <c r="FD1494" s="29"/>
      <c r="FE1494" s="29"/>
      <c r="FF1494" s="29"/>
      <c r="FG1494" s="29"/>
      <c r="FH1494" s="29"/>
      <c r="FI1494" s="29"/>
      <c r="FJ1494" s="29"/>
      <c r="FK1494" s="29"/>
      <c r="FV1494" s="29"/>
      <c r="FZ1494" s="29"/>
      <c r="GA1494" s="29"/>
    </row>
    <row r="1495" spans="7:183" x14ac:dyDescent="0.25">
      <c r="G1495" s="112"/>
      <c r="Z1495" s="113"/>
      <c r="AQ1495" s="29"/>
      <c r="AR1495" s="29"/>
      <c r="AS1495" s="29"/>
      <c r="AT1495" s="29"/>
      <c r="AU1495" s="29"/>
      <c r="AV1495" s="29"/>
      <c r="AW1495" s="29"/>
      <c r="AX1495" s="29"/>
      <c r="AY1495" s="29"/>
      <c r="AZ1495" s="29"/>
      <c r="BA1495" s="29"/>
      <c r="BB1495" s="29"/>
      <c r="BC1495" s="29"/>
      <c r="BD1495" s="29"/>
      <c r="BE1495" s="29"/>
      <c r="BF1495" s="29"/>
      <c r="BG1495" s="29"/>
      <c r="BH1495" s="29"/>
      <c r="BI1495" s="29"/>
      <c r="BJ1495" s="29"/>
      <c r="BK1495" s="29"/>
      <c r="BL1495" s="29"/>
      <c r="BM1495" s="29"/>
      <c r="CH1495" s="29"/>
      <c r="CX1495" s="29"/>
      <c r="CY1495" s="29"/>
      <c r="CZ1495" s="31"/>
      <c r="DA1495" s="31"/>
      <c r="DB1495" s="31"/>
      <c r="DC1495" s="31"/>
      <c r="DD1495" s="31"/>
      <c r="DE1495" s="31"/>
      <c r="DF1495" s="31"/>
      <c r="DL1495" s="29"/>
      <c r="DM1495" s="29"/>
      <c r="DN1495" s="29"/>
      <c r="DO1495" s="29"/>
      <c r="DP1495" s="29"/>
      <c r="DQ1495" s="29"/>
      <c r="DR1495" s="29"/>
      <c r="DS1495" s="29"/>
      <c r="DT1495" s="29"/>
      <c r="DU1495" s="29"/>
      <c r="DV1495" s="29"/>
      <c r="DW1495" s="29"/>
      <c r="DX1495" s="29"/>
      <c r="DY1495" s="29"/>
      <c r="DZ1495" s="29"/>
      <c r="EA1495" s="29"/>
      <c r="EB1495" s="29"/>
      <c r="EC1495" s="29"/>
      <c r="ED1495" s="29"/>
      <c r="EE1495" s="29"/>
      <c r="EF1495" s="29"/>
      <c r="EG1495" s="29"/>
      <c r="EH1495" s="29"/>
      <c r="EI1495" s="29"/>
      <c r="EJ1495" s="29"/>
      <c r="EK1495" s="29"/>
      <c r="EL1495" s="29"/>
      <c r="EM1495" s="29"/>
      <c r="EN1495" s="29"/>
      <c r="EO1495" s="29"/>
      <c r="EP1495" s="29"/>
      <c r="EQ1495" s="29"/>
      <c r="ER1495" s="29"/>
      <c r="ES1495" s="29"/>
      <c r="ET1495" s="29"/>
      <c r="EU1495" s="29"/>
      <c r="EV1495" s="29"/>
      <c r="EW1495" s="29"/>
      <c r="EX1495" s="29"/>
      <c r="EY1495" s="29"/>
      <c r="EZ1495" s="29"/>
      <c r="FA1495" s="29"/>
      <c r="FB1495" s="29"/>
      <c r="FC1495" s="29"/>
      <c r="FD1495" s="29"/>
      <c r="FE1495" s="29"/>
      <c r="FF1495" s="29"/>
      <c r="FG1495" s="29"/>
      <c r="FH1495" s="29"/>
      <c r="FI1495" s="29"/>
      <c r="FJ1495" s="29"/>
      <c r="FK1495" s="29"/>
      <c r="FV1495" s="29"/>
      <c r="FZ1495" s="29"/>
      <c r="GA1495" s="29"/>
    </row>
    <row r="1496" spans="7:183" x14ac:dyDescent="0.25">
      <c r="G1496" s="112"/>
      <c r="Z1496" s="113"/>
      <c r="AQ1496" s="29"/>
      <c r="AR1496" s="29"/>
      <c r="AS1496" s="29"/>
      <c r="AT1496" s="29"/>
      <c r="AU1496" s="29"/>
      <c r="AV1496" s="29"/>
      <c r="AW1496" s="29"/>
      <c r="AX1496" s="29"/>
      <c r="AY1496" s="29"/>
      <c r="AZ1496" s="29"/>
      <c r="BA1496" s="29"/>
      <c r="BB1496" s="29"/>
      <c r="BC1496" s="29"/>
      <c r="BD1496" s="29"/>
      <c r="BE1496" s="29"/>
      <c r="BF1496" s="29"/>
      <c r="BG1496" s="29"/>
      <c r="BH1496" s="29"/>
      <c r="BI1496" s="29"/>
      <c r="BJ1496" s="29"/>
      <c r="BK1496" s="29"/>
      <c r="BL1496" s="29"/>
      <c r="BM1496" s="29"/>
      <c r="CH1496" s="29"/>
      <c r="CX1496" s="29"/>
      <c r="CY1496" s="29"/>
      <c r="CZ1496" s="31"/>
      <c r="DA1496" s="31"/>
      <c r="DB1496" s="31"/>
      <c r="DC1496" s="31"/>
      <c r="DD1496" s="31"/>
      <c r="DE1496" s="31"/>
      <c r="DF1496" s="31"/>
      <c r="DL1496" s="29"/>
      <c r="DM1496" s="29"/>
      <c r="DN1496" s="29"/>
      <c r="DO1496" s="29"/>
      <c r="DP1496" s="29"/>
      <c r="DQ1496" s="29"/>
      <c r="DR1496" s="29"/>
      <c r="DS1496" s="29"/>
      <c r="DT1496" s="29"/>
      <c r="DU1496" s="29"/>
      <c r="DV1496" s="29"/>
      <c r="DW1496" s="29"/>
      <c r="DX1496" s="29"/>
      <c r="DY1496" s="29"/>
      <c r="DZ1496" s="29"/>
      <c r="EA1496" s="29"/>
      <c r="EB1496" s="29"/>
      <c r="EC1496" s="29"/>
      <c r="ED1496" s="29"/>
      <c r="EE1496" s="29"/>
      <c r="EF1496" s="29"/>
      <c r="EG1496" s="29"/>
      <c r="EH1496" s="29"/>
      <c r="EI1496" s="29"/>
      <c r="EJ1496" s="29"/>
      <c r="EK1496" s="29"/>
      <c r="EL1496" s="29"/>
      <c r="EM1496" s="29"/>
      <c r="EN1496" s="29"/>
      <c r="EO1496" s="29"/>
      <c r="EP1496" s="29"/>
      <c r="EQ1496" s="29"/>
      <c r="ER1496" s="29"/>
      <c r="ES1496" s="29"/>
      <c r="ET1496" s="29"/>
      <c r="EU1496" s="29"/>
      <c r="EV1496" s="29"/>
      <c r="EW1496" s="29"/>
      <c r="EX1496" s="29"/>
      <c r="EY1496" s="29"/>
      <c r="EZ1496" s="29"/>
      <c r="FA1496" s="29"/>
      <c r="FB1496" s="29"/>
      <c r="FC1496" s="29"/>
      <c r="FD1496" s="29"/>
      <c r="FE1496" s="29"/>
      <c r="FF1496" s="29"/>
      <c r="FG1496" s="29"/>
      <c r="FH1496" s="29"/>
      <c r="FI1496" s="29"/>
      <c r="FJ1496" s="29"/>
      <c r="FK1496" s="29"/>
      <c r="FV1496" s="29"/>
      <c r="FZ1496" s="29"/>
      <c r="GA1496" s="29"/>
    </row>
    <row r="1497" spans="7:183" x14ac:dyDescent="0.25">
      <c r="G1497" s="112"/>
      <c r="Z1497" s="113"/>
      <c r="AQ1497" s="29"/>
      <c r="AR1497" s="29"/>
      <c r="AS1497" s="29"/>
      <c r="AT1497" s="29"/>
      <c r="AU1497" s="29"/>
      <c r="AV1497" s="29"/>
      <c r="AW1497" s="29"/>
      <c r="AX1497" s="29"/>
      <c r="AY1497" s="29"/>
      <c r="AZ1497" s="29"/>
      <c r="BA1497" s="29"/>
      <c r="BB1497" s="29"/>
      <c r="BC1497" s="29"/>
      <c r="BD1497" s="29"/>
      <c r="BE1497" s="29"/>
      <c r="BF1497" s="29"/>
      <c r="BG1497" s="29"/>
      <c r="BH1497" s="29"/>
      <c r="BI1497" s="29"/>
      <c r="BJ1497" s="29"/>
      <c r="BK1497" s="29"/>
      <c r="BL1497" s="29"/>
      <c r="BM1497" s="29"/>
      <c r="CH1497" s="29"/>
      <c r="CX1497" s="29"/>
      <c r="CY1497" s="29"/>
      <c r="CZ1497" s="31"/>
      <c r="DA1497" s="31"/>
      <c r="DB1497" s="31"/>
      <c r="DC1497" s="31"/>
      <c r="DD1497" s="31"/>
      <c r="DE1497" s="31"/>
      <c r="DF1497" s="31"/>
      <c r="DL1497" s="29"/>
      <c r="DM1497" s="29"/>
      <c r="DN1497" s="29"/>
      <c r="DO1497" s="29"/>
      <c r="DP1497" s="29"/>
      <c r="DQ1497" s="29"/>
      <c r="DR1497" s="29"/>
      <c r="DS1497" s="29"/>
      <c r="DT1497" s="29"/>
      <c r="DU1497" s="29"/>
      <c r="DV1497" s="29"/>
      <c r="DW1497" s="29"/>
      <c r="DX1497" s="29"/>
      <c r="DY1497" s="29"/>
      <c r="DZ1497" s="29"/>
      <c r="EA1497" s="29"/>
      <c r="EB1497" s="29"/>
      <c r="EC1497" s="29"/>
      <c r="ED1497" s="29"/>
      <c r="EE1497" s="29"/>
      <c r="EF1497" s="29"/>
      <c r="EG1497" s="29"/>
      <c r="EH1497" s="29"/>
      <c r="EI1497" s="29"/>
      <c r="EJ1497" s="29"/>
      <c r="EK1497" s="29"/>
      <c r="EL1497" s="29"/>
      <c r="EM1497" s="29"/>
      <c r="EN1497" s="29"/>
      <c r="EO1497" s="29"/>
      <c r="EP1497" s="29"/>
      <c r="EQ1497" s="29"/>
      <c r="ER1497" s="29"/>
      <c r="ES1497" s="29"/>
      <c r="ET1497" s="29"/>
      <c r="EU1497" s="29"/>
      <c r="EV1497" s="29"/>
      <c r="EW1497" s="29"/>
      <c r="EX1497" s="29"/>
      <c r="EY1497" s="29"/>
      <c r="EZ1497" s="29"/>
      <c r="FA1497" s="29"/>
      <c r="FB1497" s="29"/>
      <c r="FC1497" s="29"/>
      <c r="FD1497" s="29"/>
      <c r="FE1497" s="29"/>
      <c r="FF1497" s="29"/>
      <c r="FG1497" s="29"/>
      <c r="FH1497" s="29"/>
      <c r="FI1497" s="29"/>
      <c r="FJ1497" s="29"/>
      <c r="FK1497" s="29"/>
      <c r="FV1497" s="29"/>
      <c r="FZ1497" s="29"/>
      <c r="GA1497" s="29"/>
    </row>
    <row r="1498" spans="7:183" x14ac:dyDescent="0.25">
      <c r="G1498" s="112"/>
      <c r="Z1498" s="113"/>
      <c r="AQ1498" s="29"/>
      <c r="AR1498" s="29"/>
      <c r="AS1498" s="29"/>
      <c r="AT1498" s="29"/>
      <c r="AU1498" s="29"/>
      <c r="AV1498" s="29"/>
      <c r="AW1498" s="29"/>
      <c r="AX1498" s="29"/>
      <c r="AY1498" s="29"/>
      <c r="AZ1498" s="29"/>
      <c r="BA1498" s="29"/>
      <c r="BB1498" s="29"/>
      <c r="BC1498" s="29"/>
      <c r="BD1498" s="29"/>
      <c r="BE1498" s="29"/>
      <c r="BF1498" s="29"/>
      <c r="BG1498" s="29"/>
      <c r="BH1498" s="29"/>
      <c r="BI1498" s="29"/>
      <c r="BJ1498" s="29"/>
      <c r="BK1498" s="29"/>
      <c r="BL1498" s="29"/>
      <c r="BM1498" s="29"/>
      <c r="CH1498" s="29"/>
      <c r="CX1498" s="29"/>
      <c r="CY1498" s="29"/>
      <c r="CZ1498" s="31"/>
      <c r="DA1498" s="31"/>
      <c r="DB1498" s="31"/>
      <c r="DC1498" s="31"/>
      <c r="DD1498" s="31"/>
      <c r="DE1498" s="31"/>
      <c r="DF1498" s="31"/>
      <c r="DL1498" s="29"/>
      <c r="DM1498" s="29"/>
      <c r="DN1498" s="29"/>
      <c r="DO1498" s="29"/>
      <c r="DP1498" s="29"/>
      <c r="DQ1498" s="29"/>
      <c r="DR1498" s="29"/>
      <c r="DS1498" s="29"/>
      <c r="DT1498" s="29"/>
      <c r="DU1498" s="29"/>
      <c r="DV1498" s="29"/>
      <c r="DW1498" s="29"/>
      <c r="DX1498" s="29"/>
      <c r="DY1498" s="29"/>
      <c r="DZ1498" s="29"/>
      <c r="EA1498" s="29"/>
      <c r="EB1498" s="29"/>
      <c r="EC1498" s="29"/>
      <c r="ED1498" s="29"/>
      <c r="EE1498" s="29"/>
      <c r="EF1498" s="29"/>
      <c r="EG1498" s="29"/>
      <c r="EH1498" s="29"/>
      <c r="EI1498" s="29"/>
      <c r="EJ1498" s="29"/>
      <c r="EK1498" s="29"/>
      <c r="EL1498" s="29"/>
      <c r="EM1498" s="29"/>
      <c r="EN1498" s="29"/>
      <c r="EO1498" s="29"/>
      <c r="EP1498" s="29"/>
      <c r="EQ1498" s="29"/>
      <c r="ER1498" s="29"/>
      <c r="ES1498" s="29"/>
      <c r="ET1498" s="29"/>
      <c r="EU1498" s="29"/>
      <c r="EV1498" s="29"/>
      <c r="EW1498" s="29"/>
      <c r="EX1498" s="29"/>
      <c r="EY1498" s="29"/>
      <c r="EZ1498" s="29"/>
      <c r="FA1498" s="29"/>
      <c r="FB1498" s="29"/>
      <c r="FC1498" s="29"/>
      <c r="FD1498" s="29"/>
      <c r="FE1498" s="29"/>
      <c r="FF1498" s="29"/>
      <c r="FG1498" s="29"/>
      <c r="FH1498" s="29"/>
      <c r="FI1498" s="29"/>
      <c r="FJ1498" s="29"/>
      <c r="FK1498" s="29"/>
      <c r="FV1498" s="29"/>
      <c r="FZ1498" s="29"/>
      <c r="GA1498" s="29"/>
    </row>
    <row r="1499" spans="7:183" x14ac:dyDescent="0.25">
      <c r="G1499" s="112"/>
      <c r="Z1499" s="113"/>
      <c r="AQ1499" s="29"/>
      <c r="AR1499" s="29"/>
      <c r="AS1499" s="29"/>
      <c r="AT1499" s="29"/>
      <c r="AU1499" s="29"/>
      <c r="AV1499" s="29"/>
      <c r="AW1499" s="29"/>
      <c r="AX1499" s="29"/>
      <c r="AY1499" s="29"/>
      <c r="AZ1499" s="29"/>
      <c r="BA1499" s="29"/>
      <c r="BB1499" s="29"/>
      <c r="BC1499" s="29"/>
      <c r="BD1499" s="29"/>
      <c r="BE1499" s="29"/>
      <c r="BF1499" s="29"/>
      <c r="BG1499" s="29"/>
      <c r="BH1499" s="29"/>
      <c r="BI1499" s="29"/>
      <c r="BJ1499" s="29"/>
      <c r="BK1499" s="29"/>
      <c r="BL1499" s="29"/>
      <c r="BM1499" s="29"/>
      <c r="CH1499" s="29"/>
      <c r="CX1499" s="29"/>
      <c r="CY1499" s="29"/>
      <c r="CZ1499" s="31"/>
      <c r="DA1499" s="31"/>
      <c r="DB1499" s="31"/>
      <c r="DC1499" s="31"/>
      <c r="DD1499" s="31"/>
      <c r="DE1499" s="31"/>
      <c r="DF1499" s="31"/>
      <c r="DL1499" s="29"/>
      <c r="DM1499" s="29"/>
      <c r="DN1499" s="29"/>
      <c r="DO1499" s="29"/>
      <c r="DP1499" s="29"/>
      <c r="DQ1499" s="29"/>
      <c r="DR1499" s="29"/>
      <c r="DS1499" s="29"/>
      <c r="DT1499" s="29"/>
      <c r="DU1499" s="29"/>
      <c r="DV1499" s="29"/>
      <c r="DW1499" s="29"/>
      <c r="DX1499" s="29"/>
      <c r="DY1499" s="29"/>
      <c r="DZ1499" s="29"/>
      <c r="EA1499" s="29"/>
      <c r="EB1499" s="29"/>
      <c r="EC1499" s="29"/>
      <c r="ED1499" s="29"/>
      <c r="EE1499" s="29"/>
      <c r="EF1499" s="29"/>
      <c r="EG1499" s="29"/>
      <c r="EH1499" s="29"/>
      <c r="EI1499" s="29"/>
      <c r="EJ1499" s="29"/>
      <c r="EK1499" s="29"/>
      <c r="EL1499" s="29"/>
      <c r="EM1499" s="29"/>
      <c r="EN1499" s="29"/>
      <c r="EO1499" s="29"/>
      <c r="EP1499" s="29"/>
      <c r="EQ1499" s="29"/>
      <c r="ER1499" s="29"/>
      <c r="ES1499" s="29"/>
      <c r="ET1499" s="29"/>
      <c r="EU1499" s="29"/>
      <c r="EV1499" s="29"/>
      <c r="EW1499" s="29"/>
      <c r="EX1499" s="29"/>
      <c r="EY1499" s="29"/>
      <c r="EZ1499" s="29"/>
      <c r="FA1499" s="29"/>
      <c r="FB1499" s="29"/>
      <c r="FC1499" s="29"/>
      <c r="FD1499" s="29"/>
      <c r="FE1499" s="29"/>
      <c r="FF1499" s="29"/>
      <c r="FG1499" s="29"/>
      <c r="FH1499" s="29"/>
      <c r="FI1499" s="29"/>
      <c r="FJ1499" s="29"/>
      <c r="FK1499" s="29"/>
      <c r="FV1499" s="29"/>
      <c r="FZ1499" s="29"/>
      <c r="GA1499" s="29"/>
    </row>
    <row r="1500" spans="7:183" x14ac:dyDescent="0.25">
      <c r="G1500" s="112"/>
      <c r="Z1500" s="113"/>
      <c r="AQ1500" s="29"/>
      <c r="AR1500" s="29"/>
      <c r="AS1500" s="29"/>
      <c r="AT1500" s="29"/>
      <c r="AU1500" s="29"/>
      <c r="AV1500" s="29"/>
      <c r="AW1500" s="29"/>
      <c r="AX1500" s="29"/>
      <c r="AY1500" s="29"/>
      <c r="AZ1500" s="29"/>
      <c r="BA1500" s="29"/>
      <c r="BB1500" s="29"/>
      <c r="BC1500" s="29"/>
      <c r="BD1500" s="29"/>
      <c r="BE1500" s="29"/>
      <c r="BF1500" s="29"/>
      <c r="BG1500" s="29"/>
      <c r="BH1500" s="29"/>
      <c r="BI1500" s="29"/>
      <c r="BJ1500" s="29"/>
      <c r="BK1500" s="29"/>
      <c r="BL1500" s="29"/>
      <c r="BM1500" s="29"/>
      <c r="CH1500" s="29"/>
      <c r="CX1500" s="29"/>
      <c r="CY1500" s="29"/>
      <c r="CZ1500" s="31"/>
      <c r="DA1500" s="31"/>
      <c r="DB1500" s="31"/>
      <c r="DC1500" s="31"/>
      <c r="DD1500" s="31"/>
      <c r="DE1500" s="31"/>
      <c r="DF1500" s="31"/>
      <c r="DL1500" s="29"/>
      <c r="DM1500" s="29"/>
      <c r="DN1500" s="29"/>
      <c r="DO1500" s="29"/>
      <c r="DP1500" s="29"/>
      <c r="DQ1500" s="29"/>
      <c r="DR1500" s="29"/>
      <c r="DS1500" s="29"/>
      <c r="DT1500" s="29"/>
      <c r="DU1500" s="29"/>
      <c r="DV1500" s="29"/>
      <c r="DW1500" s="29"/>
      <c r="DX1500" s="29"/>
      <c r="DY1500" s="29"/>
      <c r="DZ1500" s="29"/>
      <c r="EA1500" s="29"/>
      <c r="EB1500" s="29"/>
      <c r="EC1500" s="29"/>
      <c r="ED1500" s="29"/>
      <c r="EE1500" s="29"/>
      <c r="EF1500" s="29"/>
      <c r="EG1500" s="29"/>
      <c r="EH1500" s="29"/>
      <c r="EI1500" s="29"/>
      <c r="EJ1500" s="29"/>
      <c r="EK1500" s="29"/>
      <c r="EL1500" s="29"/>
      <c r="EM1500" s="29"/>
      <c r="EN1500" s="29"/>
      <c r="EO1500" s="29"/>
      <c r="EP1500" s="29"/>
      <c r="EQ1500" s="29"/>
      <c r="ER1500" s="29"/>
      <c r="ES1500" s="29"/>
      <c r="ET1500" s="29"/>
      <c r="EU1500" s="29"/>
      <c r="EV1500" s="29"/>
      <c r="EW1500" s="29"/>
      <c r="EX1500" s="29"/>
      <c r="EY1500" s="29"/>
      <c r="EZ1500" s="29"/>
      <c r="FA1500" s="29"/>
      <c r="FB1500" s="29"/>
      <c r="FC1500" s="29"/>
      <c r="FD1500" s="29"/>
      <c r="FE1500" s="29"/>
      <c r="FF1500" s="29"/>
      <c r="FG1500" s="29"/>
      <c r="FH1500" s="29"/>
      <c r="FI1500" s="29"/>
      <c r="FJ1500" s="29"/>
      <c r="FK1500" s="29"/>
      <c r="FV1500" s="29"/>
      <c r="FZ1500" s="29"/>
      <c r="GA1500" s="29"/>
    </row>
    <row r="1501" spans="7:183" x14ac:dyDescent="0.25">
      <c r="G1501" s="112"/>
      <c r="Z1501" s="113"/>
      <c r="AQ1501" s="29"/>
      <c r="AR1501" s="29"/>
      <c r="AS1501" s="29"/>
      <c r="AT1501" s="29"/>
      <c r="AU1501" s="29"/>
      <c r="AV1501" s="29"/>
      <c r="AW1501" s="29"/>
      <c r="AX1501" s="29"/>
      <c r="AY1501" s="29"/>
      <c r="AZ1501" s="29"/>
      <c r="BA1501" s="29"/>
      <c r="BB1501" s="29"/>
      <c r="BC1501" s="29"/>
      <c r="BD1501" s="29"/>
      <c r="BE1501" s="29"/>
      <c r="BF1501" s="29"/>
      <c r="BG1501" s="29"/>
      <c r="BH1501" s="29"/>
      <c r="BI1501" s="29"/>
      <c r="BJ1501" s="29"/>
      <c r="BK1501" s="29"/>
      <c r="BL1501" s="29"/>
      <c r="BM1501" s="29"/>
      <c r="CH1501" s="29"/>
      <c r="CX1501" s="29"/>
      <c r="CY1501" s="29"/>
      <c r="CZ1501" s="31"/>
      <c r="DA1501" s="31"/>
      <c r="DB1501" s="31"/>
      <c r="DC1501" s="31"/>
      <c r="DD1501" s="31"/>
      <c r="DE1501" s="31"/>
      <c r="DF1501" s="31"/>
      <c r="DL1501" s="29"/>
      <c r="DM1501" s="29"/>
      <c r="DN1501" s="29"/>
      <c r="DO1501" s="29"/>
      <c r="DP1501" s="29"/>
      <c r="DQ1501" s="29"/>
      <c r="DR1501" s="29"/>
      <c r="DS1501" s="29"/>
      <c r="DT1501" s="29"/>
      <c r="DU1501" s="29"/>
      <c r="DV1501" s="29"/>
      <c r="DW1501" s="29"/>
      <c r="DX1501" s="29"/>
      <c r="DY1501" s="29"/>
      <c r="DZ1501" s="29"/>
      <c r="EA1501" s="29"/>
      <c r="EB1501" s="29"/>
      <c r="EC1501" s="29"/>
      <c r="ED1501" s="29"/>
      <c r="EE1501" s="29"/>
      <c r="EF1501" s="29"/>
      <c r="EG1501" s="29"/>
      <c r="EH1501" s="29"/>
      <c r="EI1501" s="29"/>
      <c r="EJ1501" s="29"/>
      <c r="EK1501" s="29"/>
      <c r="EL1501" s="29"/>
      <c r="EM1501" s="29"/>
      <c r="EN1501" s="29"/>
      <c r="EO1501" s="29"/>
      <c r="EP1501" s="29"/>
      <c r="EQ1501" s="29"/>
      <c r="ER1501" s="29"/>
      <c r="ES1501" s="29"/>
      <c r="ET1501" s="29"/>
      <c r="EU1501" s="29"/>
      <c r="EV1501" s="29"/>
      <c r="EW1501" s="29"/>
      <c r="EX1501" s="29"/>
      <c r="EY1501" s="29"/>
      <c r="EZ1501" s="29"/>
      <c r="FA1501" s="29"/>
      <c r="FB1501" s="29"/>
      <c r="FC1501" s="29"/>
      <c r="FD1501" s="29"/>
      <c r="FE1501" s="29"/>
      <c r="FF1501" s="29"/>
      <c r="FG1501" s="29"/>
      <c r="FH1501" s="29"/>
      <c r="FI1501" s="29"/>
      <c r="FJ1501" s="29"/>
      <c r="FK1501" s="29"/>
      <c r="FV1501" s="29"/>
      <c r="FZ1501" s="29"/>
      <c r="GA1501" s="29"/>
    </row>
    <row r="1502" spans="7:183" x14ac:dyDescent="0.25">
      <c r="G1502" s="112"/>
      <c r="Z1502" s="113"/>
      <c r="AQ1502" s="29"/>
      <c r="AR1502" s="29"/>
      <c r="AS1502" s="29"/>
      <c r="AT1502" s="29"/>
      <c r="AU1502" s="29"/>
      <c r="AV1502" s="29"/>
      <c r="AW1502" s="29"/>
      <c r="AX1502" s="29"/>
      <c r="AY1502" s="29"/>
      <c r="AZ1502" s="29"/>
      <c r="BA1502" s="29"/>
      <c r="BB1502" s="29"/>
      <c r="BC1502" s="29"/>
      <c r="BD1502" s="29"/>
      <c r="BE1502" s="29"/>
      <c r="BF1502" s="29"/>
      <c r="BG1502" s="29"/>
      <c r="BH1502" s="29"/>
      <c r="BI1502" s="29"/>
      <c r="BJ1502" s="29"/>
      <c r="BK1502" s="29"/>
      <c r="BL1502" s="29"/>
      <c r="BM1502" s="29"/>
      <c r="CH1502" s="29"/>
      <c r="CX1502" s="29"/>
      <c r="CY1502" s="29"/>
      <c r="CZ1502" s="31"/>
      <c r="DA1502" s="31"/>
      <c r="DB1502" s="31"/>
      <c r="DC1502" s="31"/>
      <c r="DD1502" s="31"/>
      <c r="DE1502" s="31"/>
      <c r="DF1502" s="31"/>
      <c r="DL1502" s="29"/>
      <c r="DM1502" s="29"/>
      <c r="DN1502" s="29"/>
      <c r="DO1502" s="29"/>
      <c r="DP1502" s="29"/>
      <c r="DQ1502" s="29"/>
      <c r="DR1502" s="29"/>
      <c r="DS1502" s="29"/>
      <c r="DT1502" s="29"/>
      <c r="DU1502" s="29"/>
      <c r="DV1502" s="29"/>
      <c r="DW1502" s="29"/>
      <c r="DX1502" s="29"/>
      <c r="DY1502" s="29"/>
      <c r="DZ1502" s="29"/>
      <c r="EA1502" s="29"/>
      <c r="EB1502" s="29"/>
      <c r="EC1502" s="29"/>
      <c r="ED1502" s="29"/>
      <c r="EE1502" s="29"/>
      <c r="EF1502" s="29"/>
      <c r="EG1502" s="29"/>
      <c r="EH1502" s="29"/>
      <c r="EI1502" s="29"/>
      <c r="EJ1502" s="29"/>
      <c r="EK1502" s="29"/>
      <c r="EL1502" s="29"/>
      <c r="EM1502" s="29"/>
      <c r="EN1502" s="29"/>
      <c r="EO1502" s="29"/>
      <c r="EP1502" s="29"/>
      <c r="EQ1502" s="29"/>
      <c r="ER1502" s="29"/>
      <c r="ES1502" s="29"/>
      <c r="ET1502" s="29"/>
      <c r="EU1502" s="29"/>
      <c r="EV1502" s="29"/>
      <c r="EW1502" s="29"/>
      <c r="EX1502" s="29"/>
      <c r="EY1502" s="29"/>
      <c r="EZ1502" s="29"/>
      <c r="FA1502" s="29"/>
      <c r="FB1502" s="29"/>
      <c r="FC1502" s="29"/>
      <c r="FD1502" s="29"/>
      <c r="FE1502" s="29"/>
      <c r="FF1502" s="29"/>
      <c r="FG1502" s="29"/>
      <c r="FH1502" s="29"/>
      <c r="FI1502" s="29"/>
      <c r="FJ1502" s="29"/>
      <c r="FK1502" s="29"/>
      <c r="FV1502" s="29"/>
      <c r="FZ1502" s="29"/>
      <c r="GA1502" s="29"/>
    </row>
    <row r="1503" spans="7:183" x14ac:dyDescent="0.25">
      <c r="G1503" s="112"/>
      <c r="Z1503" s="113"/>
      <c r="AQ1503" s="29"/>
      <c r="AR1503" s="29"/>
      <c r="AS1503" s="29"/>
      <c r="AT1503" s="29"/>
      <c r="AU1503" s="29"/>
      <c r="AV1503" s="29"/>
      <c r="AW1503" s="29"/>
      <c r="AX1503" s="29"/>
      <c r="AY1503" s="29"/>
      <c r="AZ1503" s="29"/>
      <c r="BA1503" s="29"/>
      <c r="BB1503" s="29"/>
      <c r="BC1503" s="29"/>
      <c r="BD1503" s="29"/>
      <c r="BE1503" s="29"/>
      <c r="BF1503" s="29"/>
      <c r="BG1503" s="29"/>
      <c r="BH1503" s="29"/>
      <c r="BI1503" s="29"/>
      <c r="BJ1503" s="29"/>
      <c r="BK1503" s="29"/>
      <c r="BL1503" s="29"/>
      <c r="BM1503" s="29"/>
      <c r="CH1503" s="29"/>
      <c r="CX1503" s="29"/>
      <c r="CY1503" s="29"/>
      <c r="CZ1503" s="31"/>
      <c r="DA1503" s="31"/>
      <c r="DB1503" s="31"/>
      <c r="DC1503" s="31"/>
      <c r="DD1503" s="31"/>
      <c r="DE1503" s="31"/>
      <c r="DF1503" s="31"/>
      <c r="DL1503" s="29"/>
      <c r="DM1503" s="29"/>
      <c r="DN1503" s="29"/>
      <c r="DO1503" s="29"/>
      <c r="DP1503" s="29"/>
      <c r="DQ1503" s="29"/>
      <c r="DR1503" s="29"/>
      <c r="DS1503" s="29"/>
      <c r="DT1503" s="29"/>
      <c r="DU1503" s="29"/>
      <c r="DV1503" s="29"/>
      <c r="DW1503" s="29"/>
      <c r="DX1503" s="29"/>
      <c r="DY1503" s="29"/>
      <c r="DZ1503" s="29"/>
      <c r="EA1503" s="29"/>
      <c r="EB1503" s="29"/>
      <c r="EC1503" s="29"/>
      <c r="ED1503" s="29"/>
      <c r="EE1503" s="29"/>
      <c r="EF1503" s="29"/>
      <c r="EG1503" s="29"/>
      <c r="EH1503" s="29"/>
      <c r="EI1503" s="29"/>
      <c r="EJ1503" s="29"/>
      <c r="EK1503" s="29"/>
      <c r="EL1503" s="29"/>
      <c r="EM1503" s="29"/>
      <c r="EN1503" s="29"/>
      <c r="EO1503" s="29"/>
      <c r="EP1503" s="29"/>
      <c r="EQ1503" s="29"/>
      <c r="ER1503" s="29"/>
      <c r="ES1503" s="29"/>
      <c r="ET1503" s="29"/>
      <c r="EU1503" s="29"/>
      <c r="EV1503" s="29"/>
      <c r="EW1503" s="29"/>
      <c r="EX1503" s="29"/>
      <c r="EY1503" s="29"/>
      <c r="EZ1503" s="29"/>
      <c r="FA1503" s="29"/>
      <c r="FB1503" s="29"/>
      <c r="FC1503" s="29"/>
      <c r="FD1503" s="29"/>
      <c r="FE1503" s="29"/>
      <c r="FF1503" s="29"/>
      <c r="FG1503" s="29"/>
      <c r="FH1503" s="29"/>
      <c r="FI1503" s="29"/>
      <c r="FJ1503" s="29"/>
      <c r="FK1503" s="29"/>
      <c r="FV1503" s="29"/>
      <c r="FZ1503" s="29"/>
      <c r="GA1503" s="29"/>
    </row>
    <row r="1504" spans="7:183" x14ac:dyDescent="0.25">
      <c r="G1504" s="112"/>
      <c r="Z1504" s="113"/>
      <c r="AQ1504" s="29"/>
      <c r="AR1504" s="29"/>
      <c r="AS1504" s="29"/>
      <c r="AT1504" s="29"/>
      <c r="AU1504" s="29"/>
      <c r="AV1504" s="29"/>
      <c r="AW1504" s="29"/>
      <c r="AX1504" s="29"/>
      <c r="AY1504" s="29"/>
      <c r="AZ1504" s="29"/>
      <c r="BA1504" s="29"/>
      <c r="BB1504" s="29"/>
      <c r="BC1504" s="29"/>
      <c r="BD1504" s="29"/>
      <c r="BE1504" s="29"/>
      <c r="BF1504" s="29"/>
      <c r="BG1504" s="29"/>
      <c r="BH1504" s="29"/>
      <c r="BI1504" s="29"/>
      <c r="BJ1504" s="29"/>
      <c r="BK1504" s="29"/>
      <c r="BL1504" s="29"/>
      <c r="BM1504" s="29"/>
      <c r="CH1504" s="29"/>
      <c r="CX1504" s="29"/>
      <c r="CY1504" s="29"/>
      <c r="CZ1504" s="31"/>
      <c r="DA1504" s="31"/>
      <c r="DB1504" s="31"/>
      <c r="DC1504" s="31"/>
      <c r="DD1504" s="31"/>
      <c r="DE1504" s="31"/>
      <c r="DF1504" s="31"/>
      <c r="DL1504" s="29"/>
      <c r="DM1504" s="29"/>
      <c r="DN1504" s="29"/>
      <c r="DO1504" s="29"/>
      <c r="DP1504" s="29"/>
      <c r="DQ1504" s="29"/>
      <c r="DR1504" s="29"/>
      <c r="DS1504" s="29"/>
      <c r="DT1504" s="29"/>
      <c r="DU1504" s="29"/>
      <c r="DV1504" s="29"/>
      <c r="DW1504" s="29"/>
      <c r="DX1504" s="29"/>
      <c r="DY1504" s="29"/>
      <c r="DZ1504" s="29"/>
      <c r="EA1504" s="29"/>
      <c r="EB1504" s="29"/>
      <c r="EC1504" s="29"/>
      <c r="ED1504" s="29"/>
      <c r="EE1504" s="29"/>
      <c r="EF1504" s="29"/>
      <c r="EG1504" s="29"/>
      <c r="EH1504" s="29"/>
      <c r="EI1504" s="29"/>
      <c r="EJ1504" s="29"/>
      <c r="EK1504" s="29"/>
      <c r="EL1504" s="29"/>
      <c r="EM1504" s="29"/>
      <c r="EN1504" s="29"/>
      <c r="EO1504" s="29"/>
      <c r="EP1504" s="29"/>
      <c r="EQ1504" s="29"/>
      <c r="ER1504" s="29"/>
      <c r="ES1504" s="29"/>
      <c r="ET1504" s="29"/>
      <c r="EU1504" s="29"/>
      <c r="EV1504" s="29"/>
      <c r="EW1504" s="29"/>
      <c r="EX1504" s="29"/>
      <c r="EY1504" s="29"/>
      <c r="EZ1504" s="29"/>
      <c r="FA1504" s="29"/>
      <c r="FB1504" s="29"/>
      <c r="FC1504" s="29"/>
      <c r="FD1504" s="29"/>
      <c r="FE1504" s="29"/>
      <c r="FF1504" s="29"/>
      <c r="FG1504" s="29"/>
      <c r="FH1504" s="29"/>
      <c r="FI1504" s="29"/>
      <c r="FJ1504" s="29"/>
      <c r="FK1504" s="29"/>
      <c r="FV1504" s="29"/>
      <c r="FZ1504" s="29"/>
      <c r="GA1504" s="29"/>
    </row>
    <row r="1505" spans="7:183" x14ac:dyDescent="0.25">
      <c r="G1505" s="112"/>
      <c r="Z1505" s="113"/>
      <c r="AQ1505" s="29"/>
      <c r="AR1505" s="29"/>
      <c r="AS1505" s="29"/>
      <c r="AT1505" s="29"/>
      <c r="AU1505" s="29"/>
      <c r="AV1505" s="29"/>
      <c r="AW1505" s="29"/>
      <c r="AX1505" s="29"/>
      <c r="AY1505" s="29"/>
      <c r="AZ1505" s="29"/>
      <c r="BA1505" s="29"/>
      <c r="BB1505" s="29"/>
      <c r="BC1505" s="29"/>
      <c r="BD1505" s="29"/>
      <c r="BE1505" s="29"/>
      <c r="BF1505" s="29"/>
      <c r="BG1505" s="29"/>
      <c r="BH1505" s="29"/>
      <c r="BI1505" s="29"/>
      <c r="BJ1505" s="29"/>
      <c r="BK1505" s="29"/>
      <c r="BL1505" s="29"/>
      <c r="BM1505" s="29"/>
      <c r="CH1505" s="29"/>
      <c r="CX1505" s="29"/>
      <c r="CY1505" s="29"/>
      <c r="CZ1505" s="31"/>
      <c r="DA1505" s="31"/>
      <c r="DB1505" s="31"/>
      <c r="DC1505" s="31"/>
      <c r="DD1505" s="31"/>
      <c r="DE1505" s="31"/>
      <c r="DF1505" s="31"/>
      <c r="DL1505" s="29"/>
      <c r="DM1505" s="29"/>
      <c r="DN1505" s="29"/>
      <c r="DO1505" s="29"/>
      <c r="DP1505" s="29"/>
      <c r="DQ1505" s="29"/>
      <c r="DR1505" s="29"/>
      <c r="DS1505" s="29"/>
      <c r="DT1505" s="29"/>
      <c r="DU1505" s="29"/>
      <c r="DV1505" s="29"/>
      <c r="DW1505" s="29"/>
      <c r="DX1505" s="29"/>
      <c r="DY1505" s="29"/>
      <c r="DZ1505" s="29"/>
      <c r="EA1505" s="29"/>
      <c r="EB1505" s="29"/>
      <c r="EC1505" s="29"/>
      <c r="ED1505" s="29"/>
      <c r="EE1505" s="29"/>
      <c r="EF1505" s="29"/>
      <c r="EG1505" s="29"/>
      <c r="EH1505" s="29"/>
      <c r="EI1505" s="29"/>
      <c r="EJ1505" s="29"/>
      <c r="EK1505" s="29"/>
      <c r="EL1505" s="29"/>
      <c r="EM1505" s="29"/>
      <c r="EN1505" s="29"/>
      <c r="EO1505" s="29"/>
      <c r="EP1505" s="29"/>
      <c r="EQ1505" s="29"/>
      <c r="ER1505" s="29"/>
      <c r="ES1505" s="29"/>
      <c r="ET1505" s="29"/>
      <c r="EU1505" s="29"/>
      <c r="EV1505" s="29"/>
      <c r="EW1505" s="29"/>
      <c r="EX1505" s="29"/>
      <c r="EY1505" s="29"/>
      <c r="EZ1505" s="29"/>
      <c r="FA1505" s="29"/>
      <c r="FB1505" s="29"/>
      <c r="FC1505" s="29"/>
      <c r="FD1505" s="29"/>
      <c r="FE1505" s="29"/>
      <c r="FF1505" s="29"/>
      <c r="FG1505" s="29"/>
      <c r="FH1505" s="29"/>
      <c r="FI1505" s="29"/>
      <c r="FJ1505" s="29"/>
      <c r="FK1505" s="29"/>
      <c r="FV1505" s="29"/>
      <c r="FZ1505" s="29"/>
      <c r="GA1505" s="29"/>
    </row>
    <row r="1506" spans="7:183" x14ac:dyDescent="0.25">
      <c r="G1506" s="112"/>
      <c r="Z1506" s="113"/>
      <c r="AQ1506" s="29"/>
      <c r="AR1506" s="29"/>
      <c r="AS1506" s="29"/>
      <c r="AT1506" s="29"/>
      <c r="AU1506" s="29"/>
      <c r="AV1506" s="29"/>
      <c r="AW1506" s="29"/>
      <c r="AX1506" s="29"/>
      <c r="AY1506" s="29"/>
      <c r="AZ1506" s="29"/>
      <c r="BA1506" s="29"/>
      <c r="BB1506" s="29"/>
      <c r="BC1506" s="29"/>
      <c r="BD1506" s="29"/>
      <c r="BE1506" s="29"/>
      <c r="BF1506" s="29"/>
      <c r="BG1506" s="29"/>
      <c r="BH1506" s="29"/>
      <c r="BI1506" s="29"/>
      <c r="BJ1506" s="29"/>
      <c r="BK1506" s="29"/>
      <c r="BL1506" s="29"/>
      <c r="BM1506" s="29"/>
      <c r="CH1506" s="29"/>
      <c r="CX1506" s="29"/>
      <c r="CY1506" s="29"/>
      <c r="CZ1506" s="31"/>
      <c r="DA1506" s="31"/>
      <c r="DB1506" s="31"/>
      <c r="DC1506" s="31"/>
      <c r="DD1506" s="31"/>
      <c r="DE1506" s="31"/>
      <c r="DF1506" s="31"/>
      <c r="DL1506" s="29"/>
      <c r="DM1506" s="29"/>
      <c r="DN1506" s="29"/>
      <c r="DO1506" s="29"/>
      <c r="DP1506" s="29"/>
      <c r="DQ1506" s="29"/>
      <c r="DR1506" s="29"/>
      <c r="DS1506" s="29"/>
      <c r="DT1506" s="29"/>
      <c r="DU1506" s="29"/>
      <c r="DV1506" s="29"/>
      <c r="DW1506" s="29"/>
      <c r="DX1506" s="29"/>
      <c r="DY1506" s="29"/>
      <c r="DZ1506" s="29"/>
      <c r="EA1506" s="29"/>
      <c r="EB1506" s="29"/>
      <c r="EC1506" s="29"/>
      <c r="ED1506" s="29"/>
      <c r="EE1506" s="29"/>
      <c r="EF1506" s="29"/>
      <c r="EG1506" s="29"/>
      <c r="EH1506" s="29"/>
      <c r="EI1506" s="29"/>
      <c r="EJ1506" s="29"/>
      <c r="EK1506" s="29"/>
      <c r="EL1506" s="29"/>
      <c r="EM1506" s="29"/>
      <c r="EN1506" s="29"/>
      <c r="EO1506" s="29"/>
      <c r="EP1506" s="29"/>
      <c r="EQ1506" s="29"/>
      <c r="ER1506" s="29"/>
      <c r="ES1506" s="29"/>
      <c r="ET1506" s="29"/>
      <c r="EU1506" s="29"/>
      <c r="EV1506" s="29"/>
      <c r="EW1506" s="29"/>
      <c r="EX1506" s="29"/>
      <c r="EY1506" s="29"/>
      <c r="EZ1506" s="29"/>
      <c r="FA1506" s="29"/>
      <c r="FB1506" s="29"/>
      <c r="FC1506" s="29"/>
      <c r="FD1506" s="29"/>
      <c r="FE1506" s="29"/>
      <c r="FF1506" s="29"/>
      <c r="FG1506" s="29"/>
      <c r="FH1506" s="29"/>
      <c r="FI1506" s="29"/>
      <c r="FJ1506" s="29"/>
      <c r="FK1506" s="29"/>
      <c r="FV1506" s="29"/>
      <c r="FZ1506" s="29"/>
      <c r="GA1506" s="29"/>
    </row>
    <row r="1507" spans="7:183" x14ac:dyDescent="0.25">
      <c r="G1507" s="112"/>
      <c r="Z1507" s="113"/>
      <c r="AQ1507" s="29"/>
      <c r="AR1507" s="29"/>
      <c r="AS1507" s="29"/>
      <c r="AT1507" s="29"/>
      <c r="AU1507" s="29"/>
      <c r="AV1507" s="29"/>
      <c r="AW1507" s="29"/>
      <c r="AX1507" s="29"/>
      <c r="AY1507" s="29"/>
      <c r="AZ1507" s="29"/>
      <c r="BA1507" s="29"/>
      <c r="BB1507" s="29"/>
      <c r="BC1507" s="29"/>
      <c r="BD1507" s="29"/>
      <c r="BE1507" s="29"/>
      <c r="BF1507" s="29"/>
      <c r="BG1507" s="29"/>
      <c r="BH1507" s="29"/>
      <c r="BI1507" s="29"/>
      <c r="BJ1507" s="29"/>
      <c r="BK1507" s="29"/>
      <c r="BL1507" s="29"/>
      <c r="BM1507" s="29"/>
      <c r="CH1507" s="29"/>
      <c r="CX1507" s="29"/>
      <c r="CY1507" s="29"/>
      <c r="CZ1507" s="31"/>
      <c r="DA1507" s="31"/>
      <c r="DB1507" s="31"/>
      <c r="DC1507" s="31"/>
      <c r="DD1507" s="31"/>
      <c r="DE1507" s="31"/>
      <c r="DF1507" s="31"/>
      <c r="DL1507" s="29"/>
      <c r="DM1507" s="29"/>
      <c r="DN1507" s="29"/>
      <c r="DO1507" s="29"/>
      <c r="DP1507" s="29"/>
      <c r="DQ1507" s="29"/>
      <c r="DR1507" s="29"/>
      <c r="DS1507" s="29"/>
      <c r="DT1507" s="29"/>
      <c r="DU1507" s="29"/>
      <c r="DV1507" s="29"/>
      <c r="DW1507" s="29"/>
      <c r="DX1507" s="29"/>
      <c r="DY1507" s="29"/>
      <c r="DZ1507" s="29"/>
      <c r="EA1507" s="29"/>
      <c r="EB1507" s="29"/>
      <c r="EC1507" s="29"/>
      <c r="ED1507" s="29"/>
      <c r="EE1507" s="29"/>
      <c r="EF1507" s="29"/>
      <c r="EG1507" s="29"/>
      <c r="EH1507" s="29"/>
      <c r="EI1507" s="29"/>
      <c r="EJ1507" s="29"/>
      <c r="EK1507" s="29"/>
      <c r="EL1507" s="29"/>
      <c r="EM1507" s="29"/>
      <c r="EN1507" s="29"/>
      <c r="EO1507" s="29"/>
      <c r="EP1507" s="29"/>
      <c r="EQ1507" s="29"/>
      <c r="ER1507" s="29"/>
      <c r="ES1507" s="29"/>
      <c r="ET1507" s="29"/>
      <c r="EU1507" s="29"/>
      <c r="EV1507" s="29"/>
      <c r="EW1507" s="29"/>
      <c r="EX1507" s="29"/>
      <c r="EY1507" s="29"/>
      <c r="EZ1507" s="29"/>
      <c r="FA1507" s="29"/>
      <c r="FB1507" s="29"/>
      <c r="FC1507" s="29"/>
      <c r="FD1507" s="29"/>
      <c r="FE1507" s="29"/>
      <c r="FF1507" s="29"/>
      <c r="FG1507" s="29"/>
      <c r="FH1507" s="29"/>
      <c r="FI1507" s="29"/>
      <c r="FJ1507" s="29"/>
      <c r="FK1507" s="29"/>
      <c r="FV1507" s="29"/>
      <c r="FZ1507" s="29"/>
      <c r="GA1507" s="29"/>
    </row>
    <row r="1508" spans="7:183" x14ac:dyDescent="0.25">
      <c r="G1508" s="112"/>
      <c r="Z1508" s="113"/>
      <c r="AQ1508" s="29"/>
      <c r="AR1508" s="29"/>
      <c r="AS1508" s="29"/>
      <c r="AT1508" s="29"/>
      <c r="AU1508" s="29"/>
      <c r="AV1508" s="29"/>
      <c r="AW1508" s="29"/>
      <c r="AX1508" s="29"/>
      <c r="AY1508" s="29"/>
      <c r="AZ1508" s="29"/>
      <c r="BA1508" s="29"/>
      <c r="BB1508" s="29"/>
      <c r="BC1508" s="29"/>
      <c r="BD1508" s="29"/>
      <c r="BE1508" s="29"/>
      <c r="BF1508" s="29"/>
      <c r="BG1508" s="29"/>
      <c r="BH1508" s="29"/>
      <c r="BI1508" s="29"/>
      <c r="BJ1508" s="29"/>
      <c r="BK1508" s="29"/>
      <c r="BL1508" s="29"/>
      <c r="BM1508" s="29"/>
      <c r="CH1508" s="29"/>
      <c r="CX1508" s="29"/>
      <c r="CY1508" s="29"/>
      <c r="CZ1508" s="31"/>
      <c r="DA1508" s="31"/>
      <c r="DB1508" s="31"/>
      <c r="DC1508" s="31"/>
      <c r="DD1508" s="31"/>
      <c r="DE1508" s="31"/>
      <c r="DF1508" s="31"/>
      <c r="DL1508" s="29"/>
      <c r="DM1508" s="29"/>
      <c r="DN1508" s="29"/>
      <c r="DO1508" s="29"/>
      <c r="DP1508" s="29"/>
      <c r="DQ1508" s="29"/>
      <c r="DR1508" s="29"/>
      <c r="DS1508" s="29"/>
      <c r="DT1508" s="29"/>
      <c r="DU1508" s="29"/>
      <c r="DV1508" s="29"/>
      <c r="DW1508" s="29"/>
      <c r="DX1508" s="29"/>
      <c r="DY1508" s="29"/>
      <c r="DZ1508" s="29"/>
      <c r="EA1508" s="29"/>
      <c r="EB1508" s="29"/>
      <c r="EC1508" s="29"/>
      <c r="ED1508" s="29"/>
      <c r="EE1508" s="29"/>
      <c r="EF1508" s="29"/>
      <c r="EG1508" s="29"/>
      <c r="EH1508" s="29"/>
      <c r="EI1508" s="29"/>
      <c r="EJ1508" s="29"/>
      <c r="EK1508" s="29"/>
      <c r="EL1508" s="29"/>
      <c r="EM1508" s="29"/>
      <c r="EN1508" s="29"/>
      <c r="EO1508" s="29"/>
      <c r="EP1508" s="29"/>
      <c r="EQ1508" s="29"/>
      <c r="ER1508" s="29"/>
      <c r="ES1508" s="29"/>
      <c r="ET1508" s="29"/>
      <c r="EU1508" s="29"/>
      <c r="EV1508" s="29"/>
      <c r="EW1508" s="29"/>
      <c r="EX1508" s="29"/>
      <c r="EY1508" s="29"/>
      <c r="EZ1508" s="29"/>
      <c r="FA1508" s="29"/>
      <c r="FB1508" s="29"/>
      <c r="FC1508" s="29"/>
      <c r="FD1508" s="29"/>
      <c r="FE1508" s="29"/>
      <c r="FF1508" s="29"/>
      <c r="FG1508" s="29"/>
      <c r="FH1508" s="29"/>
      <c r="FI1508" s="29"/>
      <c r="FJ1508" s="29"/>
      <c r="FK1508" s="29"/>
      <c r="FV1508" s="29"/>
      <c r="FZ1508" s="29"/>
      <c r="GA1508" s="29"/>
    </row>
    <row r="1509" spans="7:183" x14ac:dyDescent="0.25">
      <c r="G1509" s="112"/>
      <c r="Z1509" s="113"/>
      <c r="AQ1509" s="29"/>
      <c r="AR1509" s="29"/>
      <c r="AS1509" s="29"/>
      <c r="AT1509" s="29"/>
      <c r="AU1509" s="29"/>
      <c r="AV1509" s="29"/>
      <c r="AW1509" s="29"/>
      <c r="AX1509" s="29"/>
      <c r="AY1509" s="29"/>
      <c r="AZ1509" s="29"/>
      <c r="BA1509" s="29"/>
      <c r="BB1509" s="29"/>
      <c r="BC1509" s="29"/>
      <c r="BD1509" s="29"/>
      <c r="BE1509" s="29"/>
      <c r="BF1509" s="29"/>
      <c r="BG1509" s="29"/>
      <c r="BH1509" s="29"/>
      <c r="BI1509" s="29"/>
      <c r="BJ1509" s="29"/>
      <c r="BK1509" s="29"/>
      <c r="BL1509" s="29"/>
      <c r="BM1509" s="29"/>
      <c r="CH1509" s="29"/>
      <c r="CX1509" s="29"/>
      <c r="CY1509" s="29"/>
      <c r="CZ1509" s="31"/>
      <c r="DA1509" s="31"/>
      <c r="DB1509" s="31"/>
      <c r="DC1509" s="31"/>
      <c r="DD1509" s="31"/>
      <c r="DE1509" s="31"/>
      <c r="DF1509" s="31"/>
      <c r="DL1509" s="29"/>
      <c r="DM1509" s="29"/>
      <c r="DN1509" s="29"/>
      <c r="DO1509" s="29"/>
      <c r="DP1509" s="29"/>
      <c r="DQ1509" s="29"/>
      <c r="DR1509" s="29"/>
      <c r="DS1509" s="29"/>
      <c r="DT1509" s="29"/>
      <c r="DU1509" s="29"/>
      <c r="DV1509" s="29"/>
      <c r="DW1509" s="29"/>
      <c r="DX1509" s="29"/>
      <c r="DY1509" s="29"/>
      <c r="DZ1509" s="29"/>
      <c r="EA1509" s="29"/>
      <c r="EB1509" s="29"/>
      <c r="EC1509" s="29"/>
      <c r="ED1509" s="29"/>
      <c r="EE1509" s="29"/>
      <c r="EF1509" s="29"/>
      <c r="EG1509" s="29"/>
      <c r="EH1509" s="29"/>
      <c r="EI1509" s="29"/>
      <c r="EJ1509" s="29"/>
      <c r="EK1509" s="29"/>
      <c r="EL1509" s="29"/>
      <c r="EM1509" s="29"/>
      <c r="EN1509" s="29"/>
      <c r="EO1509" s="29"/>
      <c r="EP1509" s="29"/>
      <c r="EQ1509" s="29"/>
      <c r="ER1509" s="29"/>
      <c r="ES1509" s="29"/>
      <c r="ET1509" s="29"/>
      <c r="EU1509" s="29"/>
      <c r="EV1509" s="29"/>
      <c r="EW1509" s="29"/>
      <c r="EX1509" s="29"/>
      <c r="EY1509" s="29"/>
      <c r="EZ1509" s="29"/>
      <c r="FA1509" s="29"/>
      <c r="FB1509" s="29"/>
      <c r="FC1509" s="29"/>
      <c r="FD1509" s="29"/>
      <c r="FE1509" s="29"/>
      <c r="FF1509" s="29"/>
      <c r="FG1509" s="29"/>
      <c r="FH1509" s="29"/>
      <c r="FI1509" s="29"/>
      <c r="FJ1509" s="29"/>
      <c r="FK1509" s="29"/>
      <c r="FV1509" s="29"/>
      <c r="FZ1509" s="29"/>
      <c r="GA1509" s="29"/>
    </row>
    <row r="1510" spans="7:183" x14ac:dyDescent="0.25">
      <c r="G1510" s="112"/>
      <c r="Z1510" s="113"/>
      <c r="AQ1510" s="29"/>
      <c r="AR1510" s="29"/>
      <c r="AS1510" s="29"/>
      <c r="AT1510" s="29"/>
      <c r="AU1510" s="29"/>
      <c r="AV1510" s="29"/>
      <c r="AW1510" s="29"/>
      <c r="AX1510" s="29"/>
      <c r="AY1510" s="29"/>
      <c r="AZ1510" s="29"/>
      <c r="BA1510" s="29"/>
      <c r="BB1510" s="29"/>
      <c r="BC1510" s="29"/>
      <c r="BD1510" s="29"/>
      <c r="BE1510" s="29"/>
      <c r="BF1510" s="29"/>
      <c r="BG1510" s="29"/>
      <c r="BH1510" s="29"/>
      <c r="BI1510" s="29"/>
      <c r="BJ1510" s="29"/>
      <c r="BK1510" s="29"/>
      <c r="BL1510" s="29"/>
      <c r="BM1510" s="29"/>
      <c r="CH1510" s="29"/>
      <c r="CX1510" s="29"/>
      <c r="CY1510" s="29"/>
      <c r="CZ1510" s="31"/>
      <c r="DA1510" s="31"/>
      <c r="DB1510" s="31"/>
      <c r="DC1510" s="31"/>
      <c r="DD1510" s="31"/>
      <c r="DE1510" s="31"/>
      <c r="DF1510" s="31"/>
      <c r="DL1510" s="29"/>
      <c r="DM1510" s="29"/>
      <c r="DN1510" s="29"/>
      <c r="DO1510" s="29"/>
      <c r="DP1510" s="29"/>
      <c r="DQ1510" s="29"/>
      <c r="DR1510" s="29"/>
      <c r="DS1510" s="29"/>
      <c r="DT1510" s="29"/>
      <c r="DU1510" s="29"/>
      <c r="DV1510" s="29"/>
      <c r="DW1510" s="29"/>
      <c r="DX1510" s="29"/>
      <c r="DY1510" s="29"/>
      <c r="DZ1510" s="29"/>
      <c r="EA1510" s="29"/>
      <c r="EB1510" s="29"/>
      <c r="EC1510" s="29"/>
      <c r="ED1510" s="29"/>
      <c r="EE1510" s="29"/>
      <c r="EF1510" s="29"/>
      <c r="EG1510" s="29"/>
      <c r="EH1510" s="29"/>
      <c r="EI1510" s="29"/>
      <c r="EJ1510" s="29"/>
      <c r="EK1510" s="29"/>
      <c r="EL1510" s="29"/>
      <c r="EM1510" s="29"/>
      <c r="EN1510" s="29"/>
      <c r="EO1510" s="29"/>
      <c r="EP1510" s="29"/>
      <c r="EQ1510" s="29"/>
      <c r="ER1510" s="29"/>
      <c r="ES1510" s="29"/>
      <c r="ET1510" s="29"/>
      <c r="EU1510" s="29"/>
      <c r="EV1510" s="29"/>
      <c r="EW1510" s="29"/>
      <c r="EX1510" s="29"/>
      <c r="EY1510" s="29"/>
      <c r="EZ1510" s="29"/>
      <c r="FA1510" s="29"/>
      <c r="FB1510" s="29"/>
      <c r="FC1510" s="29"/>
      <c r="FD1510" s="29"/>
      <c r="FE1510" s="29"/>
      <c r="FF1510" s="29"/>
      <c r="FG1510" s="29"/>
      <c r="FH1510" s="29"/>
      <c r="FI1510" s="29"/>
      <c r="FJ1510" s="29"/>
      <c r="FK1510" s="29"/>
      <c r="FV1510" s="29"/>
      <c r="FZ1510" s="29"/>
      <c r="GA1510" s="29"/>
    </row>
    <row r="1511" spans="7:183" x14ac:dyDescent="0.25">
      <c r="G1511" s="112"/>
      <c r="Z1511" s="113"/>
      <c r="AQ1511" s="29"/>
      <c r="AR1511" s="29"/>
      <c r="AS1511" s="29"/>
      <c r="AT1511" s="29"/>
      <c r="AU1511" s="29"/>
      <c r="AV1511" s="29"/>
      <c r="AW1511" s="29"/>
      <c r="AX1511" s="29"/>
      <c r="AY1511" s="29"/>
      <c r="AZ1511" s="29"/>
      <c r="BA1511" s="29"/>
      <c r="BB1511" s="29"/>
      <c r="BC1511" s="29"/>
      <c r="BD1511" s="29"/>
      <c r="BE1511" s="29"/>
      <c r="BF1511" s="29"/>
      <c r="BG1511" s="29"/>
      <c r="BH1511" s="29"/>
      <c r="BI1511" s="29"/>
      <c r="BJ1511" s="29"/>
      <c r="BK1511" s="29"/>
      <c r="BL1511" s="29"/>
      <c r="BM1511" s="29"/>
      <c r="CH1511" s="29"/>
      <c r="CX1511" s="29"/>
      <c r="CY1511" s="29"/>
      <c r="CZ1511" s="31"/>
      <c r="DA1511" s="31"/>
      <c r="DB1511" s="31"/>
      <c r="DC1511" s="31"/>
      <c r="DD1511" s="31"/>
      <c r="DE1511" s="31"/>
      <c r="DF1511" s="31"/>
      <c r="DL1511" s="29"/>
      <c r="DM1511" s="29"/>
      <c r="DN1511" s="29"/>
      <c r="DO1511" s="29"/>
      <c r="DP1511" s="29"/>
      <c r="DQ1511" s="29"/>
      <c r="DR1511" s="29"/>
      <c r="DS1511" s="29"/>
      <c r="DT1511" s="29"/>
      <c r="DU1511" s="29"/>
      <c r="DV1511" s="29"/>
      <c r="DW1511" s="29"/>
      <c r="DX1511" s="29"/>
      <c r="DY1511" s="29"/>
      <c r="DZ1511" s="29"/>
      <c r="EA1511" s="29"/>
      <c r="EB1511" s="29"/>
      <c r="EC1511" s="29"/>
      <c r="ED1511" s="29"/>
      <c r="EE1511" s="29"/>
      <c r="EF1511" s="29"/>
      <c r="EG1511" s="29"/>
      <c r="EH1511" s="29"/>
      <c r="EI1511" s="29"/>
      <c r="EJ1511" s="29"/>
      <c r="EK1511" s="29"/>
      <c r="EL1511" s="29"/>
      <c r="EM1511" s="29"/>
      <c r="EN1511" s="29"/>
      <c r="EO1511" s="29"/>
      <c r="EP1511" s="29"/>
      <c r="EQ1511" s="29"/>
      <c r="ER1511" s="29"/>
      <c r="ES1511" s="29"/>
      <c r="ET1511" s="29"/>
      <c r="EU1511" s="29"/>
      <c r="EV1511" s="29"/>
      <c r="EW1511" s="29"/>
      <c r="EX1511" s="29"/>
      <c r="EY1511" s="29"/>
      <c r="EZ1511" s="29"/>
      <c r="FA1511" s="29"/>
      <c r="FB1511" s="29"/>
      <c r="FC1511" s="29"/>
      <c r="FD1511" s="29"/>
      <c r="FE1511" s="29"/>
      <c r="FF1511" s="29"/>
      <c r="FG1511" s="29"/>
      <c r="FH1511" s="29"/>
      <c r="FI1511" s="29"/>
      <c r="FJ1511" s="29"/>
      <c r="FK1511" s="29"/>
      <c r="FV1511" s="29"/>
      <c r="FZ1511" s="29"/>
      <c r="GA1511" s="29"/>
    </row>
    <row r="1512" spans="7:183" x14ac:dyDescent="0.25">
      <c r="G1512" s="112"/>
      <c r="Z1512" s="113"/>
      <c r="AQ1512" s="29"/>
      <c r="AR1512" s="29"/>
      <c r="AS1512" s="29"/>
      <c r="AT1512" s="29"/>
      <c r="AU1512" s="29"/>
      <c r="AV1512" s="29"/>
      <c r="AW1512" s="29"/>
      <c r="AX1512" s="29"/>
      <c r="AY1512" s="29"/>
      <c r="AZ1512" s="29"/>
      <c r="BA1512" s="29"/>
      <c r="BB1512" s="29"/>
      <c r="BC1512" s="29"/>
      <c r="BD1512" s="29"/>
      <c r="BE1512" s="29"/>
      <c r="BF1512" s="29"/>
      <c r="BG1512" s="29"/>
      <c r="BH1512" s="29"/>
      <c r="BI1512" s="29"/>
      <c r="BJ1512" s="29"/>
      <c r="BK1512" s="29"/>
      <c r="BL1512" s="29"/>
      <c r="BM1512" s="29"/>
      <c r="CH1512" s="29"/>
      <c r="CX1512" s="29"/>
      <c r="CY1512" s="29"/>
      <c r="CZ1512" s="31"/>
      <c r="DA1512" s="31"/>
      <c r="DB1512" s="31"/>
      <c r="DC1512" s="31"/>
      <c r="DD1512" s="31"/>
      <c r="DE1512" s="31"/>
      <c r="DF1512" s="31"/>
      <c r="DL1512" s="29"/>
      <c r="DM1512" s="29"/>
      <c r="DN1512" s="29"/>
      <c r="DO1512" s="29"/>
      <c r="DP1512" s="29"/>
      <c r="DQ1512" s="29"/>
      <c r="DR1512" s="29"/>
      <c r="DS1512" s="29"/>
      <c r="DT1512" s="29"/>
      <c r="DU1512" s="29"/>
      <c r="DV1512" s="29"/>
      <c r="DW1512" s="29"/>
      <c r="DX1512" s="29"/>
      <c r="DY1512" s="29"/>
      <c r="DZ1512" s="29"/>
      <c r="EA1512" s="29"/>
      <c r="EB1512" s="29"/>
      <c r="EC1512" s="29"/>
      <c r="ED1512" s="29"/>
      <c r="EE1512" s="29"/>
      <c r="EF1512" s="29"/>
      <c r="EG1512" s="29"/>
      <c r="EH1512" s="29"/>
      <c r="EI1512" s="29"/>
      <c r="EJ1512" s="29"/>
      <c r="EK1512" s="29"/>
      <c r="EL1512" s="29"/>
      <c r="EM1512" s="29"/>
      <c r="EN1512" s="29"/>
      <c r="EO1512" s="29"/>
      <c r="EP1512" s="29"/>
      <c r="EQ1512" s="29"/>
      <c r="ER1512" s="29"/>
      <c r="ES1512" s="29"/>
      <c r="ET1512" s="29"/>
      <c r="EU1512" s="29"/>
      <c r="EV1512" s="29"/>
      <c r="EW1512" s="29"/>
      <c r="EX1512" s="29"/>
      <c r="EY1512" s="29"/>
      <c r="EZ1512" s="29"/>
      <c r="FA1512" s="29"/>
      <c r="FB1512" s="29"/>
      <c r="FC1512" s="29"/>
      <c r="FD1512" s="29"/>
      <c r="FE1512" s="29"/>
      <c r="FF1512" s="29"/>
      <c r="FG1512" s="29"/>
      <c r="FH1512" s="29"/>
      <c r="FI1512" s="29"/>
      <c r="FJ1512" s="29"/>
      <c r="FK1512" s="29"/>
      <c r="FV1512" s="29"/>
      <c r="FZ1512" s="29"/>
      <c r="GA1512" s="29"/>
    </row>
    <row r="1513" spans="7:183" x14ac:dyDescent="0.25">
      <c r="G1513" s="112"/>
      <c r="Z1513" s="113"/>
      <c r="AQ1513" s="29"/>
      <c r="AR1513" s="29"/>
      <c r="AS1513" s="29"/>
      <c r="AT1513" s="29"/>
      <c r="AU1513" s="29"/>
      <c r="AV1513" s="29"/>
      <c r="AW1513" s="29"/>
      <c r="AX1513" s="29"/>
      <c r="AY1513" s="29"/>
      <c r="AZ1513" s="29"/>
      <c r="BA1513" s="29"/>
      <c r="BB1513" s="29"/>
      <c r="BC1513" s="29"/>
      <c r="BD1513" s="29"/>
      <c r="BE1513" s="29"/>
      <c r="BF1513" s="29"/>
      <c r="BG1513" s="29"/>
      <c r="BH1513" s="29"/>
      <c r="BI1513" s="29"/>
      <c r="BJ1513" s="29"/>
      <c r="BK1513" s="29"/>
      <c r="BL1513" s="29"/>
      <c r="BM1513" s="29"/>
      <c r="CH1513" s="29"/>
      <c r="CX1513" s="29"/>
      <c r="CY1513" s="29"/>
      <c r="CZ1513" s="31"/>
      <c r="DA1513" s="31"/>
      <c r="DB1513" s="31"/>
      <c r="DC1513" s="31"/>
      <c r="DD1513" s="31"/>
      <c r="DE1513" s="31"/>
      <c r="DF1513" s="31"/>
      <c r="DL1513" s="29"/>
      <c r="DM1513" s="29"/>
      <c r="DN1513" s="29"/>
      <c r="DO1513" s="29"/>
      <c r="DP1513" s="29"/>
      <c r="DQ1513" s="29"/>
      <c r="DR1513" s="29"/>
      <c r="DS1513" s="29"/>
      <c r="DT1513" s="29"/>
      <c r="DU1513" s="29"/>
      <c r="DV1513" s="29"/>
      <c r="DW1513" s="29"/>
      <c r="DX1513" s="29"/>
      <c r="DY1513" s="29"/>
      <c r="DZ1513" s="29"/>
      <c r="EA1513" s="29"/>
      <c r="EB1513" s="29"/>
      <c r="EC1513" s="29"/>
      <c r="ED1513" s="29"/>
      <c r="EE1513" s="29"/>
      <c r="EF1513" s="29"/>
      <c r="EG1513" s="29"/>
      <c r="EH1513" s="29"/>
      <c r="EI1513" s="29"/>
      <c r="EJ1513" s="29"/>
      <c r="EK1513" s="29"/>
      <c r="EL1513" s="29"/>
      <c r="EM1513" s="29"/>
      <c r="EN1513" s="29"/>
      <c r="EO1513" s="29"/>
      <c r="EP1513" s="29"/>
      <c r="EQ1513" s="29"/>
      <c r="ER1513" s="29"/>
      <c r="ES1513" s="29"/>
      <c r="ET1513" s="29"/>
      <c r="EU1513" s="29"/>
      <c r="EV1513" s="29"/>
      <c r="EW1513" s="29"/>
      <c r="EX1513" s="29"/>
      <c r="EY1513" s="29"/>
      <c r="EZ1513" s="29"/>
      <c r="FA1513" s="29"/>
      <c r="FB1513" s="29"/>
      <c r="FC1513" s="29"/>
      <c r="FD1513" s="29"/>
      <c r="FE1513" s="29"/>
      <c r="FF1513" s="29"/>
      <c r="FG1513" s="29"/>
      <c r="FH1513" s="29"/>
      <c r="FI1513" s="29"/>
      <c r="FJ1513" s="29"/>
      <c r="FK1513" s="29"/>
      <c r="FV1513" s="29"/>
      <c r="FZ1513" s="29"/>
      <c r="GA1513" s="29"/>
    </row>
    <row r="1514" spans="7:183" x14ac:dyDescent="0.25">
      <c r="G1514" s="112"/>
      <c r="Z1514" s="113"/>
      <c r="AQ1514" s="29"/>
      <c r="AR1514" s="29"/>
      <c r="AS1514" s="29"/>
      <c r="AT1514" s="29"/>
      <c r="AU1514" s="29"/>
      <c r="AV1514" s="29"/>
      <c r="AW1514" s="29"/>
      <c r="AX1514" s="29"/>
      <c r="AY1514" s="29"/>
      <c r="AZ1514" s="29"/>
      <c r="BA1514" s="29"/>
      <c r="BB1514" s="29"/>
      <c r="BC1514" s="29"/>
      <c r="BD1514" s="29"/>
      <c r="BE1514" s="29"/>
      <c r="BF1514" s="29"/>
      <c r="BG1514" s="29"/>
      <c r="BH1514" s="29"/>
      <c r="BI1514" s="29"/>
      <c r="BJ1514" s="29"/>
      <c r="BK1514" s="29"/>
      <c r="BL1514" s="29"/>
      <c r="BM1514" s="29"/>
      <c r="CH1514" s="29"/>
      <c r="CX1514" s="29"/>
      <c r="CY1514" s="29"/>
      <c r="CZ1514" s="31"/>
      <c r="DA1514" s="31"/>
      <c r="DB1514" s="31"/>
      <c r="DC1514" s="31"/>
      <c r="DD1514" s="31"/>
      <c r="DE1514" s="31"/>
      <c r="DF1514" s="31"/>
      <c r="DL1514" s="29"/>
      <c r="DM1514" s="29"/>
      <c r="DN1514" s="29"/>
      <c r="DO1514" s="29"/>
      <c r="DP1514" s="29"/>
      <c r="DQ1514" s="29"/>
      <c r="DR1514" s="29"/>
      <c r="DS1514" s="29"/>
      <c r="DT1514" s="29"/>
      <c r="DU1514" s="29"/>
      <c r="DV1514" s="29"/>
      <c r="DW1514" s="29"/>
      <c r="DX1514" s="29"/>
      <c r="DY1514" s="29"/>
      <c r="DZ1514" s="29"/>
      <c r="EA1514" s="29"/>
      <c r="EB1514" s="29"/>
      <c r="EC1514" s="29"/>
      <c r="ED1514" s="29"/>
      <c r="EE1514" s="29"/>
      <c r="EF1514" s="29"/>
      <c r="EG1514" s="29"/>
      <c r="EH1514" s="29"/>
      <c r="EI1514" s="29"/>
      <c r="EJ1514" s="29"/>
      <c r="EK1514" s="29"/>
      <c r="EL1514" s="29"/>
      <c r="EM1514" s="29"/>
      <c r="EN1514" s="29"/>
      <c r="EO1514" s="29"/>
      <c r="EP1514" s="29"/>
      <c r="EQ1514" s="29"/>
      <c r="ER1514" s="29"/>
      <c r="ES1514" s="29"/>
      <c r="ET1514" s="29"/>
      <c r="EU1514" s="29"/>
      <c r="EV1514" s="29"/>
      <c r="EW1514" s="29"/>
      <c r="EX1514" s="29"/>
      <c r="EY1514" s="29"/>
      <c r="EZ1514" s="29"/>
      <c r="FA1514" s="29"/>
      <c r="FB1514" s="29"/>
      <c r="FC1514" s="29"/>
      <c r="FD1514" s="29"/>
      <c r="FE1514" s="29"/>
      <c r="FF1514" s="29"/>
      <c r="FG1514" s="29"/>
      <c r="FH1514" s="29"/>
      <c r="FI1514" s="29"/>
      <c r="FJ1514" s="29"/>
      <c r="FK1514" s="29"/>
      <c r="FV1514" s="29"/>
      <c r="FZ1514" s="29"/>
      <c r="GA1514" s="29"/>
    </row>
    <row r="1515" spans="7:183" x14ac:dyDescent="0.25">
      <c r="G1515" s="112"/>
      <c r="Z1515" s="113"/>
      <c r="AQ1515" s="29"/>
      <c r="AR1515" s="29"/>
      <c r="AS1515" s="29"/>
      <c r="AT1515" s="29"/>
      <c r="AU1515" s="29"/>
      <c r="AV1515" s="29"/>
      <c r="AW1515" s="29"/>
      <c r="AX1515" s="29"/>
      <c r="AY1515" s="29"/>
      <c r="AZ1515" s="29"/>
      <c r="BA1515" s="29"/>
      <c r="BB1515" s="29"/>
      <c r="BC1515" s="29"/>
      <c r="BD1515" s="29"/>
      <c r="BE1515" s="29"/>
      <c r="BF1515" s="29"/>
      <c r="BG1515" s="29"/>
      <c r="BH1515" s="29"/>
      <c r="BI1515" s="29"/>
      <c r="BJ1515" s="29"/>
      <c r="BK1515" s="29"/>
      <c r="BL1515" s="29"/>
      <c r="BM1515" s="29"/>
      <c r="CH1515" s="29"/>
      <c r="CX1515" s="29"/>
      <c r="CY1515" s="29"/>
      <c r="CZ1515" s="31"/>
      <c r="DA1515" s="31"/>
      <c r="DB1515" s="31"/>
      <c r="DC1515" s="31"/>
      <c r="DD1515" s="31"/>
      <c r="DE1515" s="31"/>
      <c r="DF1515" s="31"/>
      <c r="DL1515" s="29"/>
      <c r="DM1515" s="29"/>
      <c r="DN1515" s="29"/>
      <c r="DO1515" s="29"/>
      <c r="DP1515" s="29"/>
      <c r="DQ1515" s="29"/>
      <c r="DR1515" s="29"/>
      <c r="DS1515" s="29"/>
      <c r="DT1515" s="29"/>
      <c r="DU1515" s="29"/>
      <c r="DV1515" s="29"/>
      <c r="DW1515" s="29"/>
      <c r="DX1515" s="29"/>
      <c r="DY1515" s="29"/>
      <c r="DZ1515" s="29"/>
      <c r="EA1515" s="29"/>
      <c r="EB1515" s="29"/>
      <c r="EC1515" s="29"/>
      <c r="ED1515" s="29"/>
      <c r="EE1515" s="29"/>
      <c r="EF1515" s="29"/>
      <c r="EG1515" s="29"/>
      <c r="EH1515" s="29"/>
      <c r="EI1515" s="29"/>
      <c r="EJ1515" s="29"/>
      <c r="EK1515" s="29"/>
      <c r="EL1515" s="29"/>
      <c r="EM1515" s="29"/>
      <c r="EN1515" s="29"/>
      <c r="EO1515" s="29"/>
      <c r="EP1515" s="29"/>
      <c r="EQ1515" s="29"/>
      <c r="ER1515" s="29"/>
      <c r="ES1515" s="29"/>
      <c r="ET1515" s="29"/>
      <c r="EU1515" s="29"/>
      <c r="EV1515" s="29"/>
      <c r="EW1515" s="29"/>
      <c r="EX1515" s="29"/>
      <c r="EY1515" s="29"/>
      <c r="EZ1515" s="29"/>
      <c r="FA1515" s="29"/>
      <c r="FB1515" s="29"/>
      <c r="FC1515" s="29"/>
      <c r="FD1515" s="29"/>
      <c r="FE1515" s="29"/>
      <c r="FF1515" s="29"/>
      <c r="FG1515" s="29"/>
      <c r="FH1515" s="29"/>
      <c r="FI1515" s="29"/>
      <c r="FJ1515" s="29"/>
      <c r="FK1515" s="29"/>
      <c r="FV1515" s="29"/>
      <c r="FZ1515" s="29"/>
      <c r="GA1515" s="29"/>
    </row>
    <row r="1516" spans="7:183" x14ac:dyDescent="0.25">
      <c r="G1516" s="112"/>
      <c r="Z1516" s="113"/>
      <c r="AQ1516" s="29"/>
      <c r="AR1516" s="29"/>
      <c r="AS1516" s="29"/>
      <c r="AT1516" s="29"/>
      <c r="AU1516" s="29"/>
      <c r="AV1516" s="29"/>
      <c r="AW1516" s="29"/>
      <c r="AX1516" s="29"/>
      <c r="AY1516" s="29"/>
      <c r="AZ1516" s="29"/>
      <c r="BA1516" s="29"/>
      <c r="BB1516" s="29"/>
      <c r="BC1516" s="29"/>
      <c r="BD1516" s="29"/>
      <c r="BE1516" s="29"/>
      <c r="BF1516" s="29"/>
      <c r="BG1516" s="29"/>
      <c r="BH1516" s="29"/>
      <c r="BI1516" s="29"/>
      <c r="BJ1516" s="29"/>
      <c r="BK1516" s="29"/>
      <c r="BL1516" s="29"/>
      <c r="BM1516" s="29"/>
      <c r="CH1516" s="29"/>
      <c r="CX1516" s="29"/>
      <c r="CY1516" s="29"/>
      <c r="CZ1516" s="31"/>
      <c r="DA1516" s="31"/>
      <c r="DB1516" s="31"/>
      <c r="DC1516" s="31"/>
      <c r="DD1516" s="31"/>
      <c r="DE1516" s="31"/>
      <c r="DF1516" s="31"/>
      <c r="DL1516" s="29"/>
      <c r="DM1516" s="29"/>
      <c r="DN1516" s="29"/>
      <c r="DO1516" s="29"/>
      <c r="DP1516" s="29"/>
      <c r="DQ1516" s="29"/>
      <c r="DR1516" s="29"/>
      <c r="DS1516" s="29"/>
      <c r="DT1516" s="29"/>
      <c r="DU1516" s="29"/>
      <c r="DV1516" s="29"/>
      <c r="DW1516" s="29"/>
      <c r="DX1516" s="29"/>
      <c r="DY1516" s="29"/>
      <c r="DZ1516" s="29"/>
      <c r="EA1516" s="29"/>
      <c r="EB1516" s="29"/>
      <c r="EC1516" s="29"/>
      <c r="ED1516" s="29"/>
      <c r="EE1516" s="29"/>
      <c r="EF1516" s="29"/>
      <c r="EG1516" s="29"/>
      <c r="EH1516" s="29"/>
      <c r="EI1516" s="29"/>
      <c r="EJ1516" s="29"/>
      <c r="EK1516" s="29"/>
      <c r="EL1516" s="29"/>
      <c r="EM1516" s="29"/>
      <c r="EN1516" s="29"/>
      <c r="EO1516" s="29"/>
      <c r="EP1516" s="29"/>
      <c r="EQ1516" s="29"/>
      <c r="ER1516" s="29"/>
      <c r="ES1516" s="29"/>
      <c r="ET1516" s="29"/>
      <c r="EU1516" s="29"/>
      <c r="EV1516" s="29"/>
      <c r="EW1516" s="29"/>
      <c r="EX1516" s="29"/>
      <c r="EY1516" s="29"/>
      <c r="EZ1516" s="29"/>
      <c r="FA1516" s="29"/>
      <c r="FB1516" s="29"/>
      <c r="FC1516" s="29"/>
      <c r="FD1516" s="29"/>
      <c r="FE1516" s="29"/>
      <c r="FF1516" s="29"/>
      <c r="FG1516" s="29"/>
      <c r="FH1516" s="29"/>
      <c r="FI1516" s="29"/>
      <c r="FJ1516" s="29"/>
      <c r="FK1516" s="29"/>
      <c r="FV1516" s="29"/>
      <c r="FZ1516" s="29"/>
      <c r="GA1516" s="29"/>
    </row>
    <row r="1517" spans="7:183" x14ac:dyDescent="0.25">
      <c r="G1517" s="112"/>
      <c r="Z1517" s="113"/>
      <c r="AQ1517" s="29"/>
      <c r="AR1517" s="29"/>
      <c r="AS1517" s="29"/>
      <c r="AT1517" s="29"/>
      <c r="AU1517" s="29"/>
      <c r="AV1517" s="29"/>
      <c r="AW1517" s="29"/>
      <c r="AX1517" s="29"/>
      <c r="AY1517" s="29"/>
      <c r="AZ1517" s="29"/>
      <c r="BA1517" s="29"/>
      <c r="BB1517" s="29"/>
      <c r="BC1517" s="29"/>
      <c r="BD1517" s="29"/>
      <c r="BE1517" s="29"/>
      <c r="BF1517" s="29"/>
      <c r="BG1517" s="29"/>
      <c r="BH1517" s="29"/>
      <c r="BI1517" s="29"/>
      <c r="BJ1517" s="29"/>
      <c r="BK1517" s="29"/>
      <c r="BL1517" s="29"/>
      <c r="BM1517" s="29"/>
      <c r="CH1517" s="29"/>
      <c r="CX1517" s="29"/>
      <c r="CY1517" s="29"/>
      <c r="CZ1517" s="31"/>
      <c r="DA1517" s="31"/>
      <c r="DB1517" s="31"/>
      <c r="DC1517" s="31"/>
      <c r="DD1517" s="31"/>
      <c r="DE1517" s="31"/>
      <c r="DF1517" s="31"/>
      <c r="DL1517" s="29"/>
      <c r="DM1517" s="29"/>
      <c r="DN1517" s="29"/>
      <c r="DO1517" s="29"/>
      <c r="DP1517" s="29"/>
      <c r="DQ1517" s="29"/>
      <c r="DR1517" s="29"/>
      <c r="DS1517" s="29"/>
      <c r="DT1517" s="29"/>
      <c r="DU1517" s="29"/>
      <c r="DV1517" s="29"/>
      <c r="DW1517" s="29"/>
      <c r="DX1517" s="29"/>
      <c r="DY1517" s="29"/>
      <c r="DZ1517" s="29"/>
      <c r="EA1517" s="29"/>
      <c r="EB1517" s="29"/>
      <c r="EC1517" s="29"/>
      <c r="ED1517" s="29"/>
      <c r="EE1517" s="29"/>
      <c r="EF1517" s="29"/>
      <c r="EG1517" s="29"/>
      <c r="EH1517" s="29"/>
      <c r="EI1517" s="29"/>
      <c r="EJ1517" s="29"/>
      <c r="EK1517" s="29"/>
      <c r="EL1517" s="29"/>
      <c r="EM1517" s="29"/>
      <c r="EN1517" s="29"/>
      <c r="EO1517" s="29"/>
      <c r="EP1517" s="29"/>
      <c r="EQ1517" s="29"/>
      <c r="ER1517" s="29"/>
      <c r="ES1517" s="29"/>
      <c r="ET1517" s="29"/>
      <c r="EU1517" s="29"/>
      <c r="EV1517" s="29"/>
      <c r="EW1517" s="29"/>
      <c r="EX1517" s="29"/>
      <c r="EY1517" s="29"/>
      <c r="EZ1517" s="29"/>
      <c r="FA1517" s="29"/>
      <c r="FB1517" s="29"/>
      <c r="FC1517" s="29"/>
      <c r="FD1517" s="29"/>
      <c r="FE1517" s="29"/>
      <c r="FF1517" s="29"/>
      <c r="FG1517" s="29"/>
      <c r="FH1517" s="29"/>
      <c r="FI1517" s="29"/>
      <c r="FJ1517" s="29"/>
      <c r="FK1517" s="29"/>
      <c r="FV1517" s="29"/>
      <c r="FZ1517" s="29"/>
      <c r="GA1517" s="29"/>
    </row>
    <row r="1518" spans="7:183" x14ac:dyDescent="0.25">
      <c r="G1518" s="112"/>
      <c r="Z1518" s="113"/>
      <c r="AQ1518" s="29"/>
      <c r="AR1518" s="29"/>
      <c r="AS1518" s="29"/>
      <c r="AT1518" s="29"/>
      <c r="AU1518" s="29"/>
      <c r="AV1518" s="29"/>
      <c r="AW1518" s="29"/>
      <c r="AX1518" s="29"/>
      <c r="AY1518" s="29"/>
      <c r="AZ1518" s="29"/>
      <c r="BA1518" s="29"/>
      <c r="BB1518" s="29"/>
      <c r="BC1518" s="29"/>
      <c r="BD1518" s="29"/>
      <c r="BE1518" s="29"/>
      <c r="BF1518" s="29"/>
      <c r="BG1518" s="29"/>
      <c r="BH1518" s="29"/>
      <c r="BI1518" s="29"/>
      <c r="BJ1518" s="29"/>
      <c r="BK1518" s="29"/>
      <c r="BL1518" s="29"/>
      <c r="BM1518" s="29"/>
      <c r="CH1518" s="29"/>
      <c r="CX1518" s="29"/>
      <c r="CY1518" s="29"/>
      <c r="CZ1518" s="31"/>
      <c r="DA1518" s="31"/>
      <c r="DB1518" s="31"/>
      <c r="DC1518" s="31"/>
      <c r="DD1518" s="31"/>
      <c r="DE1518" s="31"/>
      <c r="DF1518" s="31"/>
      <c r="DL1518" s="29"/>
      <c r="DM1518" s="29"/>
      <c r="DN1518" s="29"/>
      <c r="DO1518" s="29"/>
      <c r="DP1518" s="29"/>
      <c r="DQ1518" s="29"/>
      <c r="DR1518" s="29"/>
      <c r="DS1518" s="29"/>
      <c r="DT1518" s="29"/>
      <c r="DU1518" s="29"/>
      <c r="DV1518" s="29"/>
      <c r="DW1518" s="29"/>
      <c r="DX1518" s="29"/>
      <c r="DY1518" s="29"/>
      <c r="DZ1518" s="29"/>
      <c r="EA1518" s="29"/>
      <c r="EB1518" s="29"/>
      <c r="EC1518" s="29"/>
      <c r="ED1518" s="29"/>
      <c r="EE1518" s="29"/>
      <c r="EF1518" s="29"/>
      <c r="EG1518" s="29"/>
      <c r="EH1518" s="29"/>
      <c r="EI1518" s="29"/>
      <c r="EJ1518" s="29"/>
      <c r="EK1518" s="29"/>
      <c r="EL1518" s="29"/>
      <c r="EM1518" s="29"/>
      <c r="EN1518" s="29"/>
      <c r="EO1518" s="29"/>
      <c r="EP1518" s="29"/>
      <c r="EQ1518" s="29"/>
      <c r="ER1518" s="29"/>
      <c r="ES1518" s="29"/>
      <c r="ET1518" s="29"/>
      <c r="EU1518" s="29"/>
      <c r="EV1518" s="29"/>
      <c r="EW1518" s="29"/>
      <c r="EX1518" s="29"/>
      <c r="EY1518" s="29"/>
      <c r="EZ1518" s="29"/>
      <c r="FA1518" s="29"/>
      <c r="FB1518" s="29"/>
      <c r="FC1518" s="29"/>
      <c r="FD1518" s="29"/>
      <c r="FE1518" s="29"/>
      <c r="FF1518" s="29"/>
      <c r="FG1518" s="29"/>
      <c r="FH1518" s="29"/>
      <c r="FI1518" s="29"/>
      <c r="FJ1518" s="29"/>
      <c r="FK1518" s="29"/>
      <c r="FV1518" s="29"/>
      <c r="FZ1518" s="29"/>
      <c r="GA1518" s="29"/>
    </row>
    <row r="1519" spans="7:183" x14ac:dyDescent="0.25">
      <c r="G1519" s="112"/>
      <c r="Z1519" s="113"/>
      <c r="AQ1519" s="29"/>
      <c r="AR1519" s="29"/>
      <c r="AS1519" s="29"/>
      <c r="AT1519" s="29"/>
      <c r="AU1519" s="29"/>
      <c r="AV1519" s="29"/>
      <c r="AW1519" s="29"/>
      <c r="AX1519" s="29"/>
      <c r="AY1519" s="29"/>
      <c r="AZ1519" s="29"/>
      <c r="BA1519" s="29"/>
      <c r="BB1519" s="29"/>
      <c r="BC1519" s="29"/>
      <c r="BD1519" s="29"/>
      <c r="BE1519" s="29"/>
      <c r="BF1519" s="29"/>
      <c r="BG1519" s="29"/>
      <c r="BH1519" s="29"/>
      <c r="BI1519" s="29"/>
      <c r="BJ1519" s="29"/>
      <c r="BK1519" s="29"/>
      <c r="BL1519" s="29"/>
      <c r="BM1519" s="29"/>
      <c r="CH1519" s="29"/>
      <c r="CX1519" s="29"/>
      <c r="CY1519" s="29"/>
      <c r="CZ1519" s="31"/>
      <c r="DA1519" s="31"/>
      <c r="DB1519" s="31"/>
      <c r="DC1519" s="31"/>
      <c r="DD1519" s="31"/>
      <c r="DE1519" s="31"/>
      <c r="DF1519" s="31"/>
      <c r="DL1519" s="29"/>
      <c r="DM1519" s="29"/>
      <c r="DN1519" s="29"/>
      <c r="DO1519" s="29"/>
      <c r="DP1519" s="29"/>
      <c r="DQ1519" s="29"/>
      <c r="DR1519" s="29"/>
      <c r="DS1519" s="29"/>
      <c r="DT1519" s="29"/>
      <c r="DU1519" s="29"/>
      <c r="DV1519" s="29"/>
      <c r="DW1519" s="29"/>
      <c r="DX1519" s="29"/>
      <c r="DY1519" s="29"/>
      <c r="DZ1519" s="29"/>
      <c r="EA1519" s="29"/>
      <c r="EB1519" s="29"/>
      <c r="EC1519" s="29"/>
      <c r="ED1519" s="29"/>
      <c r="EE1519" s="29"/>
      <c r="EF1519" s="29"/>
      <c r="EG1519" s="29"/>
      <c r="EH1519" s="29"/>
      <c r="EI1519" s="29"/>
      <c r="EJ1519" s="29"/>
      <c r="EK1519" s="29"/>
      <c r="EL1519" s="29"/>
      <c r="EM1519" s="29"/>
      <c r="EN1519" s="29"/>
      <c r="EO1519" s="29"/>
      <c r="EP1519" s="29"/>
      <c r="EQ1519" s="29"/>
      <c r="ER1519" s="29"/>
      <c r="ES1519" s="29"/>
      <c r="ET1519" s="29"/>
      <c r="EU1519" s="29"/>
      <c r="EV1519" s="29"/>
      <c r="EW1519" s="29"/>
      <c r="EX1519" s="29"/>
      <c r="EY1519" s="29"/>
      <c r="EZ1519" s="29"/>
      <c r="FA1519" s="29"/>
      <c r="FB1519" s="29"/>
      <c r="FC1519" s="29"/>
      <c r="FD1519" s="29"/>
      <c r="FE1519" s="29"/>
      <c r="FF1519" s="29"/>
      <c r="FG1519" s="29"/>
      <c r="FH1519" s="29"/>
      <c r="FI1519" s="29"/>
      <c r="FJ1519" s="29"/>
      <c r="FK1519" s="29"/>
      <c r="FV1519" s="29"/>
      <c r="FZ1519" s="29"/>
      <c r="GA1519" s="29"/>
    </row>
    <row r="1520" spans="7:183" x14ac:dyDescent="0.25">
      <c r="G1520" s="112"/>
      <c r="Z1520" s="113"/>
      <c r="AQ1520" s="29"/>
      <c r="AR1520" s="29"/>
      <c r="AS1520" s="29"/>
      <c r="AT1520" s="29"/>
      <c r="AU1520" s="29"/>
      <c r="AV1520" s="29"/>
      <c r="AW1520" s="29"/>
      <c r="AX1520" s="29"/>
      <c r="AY1520" s="29"/>
      <c r="AZ1520" s="29"/>
      <c r="BA1520" s="29"/>
      <c r="BB1520" s="29"/>
      <c r="BC1520" s="29"/>
      <c r="BD1520" s="29"/>
      <c r="BE1520" s="29"/>
      <c r="BF1520" s="29"/>
      <c r="BG1520" s="29"/>
      <c r="BH1520" s="29"/>
      <c r="BI1520" s="29"/>
      <c r="BJ1520" s="29"/>
      <c r="BK1520" s="29"/>
      <c r="BL1520" s="29"/>
      <c r="BM1520" s="29"/>
      <c r="CH1520" s="29"/>
      <c r="CX1520" s="29"/>
      <c r="CY1520" s="29"/>
      <c r="CZ1520" s="31"/>
      <c r="DA1520" s="31"/>
      <c r="DB1520" s="31"/>
      <c r="DC1520" s="31"/>
      <c r="DD1520" s="31"/>
      <c r="DE1520" s="31"/>
      <c r="DF1520" s="31"/>
      <c r="DL1520" s="29"/>
      <c r="DM1520" s="29"/>
      <c r="DN1520" s="29"/>
      <c r="DO1520" s="29"/>
      <c r="DP1520" s="29"/>
      <c r="DQ1520" s="29"/>
      <c r="DR1520" s="29"/>
      <c r="DS1520" s="29"/>
      <c r="DT1520" s="29"/>
      <c r="DU1520" s="29"/>
      <c r="DV1520" s="29"/>
      <c r="DW1520" s="29"/>
      <c r="DX1520" s="29"/>
      <c r="DY1520" s="29"/>
      <c r="DZ1520" s="29"/>
      <c r="EA1520" s="29"/>
      <c r="EB1520" s="29"/>
      <c r="EC1520" s="29"/>
      <c r="ED1520" s="29"/>
      <c r="EE1520" s="29"/>
      <c r="EF1520" s="29"/>
      <c r="EG1520" s="29"/>
      <c r="EH1520" s="29"/>
      <c r="EI1520" s="29"/>
      <c r="EJ1520" s="29"/>
      <c r="EK1520" s="29"/>
      <c r="EL1520" s="29"/>
      <c r="EM1520" s="29"/>
      <c r="EN1520" s="29"/>
      <c r="EO1520" s="29"/>
      <c r="EP1520" s="29"/>
      <c r="EQ1520" s="29"/>
      <c r="ER1520" s="29"/>
      <c r="ES1520" s="29"/>
      <c r="ET1520" s="29"/>
      <c r="EU1520" s="29"/>
      <c r="EV1520" s="29"/>
      <c r="EW1520" s="29"/>
      <c r="EX1520" s="29"/>
      <c r="EY1520" s="29"/>
      <c r="EZ1520" s="29"/>
      <c r="FA1520" s="29"/>
      <c r="FB1520" s="29"/>
      <c r="FC1520" s="29"/>
      <c r="FD1520" s="29"/>
      <c r="FE1520" s="29"/>
      <c r="FF1520" s="29"/>
      <c r="FG1520" s="29"/>
      <c r="FH1520" s="29"/>
      <c r="FI1520" s="29"/>
      <c r="FJ1520" s="29"/>
      <c r="FK1520" s="29"/>
      <c r="FV1520" s="29"/>
      <c r="FZ1520" s="29"/>
      <c r="GA1520" s="29"/>
    </row>
    <row r="1521" spans="7:183" x14ac:dyDescent="0.25">
      <c r="G1521" s="112"/>
      <c r="Z1521" s="113"/>
      <c r="AQ1521" s="29"/>
      <c r="AR1521" s="29"/>
      <c r="AS1521" s="29"/>
      <c r="AT1521" s="29"/>
      <c r="AU1521" s="29"/>
      <c r="AV1521" s="29"/>
      <c r="AW1521" s="29"/>
      <c r="AX1521" s="29"/>
      <c r="AY1521" s="29"/>
      <c r="AZ1521" s="29"/>
      <c r="BA1521" s="29"/>
      <c r="BB1521" s="29"/>
      <c r="BC1521" s="29"/>
      <c r="BD1521" s="29"/>
      <c r="BE1521" s="29"/>
      <c r="BF1521" s="29"/>
      <c r="BG1521" s="29"/>
      <c r="BH1521" s="29"/>
      <c r="BI1521" s="29"/>
      <c r="BJ1521" s="29"/>
      <c r="BK1521" s="29"/>
      <c r="BL1521" s="29"/>
      <c r="BM1521" s="29"/>
      <c r="CH1521" s="29"/>
      <c r="CX1521" s="29"/>
      <c r="CY1521" s="29"/>
      <c r="CZ1521" s="31"/>
      <c r="DA1521" s="31"/>
      <c r="DB1521" s="31"/>
      <c r="DC1521" s="31"/>
      <c r="DD1521" s="31"/>
      <c r="DE1521" s="31"/>
      <c r="DF1521" s="31"/>
      <c r="DL1521" s="29"/>
      <c r="DM1521" s="29"/>
      <c r="DN1521" s="29"/>
      <c r="DO1521" s="29"/>
      <c r="DP1521" s="29"/>
      <c r="DQ1521" s="29"/>
      <c r="DR1521" s="29"/>
      <c r="DS1521" s="29"/>
      <c r="DT1521" s="29"/>
      <c r="DU1521" s="29"/>
      <c r="DV1521" s="29"/>
      <c r="DW1521" s="29"/>
      <c r="DX1521" s="29"/>
      <c r="DY1521" s="29"/>
      <c r="DZ1521" s="29"/>
      <c r="EA1521" s="29"/>
      <c r="EB1521" s="29"/>
      <c r="EC1521" s="29"/>
      <c r="ED1521" s="29"/>
      <c r="EE1521" s="29"/>
      <c r="EF1521" s="29"/>
      <c r="EG1521" s="29"/>
      <c r="EH1521" s="29"/>
      <c r="EI1521" s="29"/>
      <c r="EJ1521" s="29"/>
      <c r="EK1521" s="29"/>
      <c r="EL1521" s="29"/>
      <c r="EM1521" s="29"/>
      <c r="EN1521" s="29"/>
      <c r="EO1521" s="29"/>
      <c r="EP1521" s="29"/>
      <c r="EQ1521" s="29"/>
      <c r="ER1521" s="29"/>
      <c r="ES1521" s="29"/>
      <c r="ET1521" s="29"/>
      <c r="EU1521" s="29"/>
      <c r="EV1521" s="29"/>
      <c r="EW1521" s="29"/>
      <c r="EX1521" s="29"/>
      <c r="EY1521" s="29"/>
      <c r="EZ1521" s="29"/>
      <c r="FA1521" s="29"/>
      <c r="FB1521" s="29"/>
      <c r="FC1521" s="29"/>
      <c r="FD1521" s="29"/>
      <c r="FE1521" s="29"/>
      <c r="FF1521" s="29"/>
      <c r="FG1521" s="29"/>
      <c r="FH1521" s="29"/>
      <c r="FI1521" s="29"/>
      <c r="FJ1521" s="29"/>
      <c r="FK1521" s="29"/>
      <c r="FV1521" s="29"/>
      <c r="FZ1521" s="29"/>
      <c r="GA1521" s="29"/>
    </row>
    <row r="1522" spans="7:183" x14ac:dyDescent="0.25">
      <c r="G1522" s="112"/>
      <c r="Z1522" s="113"/>
      <c r="AQ1522" s="29"/>
      <c r="AR1522" s="29"/>
      <c r="AS1522" s="29"/>
      <c r="AT1522" s="29"/>
      <c r="AU1522" s="29"/>
      <c r="AV1522" s="29"/>
      <c r="AW1522" s="29"/>
      <c r="AX1522" s="29"/>
      <c r="AY1522" s="29"/>
      <c r="AZ1522" s="29"/>
      <c r="BA1522" s="29"/>
      <c r="BB1522" s="29"/>
      <c r="BC1522" s="29"/>
      <c r="BD1522" s="29"/>
      <c r="BE1522" s="29"/>
      <c r="BF1522" s="29"/>
      <c r="BG1522" s="29"/>
      <c r="BH1522" s="29"/>
      <c r="BI1522" s="29"/>
      <c r="BJ1522" s="29"/>
      <c r="BK1522" s="29"/>
      <c r="BL1522" s="29"/>
      <c r="BM1522" s="29"/>
      <c r="CH1522" s="29"/>
      <c r="CX1522" s="29"/>
      <c r="CY1522" s="29"/>
      <c r="CZ1522" s="31"/>
      <c r="DA1522" s="31"/>
      <c r="DB1522" s="31"/>
      <c r="DC1522" s="31"/>
      <c r="DD1522" s="31"/>
      <c r="DE1522" s="31"/>
      <c r="DF1522" s="31"/>
      <c r="DL1522" s="29"/>
      <c r="DM1522" s="29"/>
      <c r="DN1522" s="29"/>
      <c r="DO1522" s="29"/>
      <c r="DP1522" s="29"/>
      <c r="DQ1522" s="29"/>
      <c r="DR1522" s="29"/>
      <c r="DS1522" s="29"/>
      <c r="DT1522" s="29"/>
      <c r="DU1522" s="29"/>
      <c r="DV1522" s="29"/>
      <c r="DW1522" s="29"/>
      <c r="DX1522" s="29"/>
      <c r="DY1522" s="29"/>
      <c r="DZ1522" s="29"/>
      <c r="EA1522" s="29"/>
      <c r="EB1522" s="29"/>
      <c r="EC1522" s="29"/>
      <c r="ED1522" s="29"/>
      <c r="EE1522" s="29"/>
      <c r="EF1522" s="29"/>
      <c r="EG1522" s="29"/>
      <c r="EH1522" s="29"/>
      <c r="EI1522" s="29"/>
      <c r="EJ1522" s="29"/>
      <c r="EK1522" s="29"/>
      <c r="EL1522" s="29"/>
      <c r="EM1522" s="29"/>
      <c r="EN1522" s="29"/>
      <c r="EO1522" s="29"/>
      <c r="EP1522" s="29"/>
      <c r="EQ1522" s="29"/>
      <c r="ER1522" s="29"/>
      <c r="ES1522" s="29"/>
      <c r="ET1522" s="29"/>
      <c r="EU1522" s="29"/>
      <c r="EV1522" s="29"/>
      <c r="EW1522" s="29"/>
      <c r="EX1522" s="29"/>
      <c r="EY1522" s="29"/>
      <c r="EZ1522" s="29"/>
      <c r="FA1522" s="29"/>
      <c r="FB1522" s="29"/>
      <c r="FC1522" s="29"/>
      <c r="FD1522" s="29"/>
      <c r="FE1522" s="29"/>
      <c r="FF1522" s="29"/>
      <c r="FG1522" s="29"/>
      <c r="FH1522" s="29"/>
      <c r="FI1522" s="29"/>
      <c r="FJ1522" s="29"/>
      <c r="FK1522" s="29"/>
      <c r="FV1522" s="29"/>
      <c r="FZ1522" s="29"/>
      <c r="GA1522" s="29"/>
    </row>
    <row r="1523" spans="7:183" x14ac:dyDescent="0.25">
      <c r="G1523" s="112"/>
      <c r="Z1523" s="113"/>
      <c r="AQ1523" s="29"/>
      <c r="AR1523" s="29"/>
      <c r="AS1523" s="29"/>
      <c r="AT1523" s="29"/>
      <c r="AU1523" s="29"/>
      <c r="AV1523" s="29"/>
      <c r="AW1523" s="29"/>
      <c r="AX1523" s="29"/>
      <c r="AY1523" s="29"/>
      <c r="AZ1523" s="29"/>
      <c r="BA1523" s="29"/>
      <c r="BB1523" s="29"/>
      <c r="BC1523" s="29"/>
      <c r="BD1523" s="29"/>
      <c r="BE1523" s="29"/>
      <c r="BF1523" s="29"/>
      <c r="BG1523" s="29"/>
      <c r="BH1523" s="29"/>
      <c r="BI1523" s="29"/>
      <c r="BJ1523" s="29"/>
      <c r="BK1523" s="29"/>
      <c r="BL1523" s="29"/>
      <c r="BM1523" s="29"/>
      <c r="CH1523" s="29"/>
      <c r="CX1523" s="29"/>
      <c r="CY1523" s="29"/>
      <c r="CZ1523" s="31"/>
      <c r="DA1523" s="31"/>
      <c r="DB1523" s="31"/>
      <c r="DC1523" s="31"/>
      <c r="DD1523" s="31"/>
      <c r="DE1523" s="31"/>
      <c r="DF1523" s="31"/>
      <c r="DL1523" s="29"/>
      <c r="DM1523" s="29"/>
      <c r="DN1523" s="29"/>
      <c r="DO1523" s="29"/>
      <c r="DP1523" s="29"/>
      <c r="DQ1523" s="29"/>
      <c r="DR1523" s="29"/>
      <c r="DS1523" s="29"/>
      <c r="DT1523" s="29"/>
      <c r="DU1523" s="29"/>
      <c r="DV1523" s="29"/>
      <c r="DW1523" s="29"/>
      <c r="DX1523" s="29"/>
      <c r="DY1523" s="29"/>
      <c r="DZ1523" s="29"/>
      <c r="EA1523" s="29"/>
      <c r="EB1523" s="29"/>
      <c r="EC1523" s="29"/>
      <c r="ED1523" s="29"/>
      <c r="EE1523" s="29"/>
      <c r="EF1523" s="29"/>
      <c r="EG1523" s="29"/>
      <c r="EH1523" s="29"/>
      <c r="EI1523" s="29"/>
      <c r="EJ1523" s="29"/>
      <c r="EK1523" s="29"/>
      <c r="EL1523" s="29"/>
      <c r="EM1523" s="29"/>
      <c r="EN1523" s="29"/>
      <c r="EO1523" s="29"/>
      <c r="EP1523" s="29"/>
      <c r="EQ1523" s="29"/>
      <c r="ER1523" s="29"/>
      <c r="ES1523" s="29"/>
      <c r="ET1523" s="29"/>
      <c r="EU1523" s="29"/>
      <c r="EV1523" s="29"/>
      <c r="EW1523" s="29"/>
      <c r="EX1523" s="29"/>
      <c r="EY1523" s="29"/>
      <c r="EZ1523" s="29"/>
      <c r="FA1523" s="29"/>
      <c r="FB1523" s="29"/>
      <c r="FC1523" s="29"/>
      <c r="FD1523" s="29"/>
      <c r="FE1523" s="29"/>
      <c r="FF1523" s="29"/>
      <c r="FG1523" s="29"/>
      <c r="FH1523" s="29"/>
      <c r="FI1523" s="29"/>
      <c r="FJ1523" s="29"/>
      <c r="FK1523" s="29"/>
      <c r="FV1523" s="29"/>
      <c r="FZ1523" s="29"/>
      <c r="GA1523" s="29"/>
    </row>
    <row r="1524" spans="7:183" x14ac:dyDescent="0.25">
      <c r="G1524" s="112"/>
      <c r="Z1524" s="113"/>
      <c r="AQ1524" s="29"/>
      <c r="AR1524" s="29"/>
      <c r="AS1524" s="29"/>
      <c r="AT1524" s="29"/>
      <c r="AU1524" s="29"/>
      <c r="AV1524" s="29"/>
      <c r="AW1524" s="29"/>
      <c r="AX1524" s="29"/>
      <c r="AY1524" s="29"/>
      <c r="AZ1524" s="29"/>
      <c r="BA1524" s="29"/>
      <c r="BB1524" s="29"/>
      <c r="BC1524" s="29"/>
      <c r="BD1524" s="29"/>
      <c r="BE1524" s="29"/>
      <c r="BF1524" s="29"/>
      <c r="BG1524" s="29"/>
      <c r="BH1524" s="29"/>
      <c r="BI1524" s="29"/>
      <c r="BJ1524" s="29"/>
      <c r="BK1524" s="29"/>
      <c r="BL1524" s="29"/>
      <c r="BM1524" s="29"/>
      <c r="CH1524" s="29"/>
      <c r="CX1524" s="29"/>
      <c r="CY1524" s="29"/>
      <c r="CZ1524" s="31"/>
      <c r="DA1524" s="31"/>
      <c r="DB1524" s="31"/>
      <c r="DC1524" s="31"/>
      <c r="DD1524" s="31"/>
      <c r="DE1524" s="31"/>
      <c r="DF1524" s="31"/>
      <c r="DL1524" s="29"/>
      <c r="DM1524" s="29"/>
      <c r="DN1524" s="29"/>
      <c r="DO1524" s="29"/>
      <c r="DP1524" s="29"/>
      <c r="DQ1524" s="29"/>
      <c r="DR1524" s="29"/>
      <c r="DS1524" s="29"/>
      <c r="DT1524" s="29"/>
      <c r="DU1524" s="29"/>
      <c r="DV1524" s="29"/>
      <c r="DW1524" s="29"/>
      <c r="DX1524" s="29"/>
      <c r="DY1524" s="29"/>
      <c r="DZ1524" s="29"/>
      <c r="EA1524" s="29"/>
      <c r="EB1524" s="29"/>
      <c r="EC1524" s="29"/>
      <c r="ED1524" s="29"/>
      <c r="EE1524" s="29"/>
      <c r="EF1524" s="29"/>
      <c r="EG1524" s="29"/>
      <c r="EH1524" s="29"/>
      <c r="EI1524" s="29"/>
      <c r="EJ1524" s="29"/>
      <c r="EK1524" s="29"/>
      <c r="EL1524" s="29"/>
      <c r="EM1524" s="29"/>
      <c r="EN1524" s="29"/>
      <c r="EO1524" s="29"/>
      <c r="EP1524" s="29"/>
      <c r="EQ1524" s="29"/>
      <c r="ER1524" s="29"/>
      <c r="ES1524" s="29"/>
      <c r="ET1524" s="29"/>
      <c r="EU1524" s="29"/>
      <c r="EV1524" s="29"/>
      <c r="EW1524" s="29"/>
      <c r="EX1524" s="29"/>
      <c r="EY1524" s="29"/>
      <c r="EZ1524" s="29"/>
      <c r="FA1524" s="29"/>
      <c r="FB1524" s="29"/>
      <c r="FC1524" s="29"/>
      <c r="FD1524" s="29"/>
      <c r="FE1524" s="29"/>
      <c r="FF1524" s="29"/>
      <c r="FG1524" s="29"/>
      <c r="FH1524" s="29"/>
      <c r="FI1524" s="29"/>
      <c r="FJ1524" s="29"/>
      <c r="FK1524" s="29"/>
      <c r="FV1524" s="29"/>
      <c r="FZ1524" s="29"/>
      <c r="GA1524" s="29"/>
    </row>
    <row r="1525" spans="7:183" x14ac:dyDescent="0.25">
      <c r="G1525" s="112"/>
      <c r="Z1525" s="113"/>
      <c r="AQ1525" s="29"/>
      <c r="AR1525" s="29"/>
      <c r="AS1525" s="29"/>
      <c r="AT1525" s="29"/>
      <c r="AU1525" s="29"/>
      <c r="AV1525" s="29"/>
      <c r="AW1525" s="29"/>
      <c r="AX1525" s="29"/>
      <c r="AY1525" s="29"/>
      <c r="AZ1525" s="29"/>
      <c r="BA1525" s="29"/>
      <c r="BB1525" s="29"/>
      <c r="BC1525" s="29"/>
      <c r="BD1525" s="29"/>
      <c r="BE1525" s="29"/>
      <c r="BF1525" s="29"/>
      <c r="BG1525" s="29"/>
      <c r="BH1525" s="29"/>
      <c r="BI1525" s="29"/>
      <c r="BJ1525" s="29"/>
      <c r="BK1525" s="29"/>
      <c r="BL1525" s="29"/>
      <c r="BM1525" s="29"/>
      <c r="CH1525" s="29"/>
      <c r="CX1525" s="29"/>
      <c r="CY1525" s="29"/>
      <c r="CZ1525" s="31"/>
      <c r="DA1525" s="31"/>
      <c r="DB1525" s="31"/>
      <c r="DC1525" s="31"/>
      <c r="DD1525" s="31"/>
      <c r="DE1525" s="31"/>
      <c r="DF1525" s="31"/>
      <c r="DL1525" s="29"/>
      <c r="DM1525" s="29"/>
      <c r="DN1525" s="29"/>
      <c r="DO1525" s="29"/>
      <c r="DP1525" s="29"/>
      <c r="DQ1525" s="29"/>
      <c r="DR1525" s="29"/>
      <c r="DS1525" s="29"/>
      <c r="DT1525" s="29"/>
      <c r="DU1525" s="29"/>
      <c r="DV1525" s="29"/>
      <c r="DW1525" s="29"/>
      <c r="DX1525" s="29"/>
      <c r="DY1525" s="29"/>
      <c r="DZ1525" s="29"/>
      <c r="EA1525" s="29"/>
      <c r="EB1525" s="29"/>
      <c r="EC1525" s="29"/>
      <c r="ED1525" s="29"/>
      <c r="EE1525" s="29"/>
      <c r="EF1525" s="29"/>
      <c r="EG1525" s="29"/>
      <c r="EH1525" s="29"/>
      <c r="EI1525" s="29"/>
      <c r="EJ1525" s="29"/>
      <c r="EK1525" s="29"/>
      <c r="EL1525" s="29"/>
      <c r="EM1525" s="29"/>
      <c r="EN1525" s="29"/>
      <c r="EO1525" s="29"/>
      <c r="EP1525" s="29"/>
      <c r="EQ1525" s="29"/>
      <c r="ER1525" s="29"/>
      <c r="ES1525" s="29"/>
      <c r="ET1525" s="29"/>
      <c r="EU1525" s="29"/>
      <c r="EV1525" s="29"/>
      <c r="EW1525" s="29"/>
      <c r="EX1525" s="29"/>
      <c r="EY1525" s="29"/>
      <c r="EZ1525" s="29"/>
      <c r="FA1525" s="29"/>
      <c r="FB1525" s="29"/>
      <c r="FC1525" s="29"/>
      <c r="FD1525" s="29"/>
      <c r="FE1525" s="29"/>
      <c r="FF1525" s="29"/>
      <c r="FG1525" s="29"/>
      <c r="FH1525" s="29"/>
      <c r="FI1525" s="29"/>
      <c r="FJ1525" s="29"/>
      <c r="FK1525" s="29"/>
      <c r="FV1525" s="29"/>
      <c r="FZ1525" s="29"/>
      <c r="GA1525" s="29"/>
    </row>
    <row r="1526" spans="7:183" x14ac:dyDescent="0.25">
      <c r="G1526" s="112"/>
      <c r="Z1526" s="113"/>
      <c r="AQ1526" s="29"/>
      <c r="AR1526" s="29"/>
      <c r="AS1526" s="29"/>
      <c r="AT1526" s="29"/>
      <c r="AU1526" s="29"/>
      <c r="AV1526" s="29"/>
      <c r="AW1526" s="29"/>
      <c r="AX1526" s="29"/>
      <c r="AY1526" s="29"/>
      <c r="AZ1526" s="29"/>
      <c r="BA1526" s="29"/>
      <c r="BB1526" s="29"/>
      <c r="BC1526" s="29"/>
      <c r="BD1526" s="29"/>
      <c r="BE1526" s="29"/>
      <c r="BF1526" s="29"/>
      <c r="BG1526" s="29"/>
      <c r="BH1526" s="29"/>
      <c r="BI1526" s="29"/>
      <c r="BJ1526" s="29"/>
      <c r="BK1526" s="29"/>
      <c r="BL1526" s="29"/>
      <c r="BM1526" s="29"/>
      <c r="CH1526" s="29"/>
      <c r="CX1526" s="29"/>
      <c r="CY1526" s="29"/>
      <c r="CZ1526" s="31"/>
      <c r="DA1526" s="31"/>
      <c r="DB1526" s="31"/>
      <c r="DC1526" s="31"/>
      <c r="DD1526" s="31"/>
      <c r="DE1526" s="31"/>
      <c r="DF1526" s="31"/>
      <c r="DL1526" s="29"/>
      <c r="DM1526" s="29"/>
      <c r="DN1526" s="29"/>
      <c r="DO1526" s="29"/>
      <c r="DP1526" s="29"/>
      <c r="DQ1526" s="29"/>
      <c r="DR1526" s="29"/>
      <c r="DS1526" s="29"/>
      <c r="DT1526" s="29"/>
      <c r="DU1526" s="29"/>
      <c r="DV1526" s="29"/>
      <c r="DW1526" s="29"/>
      <c r="DX1526" s="29"/>
      <c r="DY1526" s="29"/>
      <c r="DZ1526" s="29"/>
      <c r="EA1526" s="29"/>
      <c r="EB1526" s="29"/>
      <c r="EC1526" s="29"/>
      <c r="ED1526" s="29"/>
      <c r="EE1526" s="29"/>
      <c r="EF1526" s="29"/>
      <c r="EG1526" s="29"/>
      <c r="EH1526" s="29"/>
      <c r="EI1526" s="29"/>
      <c r="EJ1526" s="29"/>
      <c r="EK1526" s="29"/>
      <c r="EL1526" s="29"/>
      <c r="EM1526" s="29"/>
      <c r="EN1526" s="29"/>
      <c r="EO1526" s="29"/>
      <c r="EP1526" s="29"/>
      <c r="EQ1526" s="29"/>
      <c r="ER1526" s="29"/>
      <c r="ES1526" s="29"/>
      <c r="ET1526" s="29"/>
      <c r="EU1526" s="29"/>
      <c r="EV1526" s="29"/>
      <c r="EW1526" s="29"/>
      <c r="EX1526" s="29"/>
      <c r="EY1526" s="29"/>
      <c r="EZ1526" s="29"/>
      <c r="FA1526" s="29"/>
      <c r="FB1526" s="29"/>
      <c r="FC1526" s="29"/>
      <c r="FD1526" s="29"/>
      <c r="FE1526" s="29"/>
      <c r="FF1526" s="29"/>
      <c r="FG1526" s="29"/>
      <c r="FH1526" s="29"/>
      <c r="FI1526" s="29"/>
      <c r="FJ1526" s="29"/>
      <c r="FK1526" s="29"/>
      <c r="FV1526" s="29"/>
      <c r="FZ1526" s="29"/>
      <c r="GA1526" s="29"/>
    </row>
    <row r="1527" spans="7:183" x14ac:dyDescent="0.25">
      <c r="G1527" s="112"/>
      <c r="Z1527" s="113"/>
      <c r="AQ1527" s="29"/>
      <c r="AR1527" s="29"/>
      <c r="AS1527" s="29"/>
      <c r="AT1527" s="29"/>
      <c r="AU1527" s="29"/>
      <c r="AV1527" s="29"/>
      <c r="AW1527" s="29"/>
      <c r="AX1527" s="29"/>
      <c r="AY1527" s="29"/>
      <c r="AZ1527" s="29"/>
      <c r="BA1527" s="29"/>
      <c r="BB1527" s="29"/>
      <c r="BC1527" s="29"/>
      <c r="BD1527" s="29"/>
      <c r="BE1527" s="29"/>
      <c r="BF1527" s="29"/>
      <c r="BG1527" s="29"/>
      <c r="BH1527" s="29"/>
      <c r="BI1527" s="29"/>
      <c r="BJ1527" s="29"/>
      <c r="BK1527" s="29"/>
      <c r="BL1527" s="29"/>
      <c r="BM1527" s="29"/>
      <c r="CH1527" s="29"/>
      <c r="CX1527" s="29"/>
      <c r="CY1527" s="29"/>
      <c r="CZ1527" s="31"/>
      <c r="DA1527" s="31"/>
      <c r="DB1527" s="31"/>
      <c r="DC1527" s="31"/>
      <c r="DD1527" s="31"/>
      <c r="DE1527" s="31"/>
      <c r="DF1527" s="31"/>
      <c r="DL1527" s="29"/>
      <c r="DM1527" s="29"/>
      <c r="DN1527" s="29"/>
      <c r="DO1527" s="29"/>
      <c r="DP1527" s="29"/>
      <c r="DQ1527" s="29"/>
      <c r="DR1527" s="29"/>
      <c r="DS1527" s="29"/>
      <c r="DT1527" s="29"/>
      <c r="DU1527" s="29"/>
      <c r="DV1527" s="29"/>
      <c r="DW1527" s="29"/>
      <c r="DX1527" s="29"/>
      <c r="DY1527" s="29"/>
      <c r="DZ1527" s="29"/>
      <c r="EA1527" s="29"/>
      <c r="EB1527" s="29"/>
      <c r="EC1527" s="29"/>
      <c r="ED1527" s="29"/>
      <c r="EE1527" s="29"/>
      <c r="EF1527" s="29"/>
      <c r="EG1527" s="29"/>
      <c r="EH1527" s="29"/>
      <c r="EI1527" s="29"/>
      <c r="EJ1527" s="29"/>
      <c r="EK1527" s="29"/>
      <c r="EL1527" s="29"/>
      <c r="EM1527" s="29"/>
      <c r="EN1527" s="29"/>
      <c r="EO1527" s="29"/>
      <c r="EP1527" s="29"/>
      <c r="EQ1527" s="29"/>
      <c r="ER1527" s="29"/>
      <c r="ES1527" s="29"/>
      <c r="ET1527" s="29"/>
      <c r="EU1527" s="29"/>
      <c r="EV1527" s="29"/>
      <c r="EW1527" s="29"/>
      <c r="EX1527" s="29"/>
      <c r="EY1527" s="29"/>
      <c r="EZ1527" s="29"/>
      <c r="FA1527" s="29"/>
      <c r="FB1527" s="29"/>
      <c r="FC1527" s="29"/>
      <c r="FD1527" s="29"/>
      <c r="FE1527" s="29"/>
      <c r="FF1527" s="29"/>
      <c r="FG1527" s="29"/>
      <c r="FH1527" s="29"/>
      <c r="FI1527" s="29"/>
      <c r="FJ1527" s="29"/>
      <c r="FK1527" s="29"/>
      <c r="FV1527" s="29"/>
      <c r="FZ1527" s="29"/>
      <c r="GA1527" s="29"/>
    </row>
    <row r="1528" spans="7:183" x14ac:dyDescent="0.25">
      <c r="G1528" s="112"/>
      <c r="Z1528" s="113"/>
      <c r="AQ1528" s="29"/>
      <c r="AR1528" s="29"/>
      <c r="AS1528" s="29"/>
      <c r="AT1528" s="29"/>
      <c r="AU1528" s="29"/>
      <c r="AV1528" s="29"/>
      <c r="AW1528" s="29"/>
      <c r="AX1528" s="29"/>
      <c r="AY1528" s="29"/>
      <c r="AZ1528" s="29"/>
      <c r="BA1528" s="29"/>
      <c r="BB1528" s="29"/>
      <c r="BC1528" s="29"/>
      <c r="BD1528" s="29"/>
      <c r="BE1528" s="29"/>
      <c r="BF1528" s="29"/>
      <c r="BG1528" s="29"/>
      <c r="BH1528" s="29"/>
      <c r="BI1528" s="29"/>
      <c r="BJ1528" s="29"/>
      <c r="BK1528" s="29"/>
      <c r="BL1528" s="29"/>
      <c r="BM1528" s="29"/>
      <c r="CH1528" s="29"/>
      <c r="CX1528" s="29"/>
      <c r="CY1528" s="29"/>
      <c r="CZ1528" s="31"/>
      <c r="DA1528" s="31"/>
      <c r="DB1528" s="31"/>
      <c r="DC1528" s="31"/>
      <c r="DD1528" s="31"/>
      <c r="DE1528" s="31"/>
      <c r="DF1528" s="31"/>
      <c r="DL1528" s="29"/>
      <c r="DM1528" s="29"/>
      <c r="DN1528" s="29"/>
      <c r="DO1528" s="29"/>
      <c r="DP1528" s="29"/>
      <c r="DQ1528" s="29"/>
      <c r="DR1528" s="29"/>
      <c r="DS1528" s="29"/>
      <c r="DT1528" s="29"/>
      <c r="DU1528" s="29"/>
      <c r="DV1528" s="29"/>
      <c r="DW1528" s="29"/>
      <c r="DX1528" s="29"/>
      <c r="DY1528" s="29"/>
      <c r="DZ1528" s="29"/>
      <c r="EA1528" s="29"/>
      <c r="EB1528" s="29"/>
      <c r="EC1528" s="29"/>
      <c r="ED1528" s="29"/>
      <c r="EE1528" s="29"/>
      <c r="EF1528" s="29"/>
      <c r="EG1528" s="29"/>
      <c r="EH1528" s="29"/>
      <c r="EI1528" s="29"/>
      <c r="EJ1528" s="29"/>
      <c r="EK1528" s="29"/>
      <c r="EL1528" s="29"/>
      <c r="EM1528" s="29"/>
      <c r="EN1528" s="29"/>
      <c r="EO1528" s="29"/>
      <c r="EP1528" s="29"/>
      <c r="EQ1528" s="29"/>
      <c r="ER1528" s="29"/>
      <c r="ES1528" s="29"/>
      <c r="ET1528" s="29"/>
      <c r="EU1528" s="29"/>
      <c r="EV1528" s="29"/>
      <c r="EW1528" s="29"/>
      <c r="EX1528" s="29"/>
      <c r="EY1528" s="29"/>
      <c r="EZ1528" s="29"/>
      <c r="FA1528" s="29"/>
      <c r="FB1528" s="29"/>
      <c r="FC1528" s="29"/>
      <c r="FD1528" s="29"/>
      <c r="FE1528" s="29"/>
      <c r="FF1528" s="29"/>
      <c r="FG1528" s="29"/>
      <c r="FH1528" s="29"/>
      <c r="FI1528" s="29"/>
      <c r="FJ1528" s="29"/>
      <c r="FK1528" s="29"/>
      <c r="FV1528" s="29"/>
      <c r="FZ1528" s="29"/>
      <c r="GA1528" s="29"/>
    </row>
    <row r="1529" spans="7:183" x14ac:dyDescent="0.25">
      <c r="G1529" s="112"/>
      <c r="Z1529" s="113"/>
      <c r="AQ1529" s="29"/>
      <c r="AR1529" s="29"/>
      <c r="AS1529" s="29"/>
      <c r="AT1529" s="29"/>
      <c r="AU1529" s="29"/>
      <c r="AV1529" s="29"/>
      <c r="AW1529" s="29"/>
      <c r="AX1529" s="29"/>
      <c r="AY1529" s="29"/>
      <c r="AZ1529" s="29"/>
      <c r="BA1529" s="29"/>
      <c r="BB1529" s="29"/>
      <c r="BC1529" s="29"/>
      <c r="BD1529" s="29"/>
      <c r="BE1529" s="29"/>
      <c r="BF1529" s="29"/>
      <c r="BG1529" s="29"/>
      <c r="BH1529" s="29"/>
      <c r="BI1529" s="29"/>
      <c r="BJ1529" s="29"/>
      <c r="BK1529" s="29"/>
      <c r="BL1529" s="29"/>
      <c r="BM1529" s="29"/>
      <c r="CH1529" s="29"/>
      <c r="CX1529" s="29"/>
      <c r="CY1529" s="29"/>
      <c r="CZ1529" s="31"/>
      <c r="DA1529" s="31"/>
      <c r="DB1529" s="31"/>
      <c r="DC1529" s="31"/>
      <c r="DD1529" s="31"/>
      <c r="DE1529" s="31"/>
      <c r="DF1529" s="31"/>
      <c r="DL1529" s="29"/>
      <c r="DM1529" s="29"/>
      <c r="DN1529" s="29"/>
      <c r="DO1529" s="29"/>
      <c r="DP1529" s="29"/>
      <c r="DQ1529" s="29"/>
      <c r="DR1529" s="29"/>
      <c r="DS1529" s="29"/>
      <c r="DT1529" s="29"/>
      <c r="DU1529" s="29"/>
      <c r="DV1529" s="29"/>
      <c r="DW1529" s="29"/>
      <c r="DX1529" s="29"/>
      <c r="DY1529" s="29"/>
      <c r="DZ1529" s="29"/>
      <c r="EA1529" s="29"/>
      <c r="EB1529" s="29"/>
      <c r="EC1529" s="29"/>
      <c r="ED1529" s="29"/>
      <c r="EE1529" s="29"/>
      <c r="EF1529" s="29"/>
      <c r="EG1529" s="29"/>
      <c r="EH1529" s="29"/>
      <c r="EI1529" s="29"/>
      <c r="EJ1529" s="29"/>
      <c r="EK1529" s="29"/>
      <c r="EL1529" s="29"/>
      <c r="EM1529" s="29"/>
      <c r="EN1529" s="29"/>
      <c r="EO1529" s="29"/>
      <c r="EP1529" s="29"/>
      <c r="EQ1529" s="29"/>
      <c r="ER1529" s="29"/>
      <c r="ES1529" s="29"/>
      <c r="ET1529" s="29"/>
      <c r="EU1529" s="29"/>
      <c r="EV1529" s="29"/>
      <c r="EW1529" s="29"/>
      <c r="EX1529" s="29"/>
      <c r="EY1529" s="29"/>
      <c r="EZ1529" s="29"/>
      <c r="FA1529" s="29"/>
      <c r="FB1529" s="29"/>
      <c r="FC1529" s="29"/>
      <c r="FD1529" s="29"/>
      <c r="FE1529" s="29"/>
      <c r="FF1529" s="29"/>
      <c r="FG1529" s="29"/>
      <c r="FH1529" s="29"/>
      <c r="FI1529" s="29"/>
      <c r="FJ1529" s="29"/>
      <c r="FK1529" s="29"/>
      <c r="FV1529" s="29"/>
      <c r="FZ1529" s="29"/>
      <c r="GA1529" s="29"/>
    </row>
    <row r="1530" spans="7:183" x14ac:dyDescent="0.25">
      <c r="G1530" s="112"/>
      <c r="Z1530" s="113"/>
      <c r="AQ1530" s="29"/>
      <c r="AR1530" s="29"/>
      <c r="AS1530" s="29"/>
      <c r="AT1530" s="29"/>
      <c r="AU1530" s="29"/>
      <c r="AV1530" s="29"/>
      <c r="AW1530" s="29"/>
      <c r="AX1530" s="29"/>
      <c r="AY1530" s="29"/>
      <c r="AZ1530" s="29"/>
      <c r="BA1530" s="29"/>
      <c r="BB1530" s="29"/>
      <c r="BC1530" s="29"/>
      <c r="BD1530" s="29"/>
      <c r="BE1530" s="29"/>
      <c r="BF1530" s="29"/>
      <c r="BG1530" s="29"/>
      <c r="BH1530" s="29"/>
      <c r="BI1530" s="29"/>
      <c r="BJ1530" s="29"/>
      <c r="BK1530" s="29"/>
      <c r="BL1530" s="29"/>
      <c r="BM1530" s="29"/>
      <c r="CH1530" s="29"/>
      <c r="CX1530" s="29"/>
      <c r="CY1530" s="29"/>
      <c r="CZ1530" s="31"/>
      <c r="DA1530" s="31"/>
      <c r="DB1530" s="31"/>
      <c r="DC1530" s="31"/>
      <c r="DD1530" s="31"/>
      <c r="DE1530" s="31"/>
      <c r="DF1530" s="31"/>
      <c r="DL1530" s="29"/>
      <c r="DM1530" s="29"/>
      <c r="DN1530" s="29"/>
      <c r="DO1530" s="29"/>
      <c r="DP1530" s="29"/>
      <c r="DQ1530" s="29"/>
      <c r="DR1530" s="29"/>
      <c r="DS1530" s="29"/>
      <c r="DT1530" s="29"/>
      <c r="DU1530" s="29"/>
      <c r="DV1530" s="29"/>
      <c r="DW1530" s="29"/>
      <c r="DX1530" s="29"/>
      <c r="DY1530" s="29"/>
      <c r="DZ1530" s="29"/>
      <c r="EA1530" s="29"/>
      <c r="EB1530" s="29"/>
      <c r="EC1530" s="29"/>
      <c r="ED1530" s="29"/>
      <c r="EE1530" s="29"/>
      <c r="EF1530" s="29"/>
      <c r="EG1530" s="29"/>
      <c r="EH1530" s="29"/>
      <c r="EI1530" s="29"/>
      <c r="EJ1530" s="29"/>
      <c r="EK1530" s="29"/>
      <c r="EL1530" s="29"/>
      <c r="EM1530" s="29"/>
      <c r="EN1530" s="29"/>
      <c r="EO1530" s="29"/>
      <c r="EP1530" s="29"/>
      <c r="EQ1530" s="29"/>
      <c r="ER1530" s="29"/>
      <c r="ES1530" s="29"/>
      <c r="ET1530" s="29"/>
      <c r="EU1530" s="29"/>
      <c r="EV1530" s="29"/>
      <c r="EW1530" s="29"/>
      <c r="EX1530" s="29"/>
      <c r="EY1530" s="29"/>
      <c r="EZ1530" s="29"/>
      <c r="FA1530" s="29"/>
      <c r="FB1530" s="29"/>
      <c r="FC1530" s="29"/>
      <c r="FD1530" s="29"/>
      <c r="FE1530" s="29"/>
      <c r="FF1530" s="29"/>
      <c r="FG1530" s="29"/>
      <c r="FH1530" s="29"/>
      <c r="FI1530" s="29"/>
      <c r="FJ1530" s="29"/>
      <c r="FK1530" s="29"/>
      <c r="FV1530" s="29"/>
      <c r="FZ1530" s="29"/>
      <c r="GA1530" s="29"/>
    </row>
    <row r="1531" spans="7:183" x14ac:dyDescent="0.25">
      <c r="G1531" s="112"/>
      <c r="Z1531" s="113"/>
      <c r="AQ1531" s="29"/>
      <c r="AR1531" s="29"/>
      <c r="AS1531" s="29"/>
      <c r="AT1531" s="29"/>
      <c r="AU1531" s="29"/>
      <c r="AV1531" s="29"/>
      <c r="AW1531" s="29"/>
      <c r="AX1531" s="29"/>
      <c r="AY1531" s="29"/>
      <c r="AZ1531" s="29"/>
      <c r="BA1531" s="29"/>
      <c r="BB1531" s="29"/>
      <c r="BC1531" s="29"/>
      <c r="BD1531" s="29"/>
      <c r="BE1531" s="29"/>
      <c r="BF1531" s="29"/>
      <c r="BG1531" s="29"/>
      <c r="BH1531" s="29"/>
      <c r="BI1531" s="29"/>
      <c r="BJ1531" s="29"/>
      <c r="BK1531" s="29"/>
      <c r="BL1531" s="29"/>
      <c r="BM1531" s="29"/>
      <c r="CH1531" s="29"/>
      <c r="CX1531" s="29"/>
      <c r="CY1531" s="29"/>
      <c r="CZ1531" s="31"/>
      <c r="DA1531" s="31"/>
      <c r="DB1531" s="31"/>
      <c r="DC1531" s="31"/>
      <c r="DD1531" s="31"/>
      <c r="DE1531" s="31"/>
      <c r="DF1531" s="31"/>
      <c r="DL1531" s="29"/>
      <c r="DM1531" s="29"/>
      <c r="DN1531" s="29"/>
      <c r="DO1531" s="29"/>
      <c r="DP1531" s="29"/>
      <c r="DQ1531" s="29"/>
      <c r="DR1531" s="29"/>
      <c r="DS1531" s="29"/>
      <c r="DT1531" s="29"/>
      <c r="DU1531" s="29"/>
      <c r="DV1531" s="29"/>
      <c r="DW1531" s="29"/>
      <c r="DX1531" s="29"/>
      <c r="DY1531" s="29"/>
      <c r="DZ1531" s="29"/>
      <c r="EA1531" s="29"/>
      <c r="EB1531" s="29"/>
      <c r="EC1531" s="29"/>
      <c r="ED1531" s="29"/>
      <c r="EE1531" s="29"/>
      <c r="EF1531" s="29"/>
      <c r="EG1531" s="29"/>
      <c r="EH1531" s="29"/>
      <c r="EI1531" s="29"/>
      <c r="EJ1531" s="29"/>
      <c r="EK1531" s="29"/>
      <c r="EL1531" s="29"/>
      <c r="EM1531" s="29"/>
      <c r="EN1531" s="29"/>
      <c r="EO1531" s="29"/>
      <c r="EP1531" s="29"/>
      <c r="EQ1531" s="29"/>
      <c r="ER1531" s="29"/>
      <c r="ES1531" s="29"/>
      <c r="ET1531" s="29"/>
      <c r="EU1531" s="29"/>
      <c r="EV1531" s="29"/>
      <c r="EW1531" s="29"/>
      <c r="EX1531" s="29"/>
      <c r="EY1531" s="29"/>
      <c r="EZ1531" s="29"/>
      <c r="FA1531" s="29"/>
      <c r="FB1531" s="29"/>
      <c r="FC1531" s="29"/>
      <c r="FD1531" s="29"/>
      <c r="FE1531" s="29"/>
      <c r="FF1531" s="29"/>
      <c r="FG1531" s="29"/>
      <c r="FH1531" s="29"/>
      <c r="FI1531" s="29"/>
      <c r="FJ1531" s="29"/>
      <c r="FK1531" s="29"/>
      <c r="FV1531" s="29"/>
      <c r="FZ1531" s="29"/>
      <c r="GA1531" s="29"/>
    </row>
    <row r="1532" spans="7:183" x14ac:dyDescent="0.25">
      <c r="G1532" s="112"/>
      <c r="Z1532" s="113"/>
      <c r="AQ1532" s="29"/>
      <c r="AR1532" s="29"/>
      <c r="AS1532" s="29"/>
      <c r="AT1532" s="29"/>
      <c r="AU1532" s="29"/>
      <c r="AV1532" s="29"/>
      <c r="AW1532" s="29"/>
      <c r="AX1532" s="29"/>
      <c r="AY1532" s="29"/>
      <c r="AZ1532" s="29"/>
      <c r="BA1532" s="29"/>
      <c r="BB1532" s="29"/>
      <c r="BC1532" s="29"/>
      <c r="BD1532" s="29"/>
      <c r="BE1532" s="29"/>
      <c r="BF1532" s="29"/>
      <c r="BG1532" s="29"/>
      <c r="BH1532" s="29"/>
      <c r="BI1532" s="29"/>
      <c r="BJ1532" s="29"/>
      <c r="BK1532" s="29"/>
      <c r="BL1532" s="29"/>
      <c r="BM1532" s="29"/>
      <c r="CH1532" s="29"/>
      <c r="CX1532" s="29"/>
      <c r="CY1532" s="29"/>
      <c r="CZ1532" s="31"/>
      <c r="DA1532" s="31"/>
      <c r="DB1532" s="31"/>
      <c r="DC1532" s="31"/>
      <c r="DD1532" s="31"/>
      <c r="DE1532" s="31"/>
      <c r="DF1532" s="31"/>
      <c r="DL1532" s="29"/>
      <c r="DM1532" s="29"/>
      <c r="DN1532" s="29"/>
      <c r="DO1532" s="29"/>
      <c r="DP1532" s="29"/>
      <c r="DQ1532" s="29"/>
      <c r="DR1532" s="29"/>
      <c r="DS1532" s="29"/>
      <c r="DT1532" s="29"/>
      <c r="DU1532" s="29"/>
      <c r="DV1532" s="29"/>
      <c r="DW1532" s="29"/>
      <c r="DX1532" s="29"/>
      <c r="DY1532" s="29"/>
      <c r="DZ1532" s="29"/>
      <c r="EA1532" s="29"/>
      <c r="EB1532" s="29"/>
      <c r="EC1532" s="29"/>
      <c r="ED1532" s="29"/>
      <c r="EE1532" s="29"/>
      <c r="EF1532" s="29"/>
      <c r="EG1532" s="29"/>
      <c r="EH1532" s="29"/>
      <c r="EI1532" s="29"/>
      <c r="EJ1532" s="29"/>
      <c r="EK1532" s="29"/>
      <c r="EL1532" s="29"/>
      <c r="EM1532" s="29"/>
      <c r="EN1532" s="29"/>
      <c r="EO1532" s="29"/>
      <c r="EP1532" s="29"/>
      <c r="EQ1532" s="29"/>
      <c r="ER1532" s="29"/>
      <c r="ES1532" s="29"/>
      <c r="ET1532" s="29"/>
      <c r="EU1532" s="29"/>
      <c r="EV1532" s="29"/>
      <c r="EW1532" s="29"/>
      <c r="EX1532" s="29"/>
      <c r="EY1532" s="29"/>
      <c r="EZ1532" s="29"/>
      <c r="FA1532" s="29"/>
      <c r="FB1532" s="29"/>
      <c r="FC1532" s="29"/>
      <c r="FD1532" s="29"/>
      <c r="FE1532" s="29"/>
      <c r="FF1532" s="29"/>
      <c r="FG1532" s="29"/>
      <c r="FH1532" s="29"/>
      <c r="FI1532" s="29"/>
      <c r="FJ1532" s="29"/>
      <c r="FK1532" s="29"/>
      <c r="FV1532" s="29"/>
      <c r="FZ1532" s="29"/>
      <c r="GA1532" s="29"/>
    </row>
    <row r="1533" spans="7:183" x14ac:dyDescent="0.25">
      <c r="G1533" s="112"/>
      <c r="Z1533" s="113"/>
      <c r="AQ1533" s="29"/>
      <c r="AR1533" s="29"/>
      <c r="AS1533" s="29"/>
      <c r="AT1533" s="29"/>
      <c r="AU1533" s="29"/>
      <c r="AV1533" s="29"/>
      <c r="AW1533" s="29"/>
      <c r="AX1533" s="29"/>
      <c r="AY1533" s="29"/>
      <c r="AZ1533" s="29"/>
      <c r="BA1533" s="29"/>
      <c r="BB1533" s="29"/>
      <c r="BC1533" s="29"/>
      <c r="BD1533" s="29"/>
      <c r="BE1533" s="29"/>
      <c r="BF1533" s="29"/>
      <c r="BG1533" s="29"/>
      <c r="BH1533" s="29"/>
      <c r="BI1533" s="29"/>
      <c r="BJ1533" s="29"/>
      <c r="BK1533" s="29"/>
      <c r="BL1533" s="29"/>
      <c r="BM1533" s="29"/>
      <c r="CH1533" s="29"/>
      <c r="CX1533" s="29"/>
      <c r="CY1533" s="29"/>
      <c r="CZ1533" s="31"/>
      <c r="DA1533" s="31"/>
      <c r="DB1533" s="31"/>
      <c r="DC1533" s="31"/>
      <c r="DD1533" s="31"/>
      <c r="DE1533" s="31"/>
      <c r="DF1533" s="31"/>
      <c r="DL1533" s="29"/>
      <c r="DM1533" s="29"/>
      <c r="DN1533" s="29"/>
      <c r="DO1533" s="29"/>
      <c r="DP1533" s="29"/>
      <c r="DQ1533" s="29"/>
      <c r="DR1533" s="29"/>
      <c r="DS1533" s="29"/>
      <c r="DT1533" s="29"/>
      <c r="DU1533" s="29"/>
      <c r="DV1533" s="29"/>
      <c r="DW1533" s="29"/>
      <c r="DX1533" s="29"/>
      <c r="DY1533" s="29"/>
      <c r="DZ1533" s="29"/>
      <c r="EA1533" s="29"/>
      <c r="EB1533" s="29"/>
      <c r="EC1533" s="29"/>
      <c r="ED1533" s="29"/>
      <c r="EE1533" s="29"/>
      <c r="EF1533" s="29"/>
      <c r="EG1533" s="29"/>
      <c r="EH1533" s="29"/>
      <c r="EI1533" s="29"/>
      <c r="EJ1533" s="29"/>
      <c r="EK1533" s="29"/>
      <c r="EL1533" s="29"/>
      <c r="EM1533" s="29"/>
      <c r="EN1533" s="29"/>
      <c r="EO1533" s="29"/>
      <c r="EP1533" s="29"/>
      <c r="EQ1533" s="29"/>
      <c r="ER1533" s="29"/>
      <c r="ES1533" s="29"/>
      <c r="ET1533" s="29"/>
      <c r="EU1533" s="29"/>
      <c r="EV1533" s="29"/>
      <c r="EW1533" s="29"/>
      <c r="EX1533" s="29"/>
      <c r="EY1533" s="29"/>
      <c r="EZ1533" s="29"/>
      <c r="FA1533" s="29"/>
      <c r="FB1533" s="29"/>
      <c r="FC1533" s="29"/>
      <c r="FD1533" s="29"/>
      <c r="FE1533" s="29"/>
      <c r="FF1533" s="29"/>
      <c r="FG1533" s="29"/>
      <c r="FH1533" s="29"/>
      <c r="FI1533" s="29"/>
      <c r="FJ1533" s="29"/>
      <c r="FK1533" s="29"/>
      <c r="FV1533" s="29"/>
      <c r="FZ1533" s="29"/>
      <c r="GA1533" s="29"/>
    </row>
    <row r="1534" spans="7:183" x14ac:dyDescent="0.25">
      <c r="G1534" s="112"/>
      <c r="Z1534" s="113"/>
      <c r="AQ1534" s="29"/>
      <c r="AR1534" s="29"/>
      <c r="AS1534" s="29"/>
      <c r="AT1534" s="29"/>
      <c r="AU1534" s="29"/>
      <c r="AV1534" s="29"/>
      <c r="AW1534" s="29"/>
      <c r="AX1534" s="29"/>
      <c r="AY1534" s="29"/>
      <c r="AZ1534" s="29"/>
      <c r="BA1534" s="29"/>
      <c r="BB1534" s="29"/>
      <c r="BC1534" s="29"/>
      <c r="BD1534" s="29"/>
      <c r="BE1534" s="29"/>
      <c r="BF1534" s="29"/>
      <c r="BG1534" s="29"/>
      <c r="BH1534" s="29"/>
      <c r="BI1534" s="29"/>
      <c r="BJ1534" s="29"/>
      <c r="BK1534" s="29"/>
      <c r="BL1534" s="29"/>
      <c r="BM1534" s="29"/>
      <c r="CH1534" s="29"/>
      <c r="CX1534" s="29"/>
      <c r="CY1534" s="29"/>
      <c r="CZ1534" s="31"/>
      <c r="DA1534" s="31"/>
      <c r="DB1534" s="31"/>
      <c r="DC1534" s="31"/>
      <c r="DD1534" s="31"/>
      <c r="DE1534" s="31"/>
      <c r="DF1534" s="31"/>
      <c r="DL1534" s="29"/>
      <c r="DM1534" s="29"/>
      <c r="DN1534" s="29"/>
      <c r="DO1534" s="29"/>
      <c r="DP1534" s="29"/>
      <c r="DQ1534" s="29"/>
      <c r="DR1534" s="29"/>
      <c r="DS1534" s="29"/>
      <c r="DT1534" s="29"/>
      <c r="DU1534" s="29"/>
      <c r="DV1534" s="29"/>
      <c r="DW1534" s="29"/>
      <c r="DX1534" s="29"/>
      <c r="DY1534" s="29"/>
      <c r="DZ1534" s="29"/>
      <c r="EA1534" s="29"/>
      <c r="EB1534" s="29"/>
      <c r="EC1534" s="29"/>
      <c r="ED1534" s="29"/>
      <c r="EE1534" s="29"/>
      <c r="EF1534" s="29"/>
      <c r="EG1534" s="29"/>
      <c r="EH1534" s="29"/>
      <c r="EI1534" s="29"/>
      <c r="EJ1534" s="29"/>
      <c r="EK1534" s="29"/>
      <c r="EL1534" s="29"/>
      <c r="EM1534" s="29"/>
      <c r="EN1534" s="29"/>
      <c r="EO1534" s="29"/>
      <c r="EP1534" s="29"/>
      <c r="EQ1534" s="29"/>
      <c r="ER1534" s="29"/>
      <c r="ES1534" s="29"/>
      <c r="ET1534" s="29"/>
      <c r="EU1534" s="29"/>
      <c r="EV1534" s="29"/>
      <c r="EW1534" s="29"/>
      <c r="EX1534" s="29"/>
      <c r="EY1534" s="29"/>
      <c r="EZ1534" s="29"/>
      <c r="FA1534" s="29"/>
      <c r="FB1534" s="29"/>
      <c r="FC1534" s="29"/>
      <c r="FD1534" s="29"/>
      <c r="FE1534" s="29"/>
      <c r="FF1534" s="29"/>
      <c r="FG1534" s="29"/>
      <c r="FH1534" s="29"/>
      <c r="FI1534" s="29"/>
      <c r="FJ1534" s="29"/>
      <c r="FK1534" s="29"/>
      <c r="FV1534" s="29"/>
      <c r="FZ1534" s="29"/>
      <c r="GA1534" s="29"/>
    </row>
    <row r="1535" spans="7:183" x14ac:dyDescent="0.25">
      <c r="G1535" s="112"/>
      <c r="Z1535" s="113"/>
      <c r="AQ1535" s="29"/>
      <c r="AR1535" s="29"/>
      <c r="AS1535" s="29"/>
      <c r="AT1535" s="29"/>
      <c r="AU1535" s="29"/>
      <c r="AV1535" s="29"/>
      <c r="AW1535" s="29"/>
      <c r="AX1535" s="29"/>
      <c r="AY1535" s="29"/>
      <c r="AZ1535" s="29"/>
      <c r="BA1535" s="29"/>
      <c r="BB1535" s="29"/>
      <c r="BC1535" s="29"/>
      <c r="BD1535" s="29"/>
      <c r="BE1535" s="29"/>
      <c r="BF1535" s="29"/>
      <c r="BG1535" s="29"/>
      <c r="BH1535" s="29"/>
      <c r="BI1535" s="29"/>
      <c r="BJ1535" s="29"/>
      <c r="BK1535" s="29"/>
      <c r="BL1535" s="29"/>
      <c r="BM1535" s="29"/>
      <c r="CH1535" s="29"/>
      <c r="CX1535" s="29"/>
      <c r="CY1535" s="29"/>
      <c r="CZ1535" s="31"/>
      <c r="DA1535" s="31"/>
      <c r="DB1535" s="31"/>
      <c r="DC1535" s="31"/>
      <c r="DD1535" s="31"/>
      <c r="DE1535" s="31"/>
      <c r="DF1535" s="31"/>
      <c r="DL1535" s="29"/>
      <c r="DM1535" s="29"/>
      <c r="DN1535" s="29"/>
      <c r="DO1535" s="29"/>
      <c r="DP1535" s="29"/>
      <c r="DQ1535" s="29"/>
      <c r="DR1535" s="29"/>
      <c r="DS1535" s="29"/>
      <c r="DT1535" s="29"/>
      <c r="DU1535" s="29"/>
      <c r="DV1535" s="29"/>
      <c r="DW1535" s="29"/>
      <c r="DX1535" s="29"/>
      <c r="DY1535" s="29"/>
      <c r="DZ1535" s="29"/>
      <c r="EA1535" s="29"/>
      <c r="EB1535" s="29"/>
      <c r="EC1535" s="29"/>
      <c r="ED1535" s="29"/>
      <c r="EE1535" s="29"/>
      <c r="EF1535" s="29"/>
      <c r="EG1535" s="29"/>
      <c r="EH1535" s="29"/>
      <c r="EI1535" s="29"/>
      <c r="EJ1535" s="29"/>
      <c r="EK1535" s="29"/>
      <c r="EL1535" s="29"/>
      <c r="EM1535" s="29"/>
      <c r="EN1535" s="29"/>
      <c r="EO1535" s="29"/>
      <c r="EP1535" s="29"/>
      <c r="EQ1535" s="29"/>
      <c r="ER1535" s="29"/>
      <c r="ES1535" s="29"/>
      <c r="ET1535" s="29"/>
      <c r="EU1535" s="29"/>
      <c r="EV1535" s="29"/>
      <c r="EW1535" s="29"/>
      <c r="EX1535" s="29"/>
      <c r="EY1535" s="29"/>
      <c r="EZ1535" s="29"/>
      <c r="FA1535" s="29"/>
      <c r="FB1535" s="29"/>
      <c r="FC1535" s="29"/>
      <c r="FD1535" s="29"/>
      <c r="FE1535" s="29"/>
      <c r="FF1535" s="29"/>
      <c r="FG1535" s="29"/>
      <c r="FH1535" s="29"/>
      <c r="FI1535" s="29"/>
      <c r="FJ1535" s="29"/>
      <c r="FK1535" s="29"/>
      <c r="FV1535" s="29"/>
      <c r="FZ1535" s="29"/>
      <c r="GA1535" s="29"/>
    </row>
    <row r="1536" spans="7:183" x14ac:dyDescent="0.25">
      <c r="G1536" s="112"/>
      <c r="Z1536" s="113"/>
      <c r="AQ1536" s="29"/>
      <c r="AR1536" s="29"/>
      <c r="AS1536" s="29"/>
      <c r="AT1536" s="29"/>
      <c r="AU1536" s="29"/>
      <c r="AV1536" s="29"/>
      <c r="AW1536" s="29"/>
      <c r="AX1536" s="29"/>
      <c r="AY1536" s="29"/>
      <c r="AZ1536" s="29"/>
      <c r="BA1536" s="29"/>
      <c r="BB1536" s="29"/>
      <c r="BC1536" s="29"/>
      <c r="BD1536" s="29"/>
      <c r="BE1536" s="29"/>
      <c r="BF1536" s="29"/>
      <c r="BG1536" s="29"/>
      <c r="BH1536" s="29"/>
      <c r="BI1536" s="29"/>
      <c r="BJ1536" s="29"/>
      <c r="BK1536" s="29"/>
      <c r="BL1536" s="29"/>
      <c r="BM1536" s="29"/>
      <c r="CH1536" s="29"/>
      <c r="CX1536" s="29"/>
      <c r="CY1536" s="29"/>
      <c r="CZ1536" s="31"/>
      <c r="DA1536" s="31"/>
      <c r="DB1536" s="31"/>
      <c r="DC1536" s="31"/>
      <c r="DD1536" s="31"/>
      <c r="DE1536" s="31"/>
      <c r="DF1536" s="31"/>
      <c r="DL1536" s="29"/>
      <c r="DM1536" s="29"/>
      <c r="DN1536" s="29"/>
      <c r="DO1536" s="29"/>
      <c r="DP1536" s="29"/>
      <c r="DQ1536" s="29"/>
      <c r="DR1536" s="29"/>
      <c r="DS1536" s="29"/>
      <c r="DT1536" s="29"/>
      <c r="DU1536" s="29"/>
      <c r="DV1536" s="29"/>
      <c r="DW1536" s="29"/>
      <c r="DX1536" s="29"/>
      <c r="DY1536" s="29"/>
      <c r="DZ1536" s="29"/>
      <c r="EA1536" s="29"/>
      <c r="EB1536" s="29"/>
      <c r="EC1536" s="29"/>
      <c r="ED1536" s="29"/>
      <c r="EE1536" s="29"/>
      <c r="EF1536" s="29"/>
      <c r="EG1536" s="29"/>
      <c r="EH1536" s="29"/>
      <c r="EI1536" s="29"/>
      <c r="EJ1536" s="29"/>
      <c r="EK1536" s="29"/>
      <c r="EL1536" s="29"/>
      <c r="EM1536" s="29"/>
      <c r="EN1536" s="29"/>
      <c r="EO1536" s="29"/>
      <c r="EP1536" s="29"/>
      <c r="EQ1536" s="29"/>
      <c r="ER1536" s="29"/>
      <c r="ES1536" s="29"/>
      <c r="ET1536" s="29"/>
      <c r="EU1536" s="29"/>
      <c r="EV1536" s="29"/>
      <c r="EW1536" s="29"/>
      <c r="EX1536" s="29"/>
      <c r="EY1536" s="29"/>
      <c r="EZ1536" s="29"/>
      <c r="FA1536" s="29"/>
      <c r="FB1536" s="29"/>
      <c r="FC1536" s="29"/>
      <c r="FD1536" s="29"/>
      <c r="FE1536" s="29"/>
      <c r="FF1536" s="29"/>
      <c r="FG1536" s="29"/>
      <c r="FH1536" s="29"/>
      <c r="FI1536" s="29"/>
      <c r="FJ1536" s="29"/>
      <c r="FK1536" s="29"/>
      <c r="FV1536" s="29"/>
      <c r="FZ1536" s="29"/>
      <c r="GA1536" s="29"/>
    </row>
    <row r="1537" spans="7:183" x14ac:dyDescent="0.25">
      <c r="G1537" s="112"/>
      <c r="Z1537" s="113"/>
      <c r="AQ1537" s="29"/>
      <c r="AR1537" s="29"/>
      <c r="AS1537" s="29"/>
      <c r="AT1537" s="29"/>
      <c r="AU1537" s="29"/>
      <c r="AV1537" s="29"/>
      <c r="AW1537" s="29"/>
      <c r="AX1537" s="29"/>
      <c r="AY1537" s="29"/>
      <c r="AZ1537" s="29"/>
      <c r="BA1537" s="29"/>
      <c r="BB1537" s="29"/>
      <c r="BC1537" s="29"/>
      <c r="BD1537" s="29"/>
      <c r="BE1537" s="29"/>
      <c r="BF1537" s="29"/>
      <c r="BG1537" s="29"/>
      <c r="BH1537" s="29"/>
      <c r="BI1537" s="29"/>
      <c r="BJ1537" s="29"/>
      <c r="BK1537" s="29"/>
      <c r="BL1537" s="29"/>
      <c r="BM1537" s="29"/>
      <c r="CH1537" s="29"/>
      <c r="CX1537" s="29"/>
      <c r="CY1537" s="29"/>
      <c r="CZ1537" s="31"/>
      <c r="DA1537" s="31"/>
      <c r="DB1537" s="31"/>
      <c r="DC1537" s="31"/>
      <c r="DD1537" s="31"/>
      <c r="DE1537" s="31"/>
      <c r="DF1537" s="31"/>
      <c r="DL1537" s="29"/>
      <c r="DM1537" s="29"/>
      <c r="DN1537" s="29"/>
      <c r="DO1537" s="29"/>
      <c r="DP1537" s="29"/>
      <c r="DQ1537" s="29"/>
      <c r="DR1537" s="29"/>
      <c r="DS1537" s="29"/>
      <c r="DT1537" s="29"/>
      <c r="DU1537" s="29"/>
      <c r="DV1537" s="29"/>
      <c r="DW1537" s="29"/>
      <c r="DX1537" s="29"/>
      <c r="DY1537" s="29"/>
      <c r="DZ1537" s="29"/>
      <c r="EA1537" s="29"/>
      <c r="EB1537" s="29"/>
      <c r="EC1537" s="29"/>
      <c r="ED1537" s="29"/>
      <c r="EE1537" s="29"/>
      <c r="EF1537" s="29"/>
      <c r="EG1537" s="29"/>
      <c r="EH1537" s="29"/>
      <c r="EI1537" s="29"/>
      <c r="EJ1537" s="29"/>
      <c r="EK1537" s="29"/>
      <c r="EL1537" s="29"/>
      <c r="EM1537" s="29"/>
      <c r="EN1537" s="29"/>
      <c r="EO1537" s="29"/>
      <c r="EP1537" s="29"/>
      <c r="EQ1537" s="29"/>
      <c r="ER1537" s="29"/>
      <c r="ES1537" s="29"/>
      <c r="ET1537" s="29"/>
      <c r="EU1537" s="29"/>
      <c r="EV1537" s="29"/>
      <c r="EW1537" s="29"/>
      <c r="EX1537" s="29"/>
      <c r="EY1537" s="29"/>
      <c r="EZ1537" s="29"/>
      <c r="FA1537" s="29"/>
      <c r="FB1537" s="29"/>
      <c r="FC1537" s="29"/>
      <c r="FD1537" s="29"/>
      <c r="FE1537" s="29"/>
      <c r="FF1537" s="29"/>
      <c r="FG1537" s="29"/>
      <c r="FH1537" s="29"/>
      <c r="FI1537" s="29"/>
      <c r="FJ1537" s="29"/>
      <c r="FK1537" s="29"/>
      <c r="FV1537" s="29"/>
      <c r="FZ1537" s="29"/>
      <c r="GA1537" s="29"/>
    </row>
    <row r="1538" spans="7:183" x14ac:dyDescent="0.25">
      <c r="G1538" s="112"/>
      <c r="Z1538" s="113"/>
      <c r="AQ1538" s="29"/>
      <c r="AR1538" s="29"/>
      <c r="AS1538" s="29"/>
      <c r="AT1538" s="29"/>
      <c r="AU1538" s="29"/>
      <c r="AV1538" s="29"/>
      <c r="AW1538" s="29"/>
      <c r="AX1538" s="29"/>
      <c r="AY1538" s="29"/>
      <c r="AZ1538" s="29"/>
      <c r="BA1538" s="29"/>
      <c r="BB1538" s="29"/>
      <c r="BC1538" s="29"/>
      <c r="BD1538" s="29"/>
      <c r="BE1538" s="29"/>
      <c r="BF1538" s="29"/>
      <c r="BG1538" s="29"/>
      <c r="BH1538" s="29"/>
      <c r="BI1538" s="29"/>
      <c r="BJ1538" s="29"/>
      <c r="BK1538" s="29"/>
      <c r="BL1538" s="29"/>
      <c r="BM1538" s="29"/>
      <c r="CH1538" s="29"/>
      <c r="CX1538" s="29"/>
      <c r="CY1538" s="29"/>
      <c r="CZ1538" s="31"/>
      <c r="DA1538" s="31"/>
      <c r="DB1538" s="31"/>
      <c r="DC1538" s="31"/>
      <c r="DD1538" s="31"/>
      <c r="DE1538" s="31"/>
      <c r="DF1538" s="31"/>
      <c r="DL1538" s="29"/>
      <c r="DM1538" s="29"/>
      <c r="DN1538" s="29"/>
      <c r="DO1538" s="29"/>
      <c r="DP1538" s="29"/>
      <c r="DQ1538" s="29"/>
      <c r="DR1538" s="29"/>
      <c r="DS1538" s="29"/>
      <c r="DT1538" s="29"/>
      <c r="DU1538" s="29"/>
      <c r="DV1538" s="29"/>
      <c r="DW1538" s="29"/>
      <c r="DX1538" s="29"/>
      <c r="DY1538" s="29"/>
      <c r="DZ1538" s="29"/>
      <c r="EA1538" s="29"/>
      <c r="EB1538" s="29"/>
      <c r="EC1538" s="29"/>
      <c r="ED1538" s="29"/>
      <c r="EE1538" s="29"/>
      <c r="EF1538" s="29"/>
      <c r="EG1538" s="29"/>
      <c r="EH1538" s="29"/>
      <c r="EI1538" s="29"/>
      <c r="EJ1538" s="29"/>
      <c r="EK1538" s="29"/>
      <c r="EL1538" s="29"/>
      <c r="EM1538" s="29"/>
      <c r="EN1538" s="29"/>
      <c r="EO1538" s="29"/>
      <c r="EP1538" s="29"/>
      <c r="EQ1538" s="29"/>
      <c r="ER1538" s="29"/>
      <c r="ES1538" s="29"/>
      <c r="ET1538" s="29"/>
      <c r="EU1538" s="29"/>
      <c r="EV1538" s="29"/>
      <c r="EW1538" s="29"/>
      <c r="EX1538" s="29"/>
      <c r="EY1538" s="29"/>
      <c r="EZ1538" s="29"/>
      <c r="FA1538" s="29"/>
      <c r="FB1538" s="29"/>
      <c r="FC1538" s="29"/>
      <c r="FD1538" s="29"/>
      <c r="FE1538" s="29"/>
      <c r="FF1538" s="29"/>
      <c r="FG1538" s="29"/>
      <c r="FH1538" s="29"/>
      <c r="FI1538" s="29"/>
      <c r="FJ1538" s="29"/>
      <c r="FK1538" s="29"/>
      <c r="FV1538" s="29"/>
      <c r="FZ1538" s="29"/>
      <c r="GA1538" s="29"/>
    </row>
    <row r="1539" spans="7:183" x14ac:dyDescent="0.25">
      <c r="G1539" s="112"/>
      <c r="Z1539" s="113"/>
      <c r="AQ1539" s="29"/>
      <c r="AR1539" s="29"/>
      <c r="AS1539" s="29"/>
      <c r="AT1539" s="29"/>
      <c r="AU1539" s="29"/>
      <c r="AV1539" s="29"/>
      <c r="AW1539" s="29"/>
      <c r="AX1539" s="29"/>
      <c r="AY1539" s="29"/>
      <c r="AZ1539" s="29"/>
      <c r="BA1539" s="29"/>
      <c r="BB1539" s="29"/>
      <c r="BC1539" s="29"/>
      <c r="BD1539" s="29"/>
      <c r="BE1539" s="29"/>
      <c r="BF1539" s="29"/>
      <c r="BG1539" s="29"/>
      <c r="BH1539" s="29"/>
      <c r="BI1539" s="29"/>
      <c r="BJ1539" s="29"/>
      <c r="BK1539" s="29"/>
      <c r="BL1539" s="29"/>
      <c r="BM1539" s="29"/>
      <c r="CH1539" s="29"/>
      <c r="CX1539" s="29"/>
      <c r="CY1539" s="29"/>
      <c r="CZ1539" s="31"/>
      <c r="DA1539" s="31"/>
      <c r="DB1539" s="31"/>
      <c r="DC1539" s="31"/>
      <c r="DD1539" s="31"/>
      <c r="DE1539" s="31"/>
      <c r="DF1539" s="31"/>
      <c r="DL1539" s="29"/>
      <c r="DM1539" s="29"/>
      <c r="DN1539" s="29"/>
      <c r="DO1539" s="29"/>
      <c r="DP1539" s="29"/>
      <c r="DQ1539" s="29"/>
      <c r="DR1539" s="29"/>
      <c r="DS1539" s="29"/>
      <c r="DT1539" s="29"/>
      <c r="DU1539" s="29"/>
      <c r="DV1539" s="29"/>
      <c r="DW1539" s="29"/>
      <c r="DX1539" s="29"/>
      <c r="DY1539" s="29"/>
      <c r="DZ1539" s="29"/>
      <c r="EA1539" s="29"/>
      <c r="EB1539" s="29"/>
      <c r="EC1539" s="29"/>
      <c r="ED1539" s="29"/>
      <c r="EE1539" s="29"/>
      <c r="EF1539" s="29"/>
      <c r="EG1539" s="29"/>
      <c r="EH1539" s="29"/>
      <c r="EI1539" s="29"/>
      <c r="EJ1539" s="29"/>
      <c r="EK1539" s="29"/>
      <c r="EL1539" s="29"/>
      <c r="EM1539" s="29"/>
      <c r="EN1539" s="29"/>
      <c r="EO1539" s="29"/>
      <c r="EP1539" s="29"/>
      <c r="EQ1539" s="29"/>
      <c r="ER1539" s="29"/>
      <c r="ES1539" s="29"/>
      <c r="ET1539" s="29"/>
      <c r="EU1539" s="29"/>
      <c r="EV1539" s="29"/>
      <c r="EW1539" s="29"/>
      <c r="EX1539" s="29"/>
      <c r="EY1539" s="29"/>
      <c r="EZ1539" s="29"/>
      <c r="FA1539" s="29"/>
      <c r="FB1539" s="29"/>
      <c r="FC1539" s="29"/>
      <c r="FD1539" s="29"/>
      <c r="FE1539" s="29"/>
      <c r="FF1539" s="29"/>
      <c r="FG1539" s="29"/>
      <c r="FH1539" s="29"/>
      <c r="FI1539" s="29"/>
      <c r="FJ1539" s="29"/>
      <c r="FK1539" s="29"/>
      <c r="FV1539" s="29"/>
      <c r="FZ1539" s="29"/>
      <c r="GA1539" s="29"/>
    </row>
    <row r="1540" spans="7:183" x14ac:dyDescent="0.25">
      <c r="G1540" s="112"/>
      <c r="Z1540" s="113"/>
      <c r="AQ1540" s="29"/>
      <c r="AR1540" s="29"/>
      <c r="AS1540" s="29"/>
      <c r="AT1540" s="29"/>
      <c r="AU1540" s="29"/>
      <c r="AV1540" s="29"/>
      <c r="AW1540" s="29"/>
      <c r="AX1540" s="29"/>
      <c r="AY1540" s="29"/>
      <c r="AZ1540" s="29"/>
      <c r="BA1540" s="29"/>
      <c r="BB1540" s="29"/>
      <c r="BC1540" s="29"/>
      <c r="BD1540" s="29"/>
      <c r="BE1540" s="29"/>
      <c r="BF1540" s="29"/>
      <c r="BG1540" s="29"/>
      <c r="BH1540" s="29"/>
      <c r="BI1540" s="29"/>
      <c r="BJ1540" s="29"/>
      <c r="BK1540" s="29"/>
      <c r="BL1540" s="29"/>
      <c r="BM1540" s="29"/>
      <c r="CH1540" s="29"/>
      <c r="CX1540" s="29"/>
      <c r="CY1540" s="29"/>
      <c r="CZ1540" s="31"/>
      <c r="DA1540" s="31"/>
      <c r="DB1540" s="31"/>
      <c r="DC1540" s="31"/>
      <c r="DD1540" s="31"/>
      <c r="DE1540" s="31"/>
      <c r="DF1540" s="31"/>
      <c r="DL1540" s="29"/>
      <c r="DM1540" s="29"/>
      <c r="DN1540" s="29"/>
      <c r="DO1540" s="29"/>
      <c r="DP1540" s="29"/>
      <c r="DQ1540" s="29"/>
      <c r="DR1540" s="29"/>
      <c r="DS1540" s="29"/>
      <c r="DT1540" s="29"/>
      <c r="DU1540" s="29"/>
      <c r="DV1540" s="29"/>
      <c r="DW1540" s="29"/>
      <c r="DX1540" s="29"/>
      <c r="DY1540" s="29"/>
      <c r="DZ1540" s="29"/>
      <c r="EA1540" s="29"/>
      <c r="EB1540" s="29"/>
      <c r="EC1540" s="29"/>
      <c r="ED1540" s="29"/>
      <c r="EE1540" s="29"/>
      <c r="EF1540" s="29"/>
      <c r="EG1540" s="29"/>
      <c r="EH1540" s="29"/>
      <c r="EI1540" s="29"/>
      <c r="EJ1540" s="29"/>
      <c r="EK1540" s="29"/>
      <c r="EL1540" s="29"/>
      <c r="EM1540" s="29"/>
      <c r="EN1540" s="29"/>
      <c r="EO1540" s="29"/>
      <c r="EP1540" s="29"/>
      <c r="EQ1540" s="29"/>
      <c r="ER1540" s="29"/>
      <c r="ES1540" s="29"/>
      <c r="ET1540" s="29"/>
      <c r="EU1540" s="29"/>
      <c r="EV1540" s="29"/>
      <c r="EW1540" s="29"/>
      <c r="EX1540" s="29"/>
      <c r="EY1540" s="29"/>
      <c r="EZ1540" s="29"/>
      <c r="FA1540" s="29"/>
      <c r="FB1540" s="29"/>
      <c r="FC1540" s="29"/>
      <c r="FD1540" s="29"/>
      <c r="FE1540" s="29"/>
      <c r="FF1540" s="29"/>
      <c r="FG1540" s="29"/>
      <c r="FH1540" s="29"/>
      <c r="FI1540" s="29"/>
      <c r="FJ1540" s="29"/>
      <c r="FK1540" s="29"/>
      <c r="FV1540" s="29"/>
      <c r="FZ1540" s="29"/>
      <c r="GA1540" s="29"/>
    </row>
    <row r="1541" spans="7:183" x14ac:dyDescent="0.25">
      <c r="G1541" s="112"/>
      <c r="Z1541" s="113"/>
      <c r="AQ1541" s="29"/>
      <c r="AR1541" s="29"/>
      <c r="AS1541" s="29"/>
      <c r="AT1541" s="29"/>
      <c r="AU1541" s="29"/>
      <c r="AV1541" s="29"/>
      <c r="AW1541" s="29"/>
      <c r="AX1541" s="29"/>
      <c r="AY1541" s="29"/>
      <c r="AZ1541" s="29"/>
      <c r="BA1541" s="29"/>
      <c r="BB1541" s="29"/>
      <c r="BC1541" s="29"/>
      <c r="BD1541" s="29"/>
      <c r="BE1541" s="29"/>
      <c r="BF1541" s="29"/>
      <c r="BG1541" s="29"/>
      <c r="BH1541" s="29"/>
      <c r="BI1541" s="29"/>
      <c r="BJ1541" s="29"/>
      <c r="BK1541" s="29"/>
      <c r="BL1541" s="29"/>
      <c r="BM1541" s="29"/>
      <c r="CH1541" s="29"/>
      <c r="CX1541" s="29"/>
      <c r="CY1541" s="29"/>
      <c r="CZ1541" s="31"/>
      <c r="DA1541" s="31"/>
      <c r="DB1541" s="31"/>
      <c r="DC1541" s="31"/>
      <c r="DD1541" s="31"/>
      <c r="DE1541" s="31"/>
      <c r="DF1541" s="31"/>
      <c r="DL1541" s="29"/>
      <c r="DM1541" s="29"/>
      <c r="DN1541" s="29"/>
      <c r="DO1541" s="29"/>
      <c r="DP1541" s="29"/>
      <c r="DQ1541" s="29"/>
      <c r="DR1541" s="29"/>
      <c r="DS1541" s="29"/>
      <c r="DT1541" s="29"/>
      <c r="DU1541" s="29"/>
      <c r="DV1541" s="29"/>
      <c r="DW1541" s="29"/>
      <c r="DX1541" s="29"/>
      <c r="DY1541" s="29"/>
      <c r="DZ1541" s="29"/>
      <c r="EA1541" s="29"/>
      <c r="EB1541" s="29"/>
      <c r="EC1541" s="29"/>
      <c r="ED1541" s="29"/>
      <c r="EE1541" s="29"/>
      <c r="EF1541" s="29"/>
      <c r="EG1541" s="29"/>
      <c r="EH1541" s="29"/>
      <c r="EI1541" s="29"/>
      <c r="EJ1541" s="29"/>
      <c r="EK1541" s="29"/>
      <c r="EL1541" s="29"/>
      <c r="EM1541" s="29"/>
      <c r="EN1541" s="29"/>
      <c r="EO1541" s="29"/>
      <c r="EP1541" s="29"/>
      <c r="EQ1541" s="29"/>
      <c r="ER1541" s="29"/>
      <c r="ES1541" s="29"/>
      <c r="ET1541" s="29"/>
      <c r="EU1541" s="29"/>
      <c r="EV1541" s="29"/>
      <c r="EW1541" s="29"/>
      <c r="EX1541" s="29"/>
      <c r="EY1541" s="29"/>
      <c r="EZ1541" s="29"/>
      <c r="FA1541" s="29"/>
      <c r="FB1541" s="29"/>
      <c r="FC1541" s="29"/>
      <c r="FD1541" s="29"/>
      <c r="FE1541" s="29"/>
      <c r="FF1541" s="29"/>
      <c r="FG1541" s="29"/>
      <c r="FH1541" s="29"/>
      <c r="FI1541" s="29"/>
      <c r="FJ1541" s="29"/>
      <c r="FK1541" s="29"/>
      <c r="FV1541" s="29"/>
      <c r="FZ1541" s="29"/>
      <c r="GA1541" s="29"/>
    </row>
    <row r="1542" spans="7:183" x14ac:dyDescent="0.25">
      <c r="G1542" s="112"/>
      <c r="Z1542" s="113"/>
      <c r="AQ1542" s="29"/>
      <c r="AR1542" s="29"/>
      <c r="AS1542" s="29"/>
      <c r="AT1542" s="29"/>
      <c r="AU1542" s="29"/>
      <c r="AV1542" s="29"/>
      <c r="AW1542" s="29"/>
      <c r="AX1542" s="29"/>
      <c r="AY1542" s="29"/>
      <c r="AZ1542" s="29"/>
      <c r="BA1542" s="29"/>
      <c r="BB1542" s="29"/>
      <c r="BC1542" s="29"/>
      <c r="BD1542" s="29"/>
      <c r="BE1542" s="29"/>
      <c r="BF1542" s="29"/>
      <c r="BG1542" s="29"/>
      <c r="BH1542" s="29"/>
      <c r="BI1542" s="29"/>
      <c r="BJ1542" s="29"/>
      <c r="BK1542" s="29"/>
      <c r="BL1542" s="29"/>
      <c r="BM1542" s="29"/>
      <c r="CH1542" s="29"/>
      <c r="CX1542" s="29"/>
      <c r="CY1542" s="29"/>
      <c r="CZ1542" s="31"/>
      <c r="DA1542" s="31"/>
      <c r="DB1542" s="31"/>
      <c r="DC1542" s="31"/>
      <c r="DD1542" s="31"/>
      <c r="DE1542" s="31"/>
      <c r="DF1542" s="31"/>
      <c r="DL1542" s="29"/>
      <c r="DM1542" s="29"/>
      <c r="DN1542" s="29"/>
      <c r="DO1542" s="29"/>
      <c r="DP1542" s="29"/>
      <c r="DQ1542" s="29"/>
      <c r="DR1542" s="29"/>
      <c r="DS1542" s="29"/>
      <c r="DT1542" s="29"/>
      <c r="DU1542" s="29"/>
      <c r="DV1542" s="29"/>
      <c r="DW1542" s="29"/>
      <c r="DX1542" s="29"/>
      <c r="DY1542" s="29"/>
      <c r="DZ1542" s="29"/>
      <c r="EA1542" s="29"/>
      <c r="EB1542" s="29"/>
      <c r="EC1542" s="29"/>
      <c r="ED1542" s="29"/>
      <c r="EE1542" s="29"/>
      <c r="EF1542" s="29"/>
      <c r="EG1542" s="29"/>
      <c r="EH1542" s="29"/>
      <c r="EI1542" s="29"/>
      <c r="EJ1542" s="29"/>
      <c r="EK1542" s="29"/>
      <c r="EL1542" s="29"/>
      <c r="EM1542" s="29"/>
      <c r="EN1542" s="29"/>
      <c r="EO1542" s="29"/>
      <c r="EP1542" s="29"/>
      <c r="EQ1542" s="29"/>
      <c r="ER1542" s="29"/>
      <c r="ES1542" s="29"/>
      <c r="ET1542" s="29"/>
      <c r="EU1542" s="29"/>
      <c r="EV1542" s="29"/>
      <c r="EW1542" s="29"/>
      <c r="EX1542" s="29"/>
      <c r="EY1542" s="29"/>
      <c r="EZ1542" s="29"/>
      <c r="FA1542" s="29"/>
      <c r="FB1542" s="29"/>
      <c r="FC1542" s="29"/>
      <c r="FD1542" s="29"/>
      <c r="FE1542" s="29"/>
      <c r="FF1542" s="29"/>
      <c r="FG1542" s="29"/>
      <c r="FH1542" s="29"/>
      <c r="FI1542" s="29"/>
      <c r="FJ1542" s="29"/>
      <c r="FK1542" s="29"/>
      <c r="FV1542" s="29"/>
      <c r="FZ1542" s="29"/>
      <c r="GA1542" s="29"/>
    </row>
    <row r="1543" spans="7:183" x14ac:dyDescent="0.25">
      <c r="G1543" s="112"/>
      <c r="Z1543" s="113"/>
      <c r="AQ1543" s="29"/>
      <c r="AR1543" s="29"/>
      <c r="AS1543" s="29"/>
      <c r="AT1543" s="29"/>
      <c r="AU1543" s="29"/>
      <c r="AV1543" s="29"/>
      <c r="AW1543" s="29"/>
      <c r="AX1543" s="29"/>
      <c r="AY1543" s="29"/>
      <c r="AZ1543" s="29"/>
      <c r="BA1543" s="29"/>
      <c r="BB1543" s="29"/>
      <c r="BC1543" s="29"/>
      <c r="BD1543" s="29"/>
      <c r="BE1543" s="29"/>
      <c r="BF1543" s="29"/>
      <c r="BG1543" s="29"/>
      <c r="BH1543" s="29"/>
      <c r="BI1543" s="29"/>
      <c r="BJ1543" s="29"/>
      <c r="BK1543" s="29"/>
      <c r="BL1543" s="29"/>
      <c r="BM1543" s="29"/>
      <c r="CH1543" s="29"/>
      <c r="CX1543" s="29"/>
      <c r="CY1543" s="29"/>
      <c r="CZ1543" s="31"/>
      <c r="DA1543" s="31"/>
      <c r="DB1543" s="31"/>
      <c r="DC1543" s="31"/>
      <c r="DD1543" s="31"/>
      <c r="DE1543" s="31"/>
      <c r="DF1543" s="31"/>
      <c r="DL1543" s="29"/>
      <c r="DM1543" s="29"/>
      <c r="DN1543" s="29"/>
      <c r="DO1543" s="29"/>
      <c r="DP1543" s="29"/>
      <c r="DQ1543" s="29"/>
      <c r="DR1543" s="29"/>
      <c r="DS1543" s="29"/>
      <c r="DT1543" s="29"/>
      <c r="DU1543" s="29"/>
      <c r="DV1543" s="29"/>
      <c r="DW1543" s="29"/>
      <c r="DX1543" s="29"/>
      <c r="DY1543" s="29"/>
      <c r="DZ1543" s="29"/>
      <c r="EA1543" s="29"/>
      <c r="EB1543" s="29"/>
      <c r="EC1543" s="29"/>
      <c r="ED1543" s="29"/>
      <c r="EE1543" s="29"/>
      <c r="EF1543" s="29"/>
      <c r="EG1543" s="29"/>
      <c r="EH1543" s="29"/>
      <c r="EI1543" s="29"/>
      <c r="EJ1543" s="29"/>
      <c r="EK1543" s="29"/>
      <c r="EL1543" s="29"/>
      <c r="EM1543" s="29"/>
      <c r="EN1543" s="29"/>
      <c r="EO1543" s="29"/>
      <c r="EP1543" s="29"/>
      <c r="EQ1543" s="29"/>
      <c r="ER1543" s="29"/>
      <c r="ES1543" s="29"/>
      <c r="ET1543" s="29"/>
      <c r="EU1543" s="29"/>
      <c r="EV1543" s="29"/>
      <c r="EW1543" s="29"/>
      <c r="EX1543" s="29"/>
      <c r="EY1543" s="29"/>
      <c r="EZ1543" s="29"/>
      <c r="FA1543" s="29"/>
      <c r="FB1543" s="29"/>
      <c r="FC1543" s="29"/>
      <c r="FD1543" s="29"/>
      <c r="FE1543" s="29"/>
      <c r="FF1543" s="29"/>
      <c r="FG1543" s="29"/>
      <c r="FH1543" s="29"/>
      <c r="FI1543" s="29"/>
      <c r="FJ1543" s="29"/>
      <c r="FK1543" s="29"/>
      <c r="FV1543" s="29"/>
      <c r="FZ1543" s="29"/>
      <c r="GA1543" s="29"/>
    </row>
    <row r="1544" spans="7:183" x14ac:dyDescent="0.25">
      <c r="G1544" s="112"/>
      <c r="Z1544" s="113"/>
      <c r="AQ1544" s="29"/>
      <c r="AR1544" s="29"/>
      <c r="AS1544" s="29"/>
      <c r="AT1544" s="29"/>
      <c r="AU1544" s="29"/>
      <c r="AV1544" s="29"/>
      <c r="AW1544" s="29"/>
      <c r="AX1544" s="29"/>
      <c r="AY1544" s="29"/>
      <c r="AZ1544" s="29"/>
      <c r="BA1544" s="29"/>
      <c r="BB1544" s="29"/>
      <c r="BC1544" s="29"/>
      <c r="BD1544" s="29"/>
      <c r="BE1544" s="29"/>
      <c r="BF1544" s="29"/>
      <c r="BG1544" s="29"/>
      <c r="BH1544" s="29"/>
      <c r="BI1544" s="29"/>
      <c r="BJ1544" s="29"/>
      <c r="BK1544" s="29"/>
      <c r="BL1544" s="29"/>
      <c r="BM1544" s="29"/>
      <c r="CH1544" s="29"/>
      <c r="CX1544" s="29"/>
      <c r="CY1544" s="29"/>
      <c r="CZ1544" s="31"/>
      <c r="DA1544" s="31"/>
      <c r="DB1544" s="31"/>
      <c r="DC1544" s="31"/>
      <c r="DD1544" s="31"/>
      <c r="DE1544" s="31"/>
      <c r="DF1544" s="31"/>
      <c r="DL1544" s="29"/>
      <c r="DM1544" s="29"/>
      <c r="DN1544" s="29"/>
      <c r="DO1544" s="29"/>
      <c r="DP1544" s="29"/>
      <c r="DQ1544" s="29"/>
      <c r="DR1544" s="29"/>
      <c r="DS1544" s="29"/>
      <c r="DT1544" s="29"/>
      <c r="DU1544" s="29"/>
      <c r="DV1544" s="29"/>
      <c r="DW1544" s="29"/>
      <c r="DX1544" s="29"/>
      <c r="DY1544" s="29"/>
      <c r="DZ1544" s="29"/>
      <c r="EA1544" s="29"/>
      <c r="EB1544" s="29"/>
      <c r="EC1544" s="29"/>
      <c r="ED1544" s="29"/>
      <c r="EE1544" s="29"/>
      <c r="EF1544" s="29"/>
      <c r="EG1544" s="29"/>
      <c r="EH1544" s="29"/>
      <c r="EI1544" s="29"/>
      <c r="EJ1544" s="29"/>
      <c r="EK1544" s="29"/>
      <c r="EL1544" s="29"/>
      <c r="EM1544" s="29"/>
      <c r="EN1544" s="29"/>
      <c r="EO1544" s="29"/>
      <c r="EP1544" s="29"/>
      <c r="EQ1544" s="29"/>
      <c r="ER1544" s="29"/>
      <c r="ES1544" s="29"/>
      <c r="ET1544" s="29"/>
      <c r="EU1544" s="29"/>
      <c r="EV1544" s="29"/>
      <c r="EW1544" s="29"/>
      <c r="EX1544" s="29"/>
      <c r="EY1544" s="29"/>
      <c r="EZ1544" s="29"/>
      <c r="FA1544" s="29"/>
      <c r="FB1544" s="29"/>
      <c r="FC1544" s="29"/>
      <c r="FD1544" s="29"/>
      <c r="FE1544" s="29"/>
      <c r="FF1544" s="29"/>
      <c r="FG1544" s="29"/>
      <c r="FH1544" s="29"/>
      <c r="FI1544" s="29"/>
      <c r="FJ1544" s="29"/>
      <c r="FK1544" s="29"/>
      <c r="FV1544" s="29"/>
      <c r="FZ1544" s="29"/>
      <c r="GA1544" s="29"/>
    </row>
    <row r="1545" spans="7:183" x14ac:dyDescent="0.25">
      <c r="G1545" s="112"/>
      <c r="Z1545" s="113"/>
      <c r="AQ1545" s="29"/>
      <c r="AR1545" s="29"/>
      <c r="AS1545" s="29"/>
      <c r="AT1545" s="29"/>
      <c r="AU1545" s="29"/>
      <c r="AV1545" s="29"/>
      <c r="AW1545" s="29"/>
      <c r="AX1545" s="29"/>
      <c r="AY1545" s="29"/>
      <c r="AZ1545" s="29"/>
      <c r="BA1545" s="29"/>
      <c r="BB1545" s="29"/>
      <c r="BC1545" s="29"/>
      <c r="BD1545" s="29"/>
      <c r="BE1545" s="29"/>
      <c r="BF1545" s="29"/>
      <c r="BG1545" s="29"/>
      <c r="BH1545" s="29"/>
      <c r="BI1545" s="29"/>
      <c r="BJ1545" s="29"/>
      <c r="BK1545" s="29"/>
      <c r="BL1545" s="29"/>
      <c r="BM1545" s="29"/>
      <c r="CH1545" s="29"/>
      <c r="CX1545" s="29"/>
      <c r="CY1545" s="29"/>
      <c r="CZ1545" s="31"/>
      <c r="DA1545" s="31"/>
      <c r="DB1545" s="31"/>
      <c r="DC1545" s="31"/>
      <c r="DD1545" s="31"/>
      <c r="DE1545" s="31"/>
      <c r="DF1545" s="31"/>
      <c r="DL1545" s="29"/>
      <c r="DM1545" s="29"/>
      <c r="DN1545" s="29"/>
      <c r="DO1545" s="29"/>
      <c r="DP1545" s="29"/>
      <c r="DQ1545" s="29"/>
      <c r="DR1545" s="29"/>
      <c r="DS1545" s="29"/>
      <c r="DT1545" s="29"/>
      <c r="DU1545" s="29"/>
      <c r="DV1545" s="29"/>
      <c r="DW1545" s="29"/>
      <c r="DX1545" s="29"/>
      <c r="DY1545" s="29"/>
      <c r="DZ1545" s="29"/>
      <c r="EA1545" s="29"/>
      <c r="EB1545" s="29"/>
      <c r="EC1545" s="29"/>
      <c r="ED1545" s="29"/>
      <c r="EE1545" s="29"/>
      <c r="EF1545" s="29"/>
      <c r="EG1545" s="29"/>
      <c r="EH1545" s="29"/>
      <c r="EI1545" s="29"/>
      <c r="EJ1545" s="29"/>
      <c r="EK1545" s="29"/>
      <c r="EL1545" s="29"/>
      <c r="EM1545" s="29"/>
      <c r="EN1545" s="29"/>
      <c r="EO1545" s="29"/>
      <c r="EP1545" s="29"/>
      <c r="EQ1545" s="29"/>
      <c r="ER1545" s="29"/>
      <c r="ES1545" s="29"/>
      <c r="ET1545" s="29"/>
      <c r="EU1545" s="29"/>
      <c r="EV1545" s="29"/>
      <c r="EW1545" s="29"/>
      <c r="EX1545" s="29"/>
      <c r="EY1545" s="29"/>
      <c r="EZ1545" s="29"/>
      <c r="FA1545" s="29"/>
      <c r="FB1545" s="29"/>
      <c r="FC1545" s="29"/>
      <c r="FD1545" s="29"/>
      <c r="FE1545" s="29"/>
      <c r="FF1545" s="29"/>
      <c r="FG1545" s="29"/>
      <c r="FH1545" s="29"/>
      <c r="FI1545" s="29"/>
      <c r="FJ1545" s="29"/>
      <c r="FK1545" s="29"/>
      <c r="FV1545" s="29"/>
      <c r="FZ1545" s="29"/>
      <c r="GA1545" s="29"/>
    </row>
    <row r="1546" spans="7:183" x14ac:dyDescent="0.25">
      <c r="G1546" s="112"/>
      <c r="Z1546" s="113"/>
      <c r="AQ1546" s="29"/>
      <c r="AR1546" s="29"/>
      <c r="AS1546" s="29"/>
      <c r="AT1546" s="29"/>
      <c r="AU1546" s="29"/>
      <c r="AV1546" s="29"/>
      <c r="AW1546" s="29"/>
      <c r="AX1546" s="29"/>
      <c r="AY1546" s="29"/>
      <c r="AZ1546" s="29"/>
      <c r="BA1546" s="29"/>
      <c r="BB1546" s="29"/>
      <c r="BC1546" s="29"/>
      <c r="BD1546" s="29"/>
      <c r="BE1546" s="29"/>
      <c r="BF1546" s="29"/>
      <c r="BG1546" s="29"/>
      <c r="BH1546" s="29"/>
      <c r="BI1546" s="29"/>
      <c r="BJ1546" s="29"/>
      <c r="BK1546" s="29"/>
      <c r="BL1546" s="29"/>
      <c r="BM1546" s="29"/>
      <c r="CH1546" s="29"/>
      <c r="CX1546" s="29"/>
      <c r="CY1546" s="29"/>
      <c r="CZ1546" s="31"/>
      <c r="DA1546" s="31"/>
      <c r="DB1546" s="31"/>
      <c r="DC1546" s="31"/>
      <c r="DD1546" s="31"/>
      <c r="DE1546" s="31"/>
      <c r="DF1546" s="31"/>
      <c r="DL1546" s="29"/>
      <c r="DM1546" s="29"/>
      <c r="DN1546" s="29"/>
      <c r="DO1546" s="29"/>
      <c r="DP1546" s="29"/>
      <c r="DQ1546" s="29"/>
      <c r="DR1546" s="29"/>
      <c r="DS1546" s="29"/>
      <c r="DT1546" s="29"/>
      <c r="DU1546" s="29"/>
      <c r="DV1546" s="29"/>
      <c r="DW1546" s="29"/>
      <c r="DX1546" s="29"/>
      <c r="DY1546" s="29"/>
      <c r="DZ1546" s="29"/>
      <c r="EA1546" s="29"/>
      <c r="EB1546" s="29"/>
      <c r="EC1546" s="29"/>
      <c r="ED1546" s="29"/>
      <c r="EE1546" s="29"/>
      <c r="EF1546" s="29"/>
      <c r="EG1546" s="29"/>
      <c r="EH1546" s="29"/>
      <c r="EI1546" s="29"/>
      <c r="EJ1546" s="29"/>
      <c r="EK1546" s="29"/>
      <c r="EL1546" s="29"/>
      <c r="EM1546" s="29"/>
      <c r="EN1546" s="29"/>
      <c r="EO1546" s="29"/>
      <c r="EP1546" s="29"/>
      <c r="EQ1546" s="29"/>
      <c r="ER1546" s="29"/>
      <c r="ES1546" s="29"/>
      <c r="ET1546" s="29"/>
      <c r="EU1546" s="29"/>
      <c r="EV1546" s="29"/>
      <c r="EW1546" s="29"/>
      <c r="EX1546" s="29"/>
      <c r="EY1546" s="29"/>
      <c r="EZ1546" s="29"/>
      <c r="FA1546" s="29"/>
      <c r="FB1546" s="29"/>
      <c r="FC1546" s="29"/>
      <c r="FD1546" s="29"/>
      <c r="FE1546" s="29"/>
      <c r="FF1546" s="29"/>
      <c r="FG1546" s="29"/>
      <c r="FH1546" s="29"/>
      <c r="FI1546" s="29"/>
      <c r="FJ1546" s="29"/>
      <c r="FK1546" s="29"/>
      <c r="FV1546" s="29"/>
      <c r="FZ1546" s="29"/>
      <c r="GA1546" s="29"/>
    </row>
    <row r="1547" spans="7:183" x14ac:dyDescent="0.25">
      <c r="G1547" s="112"/>
      <c r="Z1547" s="113"/>
      <c r="AQ1547" s="29"/>
      <c r="AR1547" s="29"/>
      <c r="AS1547" s="29"/>
      <c r="AT1547" s="29"/>
      <c r="AU1547" s="29"/>
      <c r="AV1547" s="29"/>
      <c r="AW1547" s="29"/>
      <c r="AX1547" s="29"/>
      <c r="AY1547" s="29"/>
      <c r="AZ1547" s="29"/>
      <c r="BA1547" s="29"/>
      <c r="BB1547" s="29"/>
      <c r="BC1547" s="29"/>
      <c r="BD1547" s="29"/>
      <c r="BE1547" s="29"/>
      <c r="BF1547" s="29"/>
      <c r="BG1547" s="29"/>
      <c r="BH1547" s="29"/>
      <c r="BI1547" s="29"/>
      <c r="BJ1547" s="29"/>
      <c r="BK1547" s="29"/>
      <c r="BL1547" s="29"/>
      <c r="BM1547" s="29"/>
      <c r="CH1547" s="29"/>
      <c r="CX1547" s="29"/>
      <c r="CY1547" s="29"/>
      <c r="CZ1547" s="31"/>
      <c r="DA1547" s="31"/>
      <c r="DB1547" s="31"/>
      <c r="DC1547" s="31"/>
      <c r="DD1547" s="31"/>
      <c r="DE1547" s="31"/>
      <c r="DF1547" s="31"/>
      <c r="DL1547" s="29"/>
      <c r="DM1547" s="29"/>
      <c r="DN1547" s="29"/>
      <c r="DO1547" s="29"/>
      <c r="DP1547" s="29"/>
      <c r="DQ1547" s="29"/>
      <c r="DR1547" s="29"/>
      <c r="DS1547" s="29"/>
      <c r="DT1547" s="29"/>
      <c r="DU1547" s="29"/>
      <c r="DV1547" s="29"/>
      <c r="DW1547" s="29"/>
      <c r="DX1547" s="29"/>
      <c r="DY1547" s="29"/>
      <c r="DZ1547" s="29"/>
      <c r="EA1547" s="29"/>
      <c r="EB1547" s="29"/>
      <c r="EC1547" s="29"/>
      <c r="ED1547" s="29"/>
      <c r="EE1547" s="29"/>
      <c r="EF1547" s="29"/>
      <c r="EG1547" s="29"/>
      <c r="EH1547" s="29"/>
      <c r="EI1547" s="29"/>
      <c r="EJ1547" s="29"/>
      <c r="EK1547" s="29"/>
      <c r="EL1547" s="29"/>
      <c r="EM1547" s="29"/>
      <c r="EN1547" s="29"/>
      <c r="EO1547" s="29"/>
      <c r="EP1547" s="29"/>
      <c r="EQ1547" s="29"/>
      <c r="ER1547" s="29"/>
      <c r="ES1547" s="29"/>
      <c r="ET1547" s="29"/>
      <c r="EU1547" s="29"/>
      <c r="EV1547" s="29"/>
      <c r="EW1547" s="29"/>
      <c r="EX1547" s="29"/>
      <c r="EY1547" s="29"/>
      <c r="EZ1547" s="29"/>
      <c r="FA1547" s="29"/>
      <c r="FB1547" s="29"/>
      <c r="FC1547" s="29"/>
      <c r="FD1547" s="29"/>
      <c r="FE1547" s="29"/>
      <c r="FF1547" s="29"/>
      <c r="FG1547" s="29"/>
      <c r="FH1547" s="29"/>
      <c r="FI1547" s="29"/>
      <c r="FJ1547" s="29"/>
      <c r="FK1547" s="29"/>
      <c r="FV1547" s="29"/>
      <c r="FZ1547" s="29"/>
      <c r="GA1547" s="29"/>
    </row>
    <row r="1548" spans="7:183" x14ac:dyDescent="0.25">
      <c r="G1548" s="112"/>
      <c r="Z1548" s="113"/>
      <c r="AQ1548" s="29"/>
      <c r="AR1548" s="29"/>
      <c r="AS1548" s="29"/>
      <c r="AT1548" s="29"/>
      <c r="AU1548" s="29"/>
      <c r="AV1548" s="29"/>
      <c r="AW1548" s="29"/>
      <c r="AX1548" s="29"/>
      <c r="AY1548" s="29"/>
      <c r="AZ1548" s="29"/>
      <c r="BA1548" s="29"/>
      <c r="BB1548" s="29"/>
      <c r="BC1548" s="29"/>
      <c r="BD1548" s="29"/>
      <c r="BE1548" s="29"/>
      <c r="BF1548" s="29"/>
      <c r="BG1548" s="29"/>
      <c r="BH1548" s="29"/>
      <c r="BI1548" s="29"/>
      <c r="BJ1548" s="29"/>
      <c r="BK1548" s="29"/>
      <c r="BL1548" s="29"/>
      <c r="BM1548" s="29"/>
      <c r="CH1548" s="29"/>
      <c r="CX1548" s="29"/>
      <c r="CY1548" s="29"/>
      <c r="CZ1548" s="31"/>
      <c r="DA1548" s="31"/>
      <c r="DB1548" s="31"/>
      <c r="DC1548" s="31"/>
      <c r="DD1548" s="31"/>
      <c r="DE1548" s="31"/>
      <c r="DF1548" s="31"/>
      <c r="DL1548" s="29"/>
      <c r="DM1548" s="29"/>
      <c r="DN1548" s="29"/>
      <c r="DO1548" s="29"/>
      <c r="DP1548" s="29"/>
      <c r="DQ1548" s="29"/>
      <c r="DR1548" s="29"/>
      <c r="DS1548" s="29"/>
      <c r="DT1548" s="29"/>
      <c r="DU1548" s="29"/>
      <c r="DV1548" s="29"/>
      <c r="DW1548" s="29"/>
      <c r="DX1548" s="29"/>
      <c r="DY1548" s="29"/>
      <c r="DZ1548" s="29"/>
      <c r="EA1548" s="29"/>
      <c r="EB1548" s="29"/>
      <c r="EC1548" s="29"/>
      <c r="ED1548" s="29"/>
      <c r="EE1548" s="29"/>
      <c r="EF1548" s="29"/>
      <c r="EG1548" s="29"/>
      <c r="EH1548" s="29"/>
      <c r="EI1548" s="29"/>
      <c r="EJ1548" s="29"/>
      <c r="EK1548" s="29"/>
      <c r="EL1548" s="29"/>
      <c r="EM1548" s="29"/>
      <c r="EN1548" s="29"/>
      <c r="EO1548" s="29"/>
      <c r="EP1548" s="29"/>
      <c r="EQ1548" s="29"/>
      <c r="ER1548" s="29"/>
      <c r="ES1548" s="29"/>
      <c r="ET1548" s="29"/>
      <c r="EU1548" s="29"/>
      <c r="EV1548" s="29"/>
      <c r="EW1548" s="29"/>
      <c r="EX1548" s="29"/>
      <c r="EY1548" s="29"/>
      <c r="EZ1548" s="29"/>
      <c r="FA1548" s="29"/>
      <c r="FB1548" s="29"/>
      <c r="FC1548" s="29"/>
      <c r="FD1548" s="29"/>
      <c r="FE1548" s="29"/>
      <c r="FF1548" s="29"/>
      <c r="FG1548" s="29"/>
      <c r="FH1548" s="29"/>
      <c r="FI1548" s="29"/>
      <c r="FJ1548" s="29"/>
      <c r="FK1548" s="29"/>
      <c r="FV1548" s="29"/>
      <c r="FZ1548" s="29"/>
      <c r="GA1548" s="29"/>
    </row>
    <row r="1549" spans="7:183" x14ac:dyDescent="0.25">
      <c r="G1549" s="112"/>
      <c r="Z1549" s="113"/>
      <c r="AQ1549" s="29"/>
      <c r="AR1549" s="29"/>
      <c r="AS1549" s="29"/>
      <c r="AT1549" s="29"/>
      <c r="AU1549" s="29"/>
      <c r="AV1549" s="29"/>
      <c r="AW1549" s="29"/>
      <c r="AX1549" s="29"/>
      <c r="AY1549" s="29"/>
      <c r="AZ1549" s="29"/>
      <c r="BA1549" s="29"/>
      <c r="BB1549" s="29"/>
      <c r="BC1549" s="29"/>
      <c r="BD1549" s="29"/>
      <c r="BE1549" s="29"/>
      <c r="BF1549" s="29"/>
      <c r="BG1549" s="29"/>
      <c r="BH1549" s="29"/>
      <c r="BI1549" s="29"/>
      <c r="BJ1549" s="29"/>
      <c r="BK1549" s="29"/>
      <c r="BL1549" s="29"/>
      <c r="BM1549" s="29"/>
      <c r="CH1549" s="29"/>
      <c r="CX1549" s="29"/>
      <c r="CY1549" s="29"/>
      <c r="CZ1549" s="31"/>
      <c r="DA1549" s="31"/>
      <c r="DB1549" s="31"/>
      <c r="DC1549" s="31"/>
      <c r="DD1549" s="31"/>
      <c r="DE1549" s="31"/>
      <c r="DF1549" s="31"/>
      <c r="DL1549" s="29"/>
      <c r="DM1549" s="29"/>
      <c r="DN1549" s="29"/>
      <c r="DO1549" s="29"/>
      <c r="DP1549" s="29"/>
      <c r="DQ1549" s="29"/>
      <c r="DR1549" s="29"/>
      <c r="DS1549" s="29"/>
      <c r="DT1549" s="29"/>
      <c r="DU1549" s="29"/>
      <c r="DV1549" s="29"/>
      <c r="DW1549" s="29"/>
      <c r="DX1549" s="29"/>
      <c r="DY1549" s="29"/>
      <c r="DZ1549" s="29"/>
      <c r="EA1549" s="29"/>
      <c r="EB1549" s="29"/>
      <c r="EC1549" s="29"/>
      <c r="ED1549" s="29"/>
      <c r="EE1549" s="29"/>
      <c r="EF1549" s="29"/>
      <c r="EG1549" s="29"/>
      <c r="EH1549" s="29"/>
      <c r="EI1549" s="29"/>
      <c r="EJ1549" s="29"/>
      <c r="EK1549" s="29"/>
      <c r="EL1549" s="29"/>
      <c r="EM1549" s="29"/>
      <c r="EN1549" s="29"/>
      <c r="EO1549" s="29"/>
      <c r="EP1549" s="29"/>
      <c r="EQ1549" s="29"/>
      <c r="ER1549" s="29"/>
      <c r="ES1549" s="29"/>
      <c r="ET1549" s="29"/>
      <c r="EU1549" s="29"/>
      <c r="EV1549" s="29"/>
      <c r="EW1549" s="29"/>
      <c r="EX1549" s="29"/>
      <c r="EY1549" s="29"/>
      <c r="EZ1549" s="29"/>
      <c r="FA1549" s="29"/>
      <c r="FB1549" s="29"/>
      <c r="FC1549" s="29"/>
      <c r="FD1549" s="29"/>
      <c r="FE1549" s="29"/>
      <c r="FF1549" s="29"/>
      <c r="FG1549" s="29"/>
      <c r="FH1549" s="29"/>
      <c r="FI1549" s="29"/>
      <c r="FJ1549" s="29"/>
      <c r="FK1549" s="29"/>
      <c r="FV1549" s="29"/>
      <c r="FZ1549" s="29"/>
      <c r="GA1549" s="29"/>
    </row>
    <row r="1550" spans="7:183" x14ac:dyDescent="0.25">
      <c r="G1550" s="112"/>
      <c r="Z1550" s="113"/>
      <c r="AQ1550" s="29"/>
      <c r="AR1550" s="29"/>
      <c r="AS1550" s="29"/>
      <c r="AT1550" s="29"/>
      <c r="AU1550" s="29"/>
      <c r="AV1550" s="29"/>
      <c r="AW1550" s="29"/>
      <c r="AX1550" s="29"/>
      <c r="AY1550" s="29"/>
      <c r="AZ1550" s="29"/>
      <c r="BA1550" s="29"/>
      <c r="BB1550" s="29"/>
      <c r="BC1550" s="29"/>
      <c r="BD1550" s="29"/>
      <c r="BE1550" s="29"/>
      <c r="BF1550" s="29"/>
      <c r="BG1550" s="29"/>
      <c r="BH1550" s="29"/>
      <c r="BI1550" s="29"/>
      <c r="BJ1550" s="29"/>
      <c r="BK1550" s="29"/>
      <c r="BL1550" s="29"/>
      <c r="BM1550" s="29"/>
      <c r="CH1550" s="29"/>
      <c r="CX1550" s="29"/>
      <c r="CY1550" s="29"/>
      <c r="CZ1550" s="31"/>
      <c r="DA1550" s="31"/>
      <c r="DB1550" s="31"/>
      <c r="DC1550" s="31"/>
      <c r="DD1550" s="31"/>
      <c r="DE1550" s="31"/>
      <c r="DF1550" s="31"/>
      <c r="DL1550" s="29"/>
      <c r="DM1550" s="29"/>
      <c r="DN1550" s="29"/>
      <c r="DO1550" s="29"/>
      <c r="DP1550" s="29"/>
      <c r="DQ1550" s="29"/>
      <c r="DR1550" s="29"/>
      <c r="DS1550" s="29"/>
      <c r="DT1550" s="29"/>
      <c r="DU1550" s="29"/>
      <c r="DV1550" s="29"/>
      <c r="DW1550" s="29"/>
      <c r="DX1550" s="29"/>
      <c r="DY1550" s="29"/>
      <c r="DZ1550" s="29"/>
      <c r="EA1550" s="29"/>
      <c r="EB1550" s="29"/>
      <c r="EC1550" s="29"/>
      <c r="ED1550" s="29"/>
      <c r="EE1550" s="29"/>
      <c r="EF1550" s="29"/>
      <c r="EG1550" s="29"/>
      <c r="EH1550" s="29"/>
      <c r="EI1550" s="29"/>
      <c r="EJ1550" s="29"/>
      <c r="EK1550" s="29"/>
      <c r="EL1550" s="29"/>
      <c r="EM1550" s="29"/>
      <c r="EN1550" s="29"/>
      <c r="EO1550" s="29"/>
      <c r="EP1550" s="29"/>
      <c r="EQ1550" s="29"/>
      <c r="ER1550" s="29"/>
      <c r="ES1550" s="29"/>
      <c r="ET1550" s="29"/>
      <c r="EU1550" s="29"/>
      <c r="EV1550" s="29"/>
      <c r="EW1550" s="29"/>
      <c r="EX1550" s="29"/>
      <c r="EY1550" s="29"/>
      <c r="EZ1550" s="29"/>
      <c r="FA1550" s="29"/>
      <c r="FB1550" s="29"/>
      <c r="FC1550" s="29"/>
      <c r="FD1550" s="29"/>
      <c r="FE1550" s="29"/>
      <c r="FF1550" s="29"/>
      <c r="FG1550" s="29"/>
      <c r="FH1550" s="29"/>
      <c r="FI1550" s="29"/>
      <c r="FJ1550" s="29"/>
      <c r="FK1550" s="29"/>
      <c r="FV1550" s="29"/>
      <c r="FZ1550" s="29"/>
      <c r="GA1550" s="29"/>
    </row>
    <row r="1551" spans="7:183" x14ac:dyDescent="0.25">
      <c r="G1551" s="112"/>
      <c r="Z1551" s="113"/>
      <c r="AQ1551" s="29"/>
      <c r="AR1551" s="29"/>
      <c r="AS1551" s="29"/>
      <c r="AT1551" s="29"/>
      <c r="AU1551" s="29"/>
      <c r="AV1551" s="29"/>
      <c r="AW1551" s="29"/>
      <c r="AX1551" s="29"/>
      <c r="AY1551" s="29"/>
      <c r="AZ1551" s="29"/>
      <c r="BA1551" s="29"/>
      <c r="BB1551" s="29"/>
      <c r="BC1551" s="29"/>
      <c r="BD1551" s="29"/>
      <c r="BE1551" s="29"/>
      <c r="BF1551" s="29"/>
      <c r="BG1551" s="29"/>
      <c r="BH1551" s="29"/>
      <c r="BI1551" s="29"/>
      <c r="BJ1551" s="29"/>
      <c r="BK1551" s="29"/>
      <c r="BL1551" s="29"/>
      <c r="BM1551" s="29"/>
      <c r="CH1551" s="29"/>
      <c r="CX1551" s="29"/>
      <c r="CY1551" s="29"/>
      <c r="CZ1551" s="31"/>
      <c r="DA1551" s="31"/>
      <c r="DB1551" s="31"/>
      <c r="DC1551" s="31"/>
      <c r="DD1551" s="31"/>
      <c r="DE1551" s="31"/>
      <c r="DF1551" s="31"/>
      <c r="DL1551" s="29"/>
      <c r="DM1551" s="29"/>
      <c r="DN1551" s="29"/>
      <c r="DO1551" s="29"/>
      <c r="DP1551" s="29"/>
      <c r="DQ1551" s="29"/>
      <c r="DR1551" s="29"/>
      <c r="DS1551" s="29"/>
      <c r="DT1551" s="29"/>
      <c r="DU1551" s="29"/>
      <c r="DV1551" s="29"/>
      <c r="DW1551" s="29"/>
      <c r="DX1551" s="29"/>
      <c r="DY1551" s="29"/>
      <c r="DZ1551" s="29"/>
      <c r="EA1551" s="29"/>
      <c r="EB1551" s="29"/>
      <c r="EC1551" s="29"/>
      <c r="ED1551" s="29"/>
      <c r="EE1551" s="29"/>
      <c r="EF1551" s="29"/>
      <c r="EG1551" s="29"/>
      <c r="EH1551" s="29"/>
      <c r="EI1551" s="29"/>
      <c r="EJ1551" s="29"/>
      <c r="EK1551" s="29"/>
      <c r="EL1551" s="29"/>
      <c r="EM1551" s="29"/>
      <c r="EN1551" s="29"/>
      <c r="EO1551" s="29"/>
      <c r="EP1551" s="29"/>
      <c r="EQ1551" s="29"/>
      <c r="ER1551" s="29"/>
      <c r="ES1551" s="29"/>
      <c r="ET1551" s="29"/>
      <c r="EU1551" s="29"/>
      <c r="EV1551" s="29"/>
      <c r="EW1551" s="29"/>
      <c r="EX1551" s="29"/>
      <c r="EY1551" s="29"/>
      <c r="EZ1551" s="29"/>
      <c r="FA1551" s="29"/>
      <c r="FB1551" s="29"/>
      <c r="FC1551" s="29"/>
      <c r="FD1551" s="29"/>
      <c r="FE1551" s="29"/>
      <c r="FF1551" s="29"/>
      <c r="FG1551" s="29"/>
      <c r="FH1551" s="29"/>
      <c r="FI1551" s="29"/>
      <c r="FJ1551" s="29"/>
      <c r="FK1551" s="29"/>
      <c r="FV1551" s="29"/>
      <c r="FZ1551" s="29"/>
      <c r="GA1551" s="29"/>
    </row>
    <row r="1552" spans="7:183" x14ac:dyDescent="0.25">
      <c r="G1552" s="112"/>
      <c r="Z1552" s="113"/>
      <c r="AQ1552" s="29"/>
      <c r="AR1552" s="29"/>
      <c r="AS1552" s="29"/>
      <c r="AT1552" s="29"/>
      <c r="AU1552" s="29"/>
      <c r="AV1552" s="29"/>
      <c r="AW1552" s="29"/>
      <c r="AX1552" s="29"/>
      <c r="AY1552" s="29"/>
      <c r="AZ1552" s="29"/>
      <c r="BA1552" s="29"/>
      <c r="BB1552" s="29"/>
      <c r="BC1552" s="29"/>
      <c r="BD1552" s="29"/>
      <c r="BE1552" s="29"/>
      <c r="BF1552" s="29"/>
      <c r="BG1552" s="29"/>
      <c r="BH1552" s="29"/>
      <c r="BI1552" s="29"/>
      <c r="BJ1552" s="29"/>
      <c r="BK1552" s="29"/>
      <c r="BL1552" s="29"/>
      <c r="BM1552" s="29"/>
      <c r="CH1552" s="29"/>
      <c r="CX1552" s="29"/>
      <c r="CY1552" s="29"/>
      <c r="CZ1552" s="31"/>
      <c r="DA1552" s="31"/>
      <c r="DB1552" s="31"/>
      <c r="DC1552" s="31"/>
      <c r="DD1552" s="31"/>
      <c r="DE1552" s="31"/>
      <c r="DF1552" s="31"/>
      <c r="DL1552" s="29"/>
      <c r="DM1552" s="29"/>
      <c r="DN1552" s="29"/>
      <c r="DO1552" s="29"/>
      <c r="DP1552" s="29"/>
      <c r="DQ1552" s="29"/>
      <c r="DR1552" s="29"/>
      <c r="DS1552" s="29"/>
      <c r="DT1552" s="29"/>
      <c r="DU1552" s="29"/>
      <c r="DV1552" s="29"/>
      <c r="DW1552" s="29"/>
      <c r="DX1552" s="29"/>
      <c r="DY1552" s="29"/>
      <c r="DZ1552" s="29"/>
      <c r="EA1552" s="29"/>
      <c r="EB1552" s="29"/>
      <c r="EC1552" s="29"/>
      <c r="ED1552" s="29"/>
      <c r="EE1552" s="29"/>
      <c r="EF1552" s="29"/>
      <c r="EG1552" s="29"/>
      <c r="EH1552" s="29"/>
      <c r="EI1552" s="29"/>
      <c r="EJ1552" s="29"/>
      <c r="EK1552" s="29"/>
      <c r="EL1552" s="29"/>
      <c r="EM1552" s="29"/>
      <c r="EN1552" s="29"/>
      <c r="EO1552" s="29"/>
      <c r="EP1552" s="29"/>
      <c r="EQ1552" s="29"/>
      <c r="ER1552" s="29"/>
      <c r="ES1552" s="29"/>
      <c r="ET1552" s="29"/>
      <c r="EU1552" s="29"/>
      <c r="EV1552" s="29"/>
      <c r="EW1552" s="29"/>
      <c r="EX1552" s="29"/>
      <c r="EY1552" s="29"/>
      <c r="EZ1552" s="29"/>
      <c r="FA1552" s="29"/>
      <c r="FB1552" s="29"/>
      <c r="FC1552" s="29"/>
      <c r="FD1552" s="29"/>
      <c r="FE1552" s="29"/>
      <c r="FF1552" s="29"/>
      <c r="FG1552" s="29"/>
      <c r="FH1552" s="29"/>
      <c r="FI1552" s="29"/>
      <c r="FJ1552" s="29"/>
      <c r="FK1552" s="29"/>
      <c r="FV1552" s="29"/>
      <c r="FZ1552" s="29"/>
      <c r="GA1552" s="29"/>
    </row>
    <row r="1553" spans="7:183" x14ac:dyDescent="0.25">
      <c r="G1553" s="112"/>
      <c r="Z1553" s="113"/>
      <c r="AQ1553" s="29"/>
      <c r="AR1553" s="29"/>
      <c r="AS1553" s="29"/>
      <c r="AT1553" s="29"/>
      <c r="AU1553" s="29"/>
      <c r="AV1553" s="29"/>
      <c r="AW1553" s="29"/>
      <c r="AX1553" s="29"/>
      <c r="AY1553" s="29"/>
      <c r="AZ1553" s="29"/>
      <c r="BA1553" s="29"/>
      <c r="BB1553" s="29"/>
      <c r="BC1553" s="29"/>
      <c r="BD1553" s="29"/>
      <c r="BE1553" s="29"/>
      <c r="BF1553" s="29"/>
      <c r="BG1553" s="29"/>
      <c r="BH1553" s="29"/>
      <c r="BI1553" s="29"/>
      <c r="BJ1553" s="29"/>
      <c r="BK1553" s="29"/>
      <c r="BL1553" s="29"/>
      <c r="BM1553" s="29"/>
      <c r="CH1553" s="29"/>
      <c r="CX1553" s="29"/>
      <c r="CY1553" s="29"/>
      <c r="CZ1553" s="31"/>
      <c r="DA1553" s="31"/>
      <c r="DB1553" s="31"/>
      <c r="DC1553" s="31"/>
      <c r="DD1553" s="31"/>
      <c r="DE1553" s="31"/>
      <c r="DF1553" s="31"/>
      <c r="DL1553" s="29"/>
      <c r="DM1553" s="29"/>
      <c r="DN1553" s="29"/>
      <c r="DO1553" s="29"/>
      <c r="DP1553" s="29"/>
      <c r="DQ1553" s="29"/>
      <c r="DR1553" s="29"/>
      <c r="DS1553" s="29"/>
      <c r="DT1553" s="29"/>
      <c r="DU1553" s="29"/>
      <c r="DV1553" s="29"/>
      <c r="DW1553" s="29"/>
      <c r="DX1553" s="29"/>
      <c r="DY1553" s="29"/>
      <c r="DZ1553" s="29"/>
      <c r="EA1553" s="29"/>
      <c r="EB1553" s="29"/>
      <c r="EC1553" s="29"/>
      <c r="ED1553" s="29"/>
      <c r="EE1553" s="29"/>
      <c r="EF1553" s="29"/>
      <c r="EG1553" s="29"/>
      <c r="EH1553" s="29"/>
      <c r="EI1553" s="29"/>
      <c r="EJ1553" s="29"/>
      <c r="EK1553" s="29"/>
      <c r="EL1553" s="29"/>
      <c r="EM1553" s="29"/>
      <c r="EN1553" s="29"/>
      <c r="EO1553" s="29"/>
      <c r="EP1553" s="29"/>
      <c r="EQ1553" s="29"/>
      <c r="ER1553" s="29"/>
      <c r="ES1553" s="29"/>
      <c r="ET1553" s="29"/>
      <c r="EU1553" s="29"/>
      <c r="EV1553" s="29"/>
      <c r="EW1553" s="29"/>
      <c r="EX1553" s="29"/>
      <c r="EY1553" s="29"/>
      <c r="EZ1553" s="29"/>
      <c r="FA1553" s="29"/>
      <c r="FB1553" s="29"/>
      <c r="FC1553" s="29"/>
      <c r="FD1553" s="29"/>
      <c r="FE1553" s="29"/>
      <c r="FF1553" s="29"/>
      <c r="FG1553" s="29"/>
      <c r="FH1553" s="29"/>
      <c r="FI1553" s="29"/>
      <c r="FJ1553" s="29"/>
      <c r="FK1553" s="29"/>
      <c r="FV1553" s="29"/>
      <c r="FZ1553" s="29"/>
      <c r="GA1553" s="29"/>
    </row>
    <row r="1554" spans="7:183" x14ac:dyDescent="0.25">
      <c r="G1554" s="112"/>
      <c r="Z1554" s="113"/>
      <c r="AQ1554" s="29"/>
      <c r="AR1554" s="29"/>
      <c r="AS1554" s="29"/>
      <c r="AT1554" s="29"/>
      <c r="AU1554" s="29"/>
      <c r="AV1554" s="29"/>
      <c r="AW1554" s="29"/>
      <c r="AX1554" s="29"/>
      <c r="AY1554" s="29"/>
      <c r="AZ1554" s="29"/>
      <c r="BA1554" s="29"/>
      <c r="BB1554" s="29"/>
      <c r="BC1554" s="29"/>
      <c r="BD1554" s="29"/>
      <c r="BE1554" s="29"/>
      <c r="BF1554" s="29"/>
      <c r="BG1554" s="29"/>
      <c r="BH1554" s="29"/>
      <c r="BI1554" s="29"/>
      <c r="BJ1554" s="29"/>
      <c r="BK1554" s="29"/>
      <c r="BL1554" s="29"/>
      <c r="BM1554" s="29"/>
      <c r="CH1554" s="29"/>
      <c r="CX1554" s="29"/>
      <c r="CY1554" s="29"/>
      <c r="CZ1554" s="31"/>
      <c r="DA1554" s="31"/>
      <c r="DB1554" s="31"/>
      <c r="DC1554" s="31"/>
      <c r="DD1554" s="31"/>
      <c r="DE1554" s="31"/>
      <c r="DF1554" s="31"/>
      <c r="DL1554" s="29"/>
      <c r="DM1554" s="29"/>
      <c r="DN1554" s="29"/>
      <c r="DO1554" s="29"/>
      <c r="DP1554" s="29"/>
      <c r="DQ1554" s="29"/>
      <c r="DR1554" s="29"/>
      <c r="DS1554" s="29"/>
      <c r="DT1554" s="29"/>
      <c r="DU1554" s="29"/>
      <c r="DV1554" s="29"/>
      <c r="DW1554" s="29"/>
      <c r="DX1554" s="29"/>
      <c r="DY1554" s="29"/>
      <c r="DZ1554" s="29"/>
      <c r="EA1554" s="29"/>
      <c r="EB1554" s="29"/>
      <c r="EC1554" s="29"/>
      <c r="ED1554" s="29"/>
      <c r="EE1554" s="29"/>
      <c r="EF1554" s="29"/>
      <c r="EG1554" s="29"/>
      <c r="EH1554" s="29"/>
      <c r="EI1554" s="29"/>
      <c r="EJ1554" s="29"/>
      <c r="EK1554" s="29"/>
      <c r="EL1554" s="29"/>
      <c r="EM1554" s="29"/>
      <c r="EN1554" s="29"/>
      <c r="EO1554" s="29"/>
      <c r="EP1554" s="29"/>
      <c r="EQ1554" s="29"/>
      <c r="ER1554" s="29"/>
      <c r="ES1554" s="29"/>
      <c r="ET1554" s="29"/>
      <c r="EU1554" s="29"/>
      <c r="EV1554" s="29"/>
      <c r="EW1554" s="29"/>
      <c r="EX1554" s="29"/>
      <c r="EY1554" s="29"/>
      <c r="EZ1554" s="29"/>
      <c r="FA1554" s="29"/>
      <c r="FB1554" s="29"/>
      <c r="FC1554" s="29"/>
      <c r="FD1554" s="29"/>
      <c r="FE1554" s="29"/>
      <c r="FF1554" s="29"/>
      <c r="FG1554" s="29"/>
      <c r="FH1554" s="29"/>
      <c r="FI1554" s="29"/>
      <c r="FJ1554" s="29"/>
      <c r="FK1554" s="29"/>
      <c r="FV1554" s="29"/>
      <c r="FZ1554" s="29"/>
      <c r="GA1554" s="29"/>
    </row>
    <row r="1555" spans="7:183" x14ac:dyDescent="0.25">
      <c r="G1555" s="112"/>
      <c r="Z1555" s="113"/>
      <c r="AQ1555" s="29"/>
      <c r="AR1555" s="29"/>
      <c r="AS1555" s="29"/>
      <c r="AT1555" s="29"/>
      <c r="AU1555" s="29"/>
      <c r="AV1555" s="29"/>
      <c r="AW1555" s="29"/>
      <c r="AX1555" s="29"/>
      <c r="AY1555" s="29"/>
      <c r="AZ1555" s="29"/>
      <c r="BA1555" s="29"/>
      <c r="BB1555" s="29"/>
      <c r="BC1555" s="29"/>
      <c r="BD1555" s="29"/>
      <c r="BE1555" s="29"/>
      <c r="BF1555" s="29"/>
      <c r="BG1555" s="29"/>
      <c r="BH1555" s="29"/>
      <c r="BI1555" s="29"/>
      <c r="BJ1555" s="29"/>
      <c r="BK1555" s="29"/>
      <c r="BL1555" s="29"/>
      <c r="BM1555" s="29"/>
      <c r="CH1555" s="29"/>
      <c r="CX1555" s="29"/>
      <c r="CY1555" s="29"/>
      <c r="CZ1555" s="31"/>
      <c r="DA1555" s="31"/>
      <c r="DB1555" s="31"/>
      <c r="DC1555" s="31"/>
      <c r="DD1555" s="31"/>
      <c r="DE1555" s="31"/>
      <c r="DF1555" s="31"/>
      <c r="DL1555" s="29"/>
      <c r="DM1555" s="29"/>
      <c r="DN1555" s="29"/>
      <c r="DO1555" s="29"/>
      <c r="DP1555" s="29"/>
      <c r="DQ1555" s="29"/>
      <c r="DR1555" s="29"/>
      <c r="DS1555" s="29"/>
      <c r="DT1555" s="29"/>
      <c r="DU1555" s="29"/>
      <c r="DV1555" s="29"/>
      <c r="DW1555" s="29"/>
      <c r="DX1555" s="29"/>
      <c r="DY1555" s="29"/>
      <c r="DZ1555" s="29"/>
      <c r="EA1555" s="29"/>
      <c r="EB1555" s="29"/>
      <c r="EC1555" s="29"/>
      <c r="ED1555" s="29"/>
      <c r="EE1555" s="29"/>
      <c r="EF1555" s="29"/>
      <c r="EG1555" s="29"/>
      <c r="EH1555" s="29"/>
      <c r="EI1555" s="29"/>
      <c r="EJ1555" s="29"/>
      <c r="EK1555" s="29"/>
      <c r="EL1555" s="29"/>
      <c r="EM1555" s="29"/>
      <c r="EN1555" s="29"/>
      <c r="EO1555" s="29"/>
      <c r="EP1555" s="29"/>
      <c r="EQ1555" s="29"/>
      <c r="ER1555" s="29"/>
      <c r="ES1555" s="29"/>
      <c r="ET1555" s="29"/>
      <c r="EU1555" s="29"/>
      <c r="EV1555" s="29"/>
      <c r="EW1555" s="29"/>
      <c r="EX1555" s="29"/>
      <c r="EY1555" s="29"/>
      <c r="EZ1555" s="29"/>
      <c r="FA1555" s="29"/>
      <c r="FB1555" s="29"/>
      <c r="FC1555" s="29"/>
      <c r="FD1555" s="29"/>
      <c r="FE1555" s="29"/>
      <c r="FF1555" s="29"/>
      <c r="FG1555" s="29"/>
      <c r="FH1555" s="29"/>
      <c r="FI1555" s="29"/>
      <c r="FJ1555" s="29"/>
      <c r="FK1555" s="29"/>
      <c r="FV1555" s="29"/>
      <c r="FZ1555" s="29"/>
      <c r="GA1555" s="29"/>
    </row>
    <row r="1556" spans="7:183" x14ac:dyDescent="0.25">
      <c r="G1556" s="112"/>
      <c r="Z1556" s="113"/>
      <c r="AQ1556" s="29"/>
      <c r="AR1556" s="29"/>
      <c r="AS1556" s="29"/>
      <c r="AT1556" s="29"/>
      <c r="AU1556" s="29"/>
      <c r="AV1556" s="29"/>
      <c r="AW1556" s="29"/>
      <c r="AX1556" s="29"/>
      <c r="AY1556" s="29"/>
      <c r="AZ1556" s="29"/>
      <c r="BA1556" s="29"/>
      <c r="BB1556" s="29"/>
      <c r="BC1556" s="29"/>
      <c r="BD1556" s="29"/>
      <c r="BE1556" s="29"/>
      <c r="BF1556" s="29"/>
      <c r="BG1556" s="29"/>
      <c r="BH1556" s="29"/>
      <c r="BI1556" s="29"/>
      <c r="BJ1556" s="29"/>
      <c r="BK1556" s="29"/>
      <c r="BL1556" s="29"/>
      <c r="BM1556" s="29"/>
      <c r="CH1556" s="29"/>
      <c r="CX1556" s="29"/>
      <c r="CY1556" s="29"/>
      <c r="CZ1556" s="31"/>
      <c r="DA1556" s="31"/>
      <c r="DB1556" s="31"/>
      <c r="DC1556" s="31"/>
      <c r="DD1556" s="31"/>
      <c r="DE1556" s="31"/>
      <c r="DF1556" s="31"/>
      <c r="DL1556" s="29"/>
      <c r="DM1556" s="29"/>
      <c r="DN1556" s="29"/>
      <c r="DO1556" s="29"/>
      <c r="DP1556" s="29"/>
      <c r="DQ1556" s="29"/>
      <c r="DR1556" s="29"/>
      <c r="DS1556" s="29"/>
      <c r="DT1556" s="29"/>
      <c r="DU1556" s="29"/>
      <c r="DV1556" s="29"/>
      <c r="DW1556" s="29"/>
      <c r="DX1556" s="29"/>
      <c r="DY1556" s="29"/>
      <c r="DZ1556" s="29"/>
      <c r="EA1556" s="29"/>
      <c r="EB1556" s="29"/>
      <c r="EC1556" s="29"/>
      <c r="ED1556" s="29"/>
      <c r="EE1556" s="29"/>
      <c r="EF1556" s="29"/>
      <c r="EG1556" s="29"/>
      <c r="EH1556" s="29"/>
      <c r="EI1556" s="29"/>
      <c r="EJ1556" s="29"/>
      <c r="EK1556" s="29"/>
      <c r="EL1556" s="29"/>
      <c r="EM1556" s="29"/>
      <c r="EN1556" s="29"/>
      <c r="EO1556" s="29"/>
      <c r="EP1556" s="29"/>
      <c r="EQ1556" s="29"/>
      <c r="ER1556" s="29"/>
      <c r="ES1556" s="29"/>
      <c r="ET1556" s="29"/>
      <c r="EU1556" s="29"/>
      <c r="EV1556" s="29"/>
      <c r="EW1556" s="29"/>
      <c r="EX1556" s="29"/>
      <c r="EY1556" s="29"/>
      <c r="EZ1556" s="29"/>
      <c r="FA1556" s="29"/>
      <c r="FB1556" s="29"/>
      <c r="FC1556" s="29"/>
      <c r="FD1556" s="29"/>
      <c r="FE1556" s="29"/>
      <c r="FF1556" s="29"/>
      <c r="FG1556" s="29"/>
      <c r="FH1556" s="29"/>
      <c r="FI1556" s="29"/>
      <c r="FJ1556" s="29"/>
      <c r="FK1556" s="29"/>
      <c r="FV1556" s="29"/>
      <c r="FZ1556" s="29"/>
      <c r="GA1556" s="29"/>
    </row>
    <row r="1557" spans="7:183" x14ac:dyDescent="0.25">
      <c r="G1557" s="112"/>
      <c r="Z1557" s="113"/>
      <c r="AQ1557" s="29"/>
      <c r="AR1557" s="29"/>
      <c r="AS1557" s="29"/>
      <c r="AT1557" s="29"/>
      <c r="AU1557" s="29"/>
      <c r="AV1557" s="29"/>
      <c r="AW1557" s="29"/>
      <c r="AX1557" s="29"/>
      <c r="AY1557" s="29"/>
      <c r="AZ1557" s="29"/>
      <c r="BA1557" s="29"/>
      <c r="BB1557" s="29"/>
      <c r="BC1557" s="29"/>
      <c r="BD1557" s="29"/>
      <c r="BE1557" s="29"/>
      <c r="BF1557" s="29"/>
      <c r="BG1557" s="29"/>
      <c r="BH1557" s="29"/>
      <c r="BI1557" s="29"/>
      <c r="BJ1557" s="29"/>
      <c r="BK1557" s="29"/>
      <c r="BL1557" s="29"/>
      <c r="BM1557" s="29"/>
      <c r="CH1557" s="29"/>
      <c r="CX1557" s="29"/>
      <c r="CY1557" s="29"/>
      <c r="CZ1557" s="31"/>
      <c r="DA1557" s="31"/>
      <c r="DB1557" s="31"/>
      <c r="DC1557" s="31"/>
      <c r="DD1557" s="31"/>
      <c r="DE1557" s="31"/>
      <c r="DF1557" s="31"/>
      <c r="DL1557" s="29"/>
      <c r="DM1557" s="29"/>
      <c r="DN1557" s="29"/>
      <c r="DO1557" s="29"/>
      <c r="DP1557" s="29"/>
      <c r="DQ1557" s="29"/>
      <c r="DR1557" s="29"/>
      <c r="DS1557" s="29"/>
      <c r="DT1557" s="29"/>
      <c r="DU1557" s="29"/>
      <c r="DV1557" s="29"/>
      <c r="DW1557" s="29"/>
      <c r="DX1557" s="29"/>
      <c r="DY1557" s="29"/>
      <c r="DZ1557" s="29"/>
      <c r="EA1557" s="29"/>
      <c r="EB1557" s="29"/>
      <c r="EC1557" s="29"/>
      <c r="ED1557" s="29"/>
      <c r="EE1557" s="29"/>
      <c r="EF1557" s="29"/>
      <c r="EG1557" s="29"/>
      <c r="EH1557" s="29"/>
      <c r="EI1557" s="29"/>
      <c r="EJ1557" s="29"/>
      <c r="EK1557" s="29"/>
      <c r="EL1557" s="29"/>
      <c r="EM1557" s="29"/>
      <c r="EN1557" s="29"/>
      <c r="EO1557" s="29"/>
      <c r="EP1557" s="29"/>
      <c r="EQ1557" s="29"/>
      <c r="ER1557" s="29"/>
      <c r="ES1557" s="29"/>
      <c r="ET1557" s="29"/>
      <c r="EU1557" s="29"/>
      <c r="EV1557" s="29"/>
      <c r="EW1557" s="29"/>
      <c r="EX1557" s="29"/>
      <c r="EY1557" s="29"/>
      <c r="EZ1557" s="29"/>
      <c r="FA1557" s="29"/>
      <c r="FB1557" s="29"/>
      <c r="FC1557" s="29"/>
      <c r="FD1557" s="29"/>
      <c r="FE1557" s="29"/>
      <c r="FF1557" s="29"/>
      <c r="FG1557" s="29"/>
      <c r="FH1557" s="29"/>
      <c r="FI1557" s="29"/>
      <c r="FJ1557" s="29"/>
      <c r="FK1557" s="29"/>
      <c r="FV1557" s="29"/>
      <c r="FZ1557" s="29"/>
      <c r="GA1557" s="29"/>
    </row>
    <row r="1558" spans="7:183" x14ac:dyDescent="0.25">
      <c r="G1558" s="112"/>
      <c r="Z1558" s="113"/>
      <c r="AQ1558" s="29"/>
      <c r="AR1558" s="29"/>
      <c r="AS1558" s="29"/>
      <c r="AT1558" s="29"/>
      <c r="AU1558" s="29"/>
      <c r="AV1558" s="29"/>
      <c r="AW1558" s="29"/>
      <c r="AX1558" s="29"/>
      <c r="AY1558" s="29"/>
      <c r="AZ1558" s="29"/>
      <c r="BA1558" s="29"/>
      <c r="BB1558" s="29"/>
      <c r="BC1558" s="29"/>
      <c r="BD1558" s="29"/>
      <c r="BE1558" s="29"/>
      <c r="BF1558" s="29"/>
      <c r="BG1558" s="29"/>
      <c r="BH1558" s="29"/>
      <c r="BI1558" s="29"/>
      <c r="BJ1558" s="29"/>
      <c r="BK1558" s="29"/>
      <c r="BL1558" s="29"/>
      <c r="BM1558" s="29"/>
      <c r="CH1558" s="29"/>
      <c r="CX1558" s="29"/>
      <c r="CY1558" s="29"/>
      <c r="CZ1558" s="31"/>
      <c r="DA1558" s="31"/>
      <c r="DB1558" s="31"/>
      <c r="DC1558" s="31"/>
      <c r="DD1558" s="31"/>
      <c r="DE1558" s="31"/>
      <c r="DF1558" s="31"/>
      <c r="DL1558" s="29"/>
      <c r="DM1558" s="29"/>
      <c r="DN1558" s="29"/>
      <c r="DO1558" s="29"/>
      <c r="DP1558" s="29"/>
      <c r="DQ1558" s="29"/>
      <c r="DR1558" s="29"/>
      <c r="DS1558" s="29"/>
      <c r="DT1558" s="29"/>
      <c r="DU1558" s="29"/>
      <c r="DV1558" s="29"/>
      <c r="DW1558" s="29"/>
      <c r="DX1558" s="29"/>
      <c r="DY1558" s="29"/>
      <c r="DZ1558" s="29"/>
      <c r="EA1558" s="29"/>
      <c r="EB1558" s="29"/>
      <c r="EC1558" s="29"/>
      <c r="ED1558" s="29"/>
      <c r="EE1558" s="29"/>
      <c r="EF1558" s="29"/>
      <c r="EG1558" s="29"/>
      <c r="EH1558" s="29"/>
      <c r="EI1558" s="29"/>
      <c r="EJ1558" s="29"/>
      <c r="EK1558" s="29"/>
      <c r="EL1558" s="29"/>
      <c r="EM1558" s="29"/>
      <c r="EN1558" s="29"/>
      <c r="EO1558" s="29"/>
      <c r="EP1558" s="29"/>
      <c r="EQ1558" s="29"/>
      <c r="ER1558" s="29"/>
      <c r="ES1558" s="29"/>
      <c r="ET1558" s="29"/>
      <c r="EU1558" s="29"/>
      <c r="EV1558" s="29"/>
      <c r="EW1558" s="29"/>
      <c r="EX1558" s="29"/>
      <c r="EY1558" s="29"/>
      <c r="EZ1558" s="29"/>
      <c r="FA1558" s="29"/>
      <c r="FB1558" s="29"/>
      <c r="FC1558" s="29"/>
      <c r="FD1558" s="29"/>
      <c r="FE1558" s="29"/>
      <c r="FF1558" s="29"/>
      <c r="FG1558" s="29"/>
      <c r="FH1558" s="29"/>
      <c r="FI1558" s="29"/>
      <c r="FJ1558" s="29"/>
      <c r="FK1558" s="29"/>
      <c r="FV1558" s="29"/>
      <c r="FZ1558" s="29"/>
      <c r="GA1558" s="29"/>
    </row>
    <row r="1559" spans="7:183" x14ac:dyDescent="0.25">
      <c r="G1559" s="112"/>
      <c r="Z1559" s="113"/>
      <c r="AQ1559" s="29"/>
      <c r="AR1559" s="29"/>
      <c r="AS1559" s="29"/>
      <c r="AT1559" s="29"/>
      <c r="AU1559" s="29"/>
      <c r="AV1559" s="29"/>
      <c r="AW1559" s="29"/>
      <c r="AX1559" s="29"/>
      <c r="AY1559" s="29"/>
      <c r="AZ1559" s="29"/>
      <c r="BA1559" s="29"/>
      <c r="BB1559" s="29"/>
      <c r="BC1559" s="29"/>
      <c r="BD1559" s="29"/>
      <c r="BE1559" s="29"/>
      <c r="BF1559" s="29"/>
      <c r="BG1559" s="29"/>
      <c r="BH1559" s="29"/>
      <c r="BI1559" s="29"/>
      <c r="BJ1559" s="29"/>
      <c r="BK1559" s="29"/>
      <c r="BL1559" s="29"/>
      <c r="BM1559" s="29"/>
      <c r="CH1559" s="29"/>
      <c r="CX1559" s="29"/>
      <c r="CY1559" s="29"/>
      <c r="CZ1559" s="31"/>
      <c r="DA1559" s="31"/>
      <c r="DB1559" s="31"/>
      <c r="DC1559" s="31"/>
      <c r="DD1559" s="31"/>
      <c r="DE1559" s="31"/>
      <c r="DF1559" s="31"/>
      <c r="DL1559" s="29"/>
      <c r="DM1559" s="29"/>
      <c r="DN1559" s="29"/>
      <c r="DO1559" s="29"/>
      <c r="DP1559" s="29"/>
      <c r="DQ1559" s="29"/>
      <c r="DR1559" s="29"/>
      <c r="DS1559" s="29"/>
      <c r="DT1559" s="29"/>
      <c r="DU1559" s="29"/>
      <c r="DV1559" s="29"/>
      <c r="DW1559" s="29"/>
      <c r="DX1559" s="29"/>
      <c r="DY1559" s="29"/>
      <c r="DZ1559" s="29"/>
      <c r="EA1559" s="29"/>
      <c r="EB1559" s="29"/>
      <c r="EC1559" s="29"/>
      <c r="ED1559" s="29"/>
      <c r="EE1559" s="29"/>
      <c r="EF1559" s="29"/>
      <c r="EG1559" s="29"/>
      <c r="EH1559" s="29"/>
      <c r="EI1559" s="29"/>
      <c r="EJ1559" s="29"/>
      <c r="EK1559" s="29"/>
      <c r="EL1559" s="29"/>
      <c r="EM1559" s="29"/>
      <c r="EN1559" s="29"/>
      <c r="EO1559" s="29"/>
      <c r="EP1559" s="29"/>
      <c r="EQ1559" s="29"/>
      <c r="ER1559" s="29"/>
      <c r="ES1559" s="29"/>
      <c r="ET1559" s="29"/>
      <c r="EU1559" s="29"/>
      <c r="EV1559" s="29"/>
      <c r="EW1559" s="29"/>
      <c r="EX1559" s="29"/>
      <c r="EY1559" s="29"/>
      <c r="EZ1559" s="29"/>
      <c r="FA1559" s="29"/>
      <c r="FB1559" s="29"/>
      <c r="FC1559" s="29"/>
      <c r="FD1559" s="29"/>
      <c r="FE1559" s="29"/>
      <c r="FF1559" s="29"/>
      <c r="FG1559" s="29"/>
      <c r="FH1559" s="29"/>
      <c r="FI1559" s="29"/>
      <c r="FJ1559" s="29"/>
      <c r="FK1559" s="29"/>
      <c r="FV1559" s="29"/>
      <c r="FZ1559" s="29"/>
      <c r="GA1559" s="29"/>
    </row>
    <row r="1560" spans="7:183" x14ac:dyDescent="0.25">
      <c r="G1560" s="112"/>
      <c r="Z1560" s="113"/>
      <c r="AQ1560" s="29"/>
      <c r="AR1560" s="29"/>
      <c r="AS1560" s="29"/>
      <c r="AT1560" s="29"/>
      <c r="AU1560" s="29"/>
      <c r="AV1560" s="29"/>
      <c r="AW1560" s="29"/>
      <c r="AX1560" s="29"/>
      <c r="AY1560" s="29"/>
      <c r="AZ1560" s="29"/>
      <c r="BA1560" s="29"/>
      <c r="BB1560" s="29"/>
      <c r="BC1560" s="29"/>
      <c r="BD1560" s="29"/>
      <c r="BE1560" s="29"/>
      <c r="BF1560" s="29"/>
      <c r="BG1560" s="29"/>
      <c r="BH1560" s="29"/>
      <c r="BI1560" s="29"/>
      <c r="BJ1560" s="29"/>
      <c r="BK1560" s="29"/>
      <c r="BL1560" s="29"/>
      <c r="BM1560" s="29"/>
      <c r="CH1560" s="29"/>
      <c r="CX1560" s="29"/>
      <c r="CY1560" s="29"/>
      <c r="CZ1560" s="31"/>
      <c r="DA1560" s="31"/>
      <c r="DB1560" s="31"/>
      <c r="DC1560" s="31"/>
      <c r="DD1560" s="31"/>
      <c r="DE1560" s="31"/>
      <c r="DF1560" s="31"/>
      <c r="DL1560" s="29"/>
      <c r="DM1560" s="29"/>
      <c r="DN1560" s="29"/>
      <c r="DO1560" s="29"/>
      <c r="DP1560" s="29"/>
      <c r="DQ1560" s="29"/>
      <c r="DR1560" s="29"/>
      <c r="DS1560" s="29"/>
      <c r="DT1560" s="29"/>
      <c r="DU1560" s="29"/>
      <c r="DV1560" s="29"/>
      <c r="DW1560" s="29"/>
      <c r="DX1560" s="29"/>
      <c r="DY1560" s="29"/>
      <c r="DZ1560" s="29"/>
      <c r="EA1560" s="29"/>
      <c r="EB1560" s="29"/>
      <c r="EC1560" s="29"/>
      <c r="ED1560" s="29"/>
      <c r="EE1560" s="29"/>
      <c r="EF1560" s="29"/>
      <c r="EG1560" s="29"/>
      <c r="EH1560" s="29"/>
      <c r="EI1560" s="29"/>
      <c r="EJ1560" s="29"/>
      <c r="EK1560" s="29"/>
      <c r="EL1560" s="29"/>
      <c r="EM1560" s="29"/>
      <c r="EN1560" s="29"/>
      <c r="EO1560" s="29"/>
      <c r="EP1560" s="29"/>
      <c r="EQ1560" s="29"/>
      <c r="ER1560" s="29"/>
      <c r="ES1560" s="29"/>
      <c r="ET1560" s="29"/>
      <c r="EU1560" s="29"/>
      <c r="EV1560" s="29"/>
      <c r="EW1560" s="29"/>
      <c r="EX1560" s="29"/>
      <c r="EY1560" s="29"/>
      <c r="EZ1560" s="29"/>
      <c r="FA1560" s="29"/>
      <c r="FB1560" s="29"/>
      <c r="FC1560" s="29"/>
      <c r="FD1560" s="29"/>
      <c r="FE1560" s="29"/>
      <c r="FF1560" s="29"/>
      <c r="FG1560" s="29"/>
      <c r="FH1560" s="29"/>
      <c r="FI1560" s="29"/>
      <c r="FJ1560" s="29"/>
      <c r="FK1560" s="29"/>
      <c r="FV1560" s="29"/>
      <c r="FZ1560" s="29"/>
      <c r="GA1560" s="29"/>
    </row>
    <row r="1561" spans="7:183" x14ac:dyDescent="0.25">
      <c r="G1561" s="112"/>
      <c r="Z1561" s="113"/>
      <c r="AQ1561" s="29"/>
      <c r="AR1561" s="29"/>
      <c r="AS1561" s="29"/>
      <c r="AT1561" s="29"/>
      <c r="AU1561" s="29"/>
      <c r="AV1561" s="29"/>
      <c r="AW1561" s="29"/>
      <c r="AX1561" s="29"/>
      <c r="AY1561" s="29"/>
      <c r="AZ1561" s="29"/>
      <c r="BA1561" s="29"/>
      <c r="BB1561" s="29"/>
      <c r="BC1561" s="29"/>
      <c r="BD1561" s="29"/>
      <c r="BE1561" s="29"/>
      <c r="BF1561" s="29"/>
      <c r="BG1561" s="29"/>
      <c r="BH1561" s="29"/>
      <c r="BI1561" s="29"/>
      <c r="BJ1561" s="29"/>
      <c r="BK1561" s="29"/>
      <c r="BL1561" s="29"/>
      <c r="BM1561" s="29"/>
      <c r="CH1561" s="29"/>
      <c r="CX1561" s="29"/>
      <c r="CY1561" s="29"/>
      <c r="CZ1561" s="31"/>
      <c r="DA1561" s="31"/>
      <c r="DB1561" s="31"/>
      <c r="DC1561" s="31"/>
      <c r="DD1561" s="31"/>
      <c r="DE1561" s="31"/>
      <c r="DF1561" s="31"/>
      <c r="DL1561" s="29"/>
      <c r="DM1561" s="29"/>
      <c r="DN1561" s="29"/>
      <c r="DO1561" s="29"/>
      <c r="DP1561" s="29"/>
      <c r="DQ1561" s="29"/>
      <c r="DR1561" s="29"/>
      <c r="DS1561" s="29"/>
      <c r="DT1561" s="29"/>
      <c r="DU1561" s="29"/>
      <c r="DV1561" s="29"/>
      <c r="DW1561" s="29"/>
      <c r="DX1561" s="29"/>
      <c r="DY1561" s="29"/>
      <c r="DZ1561" s="29"/>
      <c r="EA1561" s="29"/>
      <c r="EB1561" s="29"/>
      <c r="EC1561" s="29"/>
      <c r="ED1561" s="29"/>
      <c r="EE1561" s="29"/>
      <c r="EF1561" s="29"/>
      <c r="EG1561" s="29"/>
      <c r="EH1561" s="29"/>
      <c r="EI1561" s="29"/>
      <c r="EJ1561" s="29"/>
      <c r="EK1561" s="29"/>
      <c r="EL1561" s="29"/>
      <c r="EM1561" s="29"/>
      <c r="EN1561" s="29"/>
      <c r="EO1561" s="29"/>
      <c r="EP1561" s="29"/>
      <c r="EQ1561" s="29"/>
      <c r="ER1561" s="29"/>
      <c r="ES1561" s="29"/>
      <c r="ET1561" s="29"/>
      <c r="EU1561" s="29"/>
      <c r="EV1561" s="29"/>
      <c r="EW1561" s="29"/>
      <c r="EX1561" s="29"/>
      <c r="EY1561" s="29"/>
      <c r="EZ1561" s="29"/>
      <c r="FA1561" s="29"/>
      <c r="FB1561" s="29"/>
      <c r="FC1561" s="29"/>
      <c r="FD1561" s="29"/>
      <c r="FE1561" s="29"/>
      <c r="FF1561" s="29"/>
      <c r="FG1561" s="29"/>
      <c r="FH1561" s="29"/>
      <c r="FI1561" s="29"/>
      <c r="FJ1561" s="29"/>
      <c r="FK1561" s="29"/>
      <c r="FV1561" s="29"/>
      <c r="FZ1561" s="29"/>
      <c r="GA1561" s="29"/>
    </row>
    <row r="1562" spans="7:183" x14ac:dyDescent="0.25">
      <c r="G1562" s="112"/>
      <c r="Z1562" s="113"/>
      <c r="AQ1562" s="29"/>
      <c r="AR1562" s="29"/>
      <c r="AS1562" s="29"/>
      <c r="AT1562" s="29"/>
      <c r="AU1562" s="29"/>
      <c r="AV1562" s="29"/>
      <c r="AW1562" s="29"/>
      <c r="AX1562" s="29"/>
      <c r="AY1562" s="29"/>
      <c r="AZ1562" s="29"/>
      <c r="BA1562" s="29"/>
      <c r="BB1562" s="29"/>
      <c r="BC1562" s="29"/>
      <c r="BD1562" s="29"/>
      <c r="BE1562" s="29"/>
      <c r="BF1562" s="29"/>
      <c r="BG1562" s="29"/>
      <c r="BH1562" s="29"/>
      <c r="BI1562" s="29"/>
      <c r="BJ1562" s="29"/>
      <c r="BK1562" s="29"/>
      <c r="BL1562" s="29"/>
      <c r="BM1562" s="29"/>
      <c r="CH1562" s="29"/>
      <c r="CX1562" s="29"/>
      <c r="CY1562" s="29"/>
      <c r="CZ1562" s="31"/>
      <c r="DA1562" s="31"/>
      <c r="DB1562" s="31"/>
      <c r="DC1562" s="31"/>
      <c r="DD1562" s="31"/>
      <c r="DE1562" s="31"/>
      <c r="DF1562" s="31"/>
      <c r="DL1562" s="29"/>
      <c r="DM1562" s="29"/>
      <c r="DN1562" s="29"/>
      <c r="DO1562" s="29"/>
      <c r="DP1562" s="29"/>
      <c r="DQ1562" s="29"/>
      <c r="DR1562" s="29"/>
      <c r="DS1562" s="29"/>
      <c r="DT1562" s="29"/>
      <c r="DU1562" s="29"/>
      <c r="DV1562" s="29"/>
      <c r="DW1562" s="29"/>
      <c r="DX1562" s="29"/>
      <c r="DY1562" s="29"/>
      <c r="DZ1562" s="29"/>
      <c r="EA1562" s="29"/>
      <c r="EB1562" s="29"/>
      <c r="EC1562" s="29"/>
      <c r="ED1562" s="29"/>
      <c r="EE1562" s="29"/>
      <c r="EF1562" s="29"/>
      <c r="EG1562" s="29"/>
      <c r="EH1562" s="29"/>
      <c r="EI1562" s="29"/>
      <c r="EJ1562" s="29"/>
      <c r="EK1562" s="29"/>
      <c r="EL1562" s="29"/>
      <c r="EM1562" s="29"/>
      <c r="EN1562" s="29"/>
      <c r="EO1562" s="29"/>
      <c r="EP1562" s="29"/>
      <c r="EQ1562" s="29"/>
      <c r="ER1562" s="29"/>
      <c r="ES1562" s="29"/>
      <c r="ET1562" s="29"/>
      <c r="EU1562" s="29"/>
      <c r="EV1562" s="29"/>
      <c r="EW1562" s="29"/>
      <c r="EX1562" s="29"/>
      <c r="EY1562" s="29"/>
      <c r="EZ1562" s="29"/>
      <c r="FA1562" s="29"/>
      <c r="FB1562" s="29"/>
      <c r="FC1562" s="29"/>
      <c r="FD1562" s="29"/>
      <c r="FE1562" s="29"/>
      <c r="FF1562" s="29"/>
      <c r="FG1562" s="29"/>
      <c r="FH1562" s="29"/>
      <c r="FI1562" s="29"/>
      <c r="FJ1562" s="29"/>
      <c r="FK1562" s="29"/>
      <c r="FV1562" s="29"/>
      <c r="FZ1562" s="29"/>
      <c r="GA1562" s="29"/>
    </row>
    <row r="1563" spans="7:183" x14ac:dyDescent="0.25">
      <c r="G1563" s="112"/>
      <c r="Z1563" s="113"/>
      <c r="AQ1563" s="29"/>
      <c r="AR1563" s="29"/>
      <c r="AS1563" s="29"/>
      <c r="AT1563" s="29"/>
      <c r="AU1563" s="29"/>
      <c r="AV1563" s="29"/>
      <c r="AW1563" s="29"/>
      <c r="AX1563" s="29"/>
      <c r="AY1563" s="29"/>
      <c r="AZ1563" s="29"/>
      <c r="BA1563" s="29"/>
      <c r="BB1563" s="29"/>
      <c r="BC1563" s="29"/>
      <c r="BD1563" s="29"/>
      <c r="BE1563" s="29"/>
      <c r="BF1563" s="29"/>
      <c r="BG1563" s="29"/>
      <c r="BH1563" s="29"/>
      <c r="BI1563" s="29"/>
      <c r="BJ1563" s="29"/>
      <c r="BK1563" s="29"/>
      <c r="BL1563" s="29"/>
      <c r="BM1563" s="29"/>
      <c r="CH1563" s="29"/>
      <c r="CX1563" s="29"/>
      <c r="CY1563" s="29"/>
      <c r="CZ1563" s="31"/>
      <c r="DA1563" s="31"/>
      <c r="DB1563" s="31"/>
      <c r="DC1563" s="31"/>
      <c r="DD1563" s="31"/>
      <c r="DE1563" s="31"/>
      <c r="DF1563" s="31"/>
      <c r="DL1563" s="29"/>
      <c r="DM1563" s="29"/>
      <c r="DN1563" s="29"/>
      <c r="DO1563" s="29"/>
      <c r="DP1563" s="29"/>
      <c r="DQ1563" s="29"/>
      <c r="DR1563" s="29"/>
      <c r="DS1563" s="29"/>
      <c r="DT1563" s="29"/>
      <c r="DU1563" s="29"/>
      <c r="DV1563" s="29"/>
      <c r="DW1563" s="29"/>
      <c r="DX1563" s="29"/>
      <c r="DY1563" s="29"/>
      <c r="DZ1563" s="29"/>
      <c r="EA1563" s="29"/>
      <c r="EB1563" s="29"/>
      <c r="EC1563" s="29"/>
      <c r="ED1563" s="29"/>
      <c r="EE1563" s="29"/>
      <c r="EF1563" s="29"/>
      <c r="EG1563" s="29"/>
      <c r="EH1563" s="29"/>
      <c r="EI1563" s="29"/>
      <c r="EJ1563" s="29"/>
      <c r="EK1563" s="29"/>
      <c r="EL1563" s="29"/>
      <c r="EM1563" s="29"/>
      <c r="EN1563" s="29"/>
      <c r="EO1563" s="29"/>
      <c r="EP1563" s="29"/>
      <c r="EQ1563" s="29"/>
      <c r="ER1563" s="29"/>
      <c r="ES1563" s="29"/>
      <c r="ET1563" s="29"/>
      <c r="EU1563" s="29"/>
      <c r="EV1563" s="29"/>
      <c r="EW1563" s="29"/>
      <c r="EX1563" s="29"/>
      <c r="EY1563" s="29"/>
      <c r="EZ1563" s="29"/>
      <c r="FA1563" s="29"/>
      <c r="FB1563" s="29"/>
      <c r="FC1563" s="29"/>
      <c r="FD1563" s="29"/>
      <c r="FE1563" s="29"/>
      <c r="FF1563" s="29"/>
      <c r="FG1563" s="29"/>
      <c r="FH1563" s="29"/>
      <c r="FI1563" s="29"/>
      <c r="FJ1563" s="29"/>
      <c r="FK1563" s="29"/>
      <c r="FV1563" s="29"/>
      <c r="FZ1563" s="29"/>
      <c r="GA1563" s="29"/>
    </row>
    <row r="1564" spans="7:183" x14ac:dyDescent="0.25">
      <c r="G1564" s="112"/>
      <c r="Z1564" s="113"/>
      <c r="AQ1564" s="29"/>
      <c r="AR1564" s="29"/>
      <c r="AS1564" s="29"/>
      <c r="AT1564" s="29"/>
      <c r="AU1564" s="29"/>
      <c r="AV1564" s="29"/>
      <c r="AW1564" s="29"/>
      <c r="AX1564" s="29"/>
      <c r="AY1564" s="29"/>
      <c r="AZ1564" s="29"/>
      <c r="BA1564" s="29"/>
      <c r="BB1564" s="29"/>
      <c r="BC1564" s="29"/>
      <c r="BD1564" s="29"/>
      <c r="BE1564" s="29"/>
      <c r="BF1564" s="29"/>
      <c r="BG1564" s="29"/>
      <c r="BH1564" s="29"/>
      <c r="BI1564" s="29"/>
      <c r="BJ1564" s="29"/>
      <c r="BK1564" s="29"/>
      <c r="BL1564" s="29"/>
      <c r="BM1564" s="29"/>
      <c r="CH1564" s="29"/>
      <c r="CX1564" s="29"/>
      <c r="CY1564" s="29"/>
      <c r="CZ1564" s="31"/>
      <c r="DA1564" s="31"/>
      <c r="DB1564" s="31"/>
      <c r="DC1564" s="31"/>
      <c r="DD1564" s="31"/>
      <c r="DE1564" s="31"/>
      <c r="DF1564" s="31"/>
      <c r="DL1564" s="29"/>
      <c r="DM1564" s="29"/>
      <c r="DN1564" s="29"/>
      <c r="DO1564" s="29"/>
      <c r="DP1564" s="29"/>
      <c r="DQ1564" s="29"/>
      <c r="DR1564" s="29"/>
      <c r="DS1564" s="29"/>
      <c r="DT1564" s="29"/>
      <c r="DU1564" s="29"/>
      <c r="DV1564" s="29"/>
      <c r="DW1564" s="29"/>
      <c r="DX1564" s="29"/>
      <c r="DY1564" s="29"/>
      <c r="DZ1564" s="29"/>
      <c r="EA1564" s="29"/>
      <c r="EB1564" s="29"/>
      <c r="EC1564" s="29"/>
      <c r="ED1564" s="29"/>
      <c r="EE1564" s="29"/>
      <c r="EF1564" s="29"/>
      <c r="EG1564" s="29"/>
      <c r="EH1564" s="29"/>
      <c r="EI1564" s="29"/>
      <c r="EJ1564" s="29"/>
      <c r="EK1564" s="29"/>
      <c r="EL1564" s="29"/>
      <c r="EM1564" s="29"/>
      <c r="EN1564" s="29"/>
      <c r="EO1564" s="29"/>
      <c r="EP1564" s="29"/>
      <c r="EQ1564" s="29"/>
      <c r="ER1564" s="29"/>
      <c r="ES1564" s="29"/>
      <c r="ET1564" s="29"/>
      <c r="EU1564" s="29"/>
      <c r="EV1564" s="29"/>
      <c r="EW1564" s="29"/>
      <c r="EX1564" s="29"/>
      <c r="EY1564" s="29"/>
      <c r="EZ1564" s="29"/>
      <c r="FA1564" s="29"/>
      <c r="FB1564" s="29"/>
      <c r="FC1564" s="29"/>
      <c r="FD1564" s="29"/>
      <c r="FE1564" s="29"/>
      <c r="FF1564" s="29"/>
      <c r="FG1564" s="29"/>
      <c r="FH1564" s="29"/>
      <c r="FI1564" s="29"/>
      <c r="FJ1564" s="29"/>
      <c r="FK1564" s="29"/>
      <c r="FV1564" s="29"/>
      <c r="FZ1564" s="29"/>
      <c r="GA1564" s="29"/>
    </row>
    <row r="1565" spans="7:183" x14ac:dyDescent="0.25">
      <c r="G1565" s="112"/>
      <c r="Z1565" s="113"/>
      <c r="AQ1565" s="29"/>
      <c r="AR1565" s="29"/>
      <c r="AS1565" s="29"/>
      <c r="AT1565" s="29"/>
      <c r="AU1565" s="29"/>
      <c r="AV1565" s="29"/>
      <c r="AW1565" s="29"/>
      <c r="AX1565" s="29"/>
      <c r="AY1565" s="29"/>
      <c r="AZ1565" s="29"/>
      <c r="BA1565" s="29"/>
      <c r="BB1565" s="29"/>
      <c r="BC1565" s="29"/>
      <c r="BD1565" s="29"/>
      <c r="BE1565" s="29"/>
      <c r="BF1565" s="29"/>
      <c r="BG1565" s="29"/>
      <c r="BH1565" s="29"/>
      <c r="BI1565" s="29"/>
      <c r="BJ1565" s="29"/>
      <c r="BK1565" s="29"/>
      <c r="BL1565" s="29"/>
      <c r="BM1565" s="29"/>
      <c r="CH1565" s="29"/>
      <c r="CX1565" s="29"/>
      <c r="CY1565" s="29"/>
      <c r="CZ1565" s="31"/>
      <c r="DA1565" s="31"/>
      <c r="DB1565" s="31"/>
      <c r="DC1565" s="31"/>
      <c r="DD1565" s="31"/>
      <c r="DE1565" s="31"/>
      <c r="DF1565" s="31"/>
      <c r="DL1565" s="29"/>
      <c r="DM1565" s="29"/>
      <c r="DN1565" s="29"/>
      <c r="DO1565" s="29"/>
      <c r="DP1565" s="29"/>
      <c r="DQ1565" s="29"/>
      <c r="DR1565" s="29"/>
      <c r="DS1565" s="29"/>
      <c r="DT1565" s="29"/>
      <c r="DU1565" s="29"/>
      <c r="DV1565" s="29"/>
      <c r="DW1565" s="29"/>
      <c r="DX1565" s="29"/>
      <c r="DY1565" s="29"/>
      <c r="DZ1565" s="29"/>
      <c r="EA1565" s="29"/>
      <c r="EB1565" s="29"/>
      <c r="EC1565" s="29"/>
      <c r="ED1565" s="29"/>
      <c r="EE1565" s="29"/>
      <c r="EF1565" s="29"/>
      <c r="EG1565" s="29"/>
      <c r="EH1565" s="29"/>
      <c r="EI1565" s="29"/>
      <c r="EJ1565" s="29"/>
      <c r="EK1565" s="29"/>
      <c r="EL1565" s="29"/>
      <c r="EM1565" s="29"/>
      <c r="EN1565" s="29"/>
      <c r="EO1565" s="29"/>
      <c r="EP1565" s="29"/>
      <c r="EQ1565" s="29"/>
      <c r="ER1565" s="29"/>
      <c r="ES1565" s="29"/>
      <c r="ET1565" s="29"/>
      <c r="EU1565" s="29"/>
      <c r="EV1565" s="29"/>
      <c r="EW1565" s="29"/>
      <c r="EX1565" s="29"/>
      <c r="EY1565" s="29"/>
      <c r="EZ1565" s="29"/>
      <c r="FA1565" s="29"/>
      <c r="FB1565" s="29"/>
      <c r="FC1565" s="29"/>
      <c r="FD1565" s="29"/>
      <c r="FE1565" s="29"/>
      <c r="FF1565" s="29"/>
      <c r="FG1565" s="29"/>
      <c r="FH1565" s="29"/>
      <c r="FI1565" s="29"/>
      <c r="FJ1565" s="29"/>
      <c r="FK1565" s="29"/>
      <c r="FV1565" s="29"/>
      <c r="FZ1565" s="29"/>
      <c r="GA1565" s="29"/>
    </row>
    <row r="1566" spans="7:183" x14ac:dyDescent="0.25">
      <c r="G1566" s="112"/>
      <c r="Z1566" s="113"/>
      <c r="AQ1566" s="29"/>
      <c r="AR1566" s="29"/>
      <c r="AS1566" s="29"/>
      <c r="AT1566" s="29"/>
      <c r="AU1566" s="29"/>
      <c r="AV1566" s="29"/>
      <c r="AW1566" s="29"/>
      <c r="AX1566" s="29"/>
      <c r="AY1566" s="29"/>
      <c r="AZ1566" s="29"/>
      <c r="BA1566" s="29"/>
      <c r="BB1566" s="29"/>
      <c r="BC1566" s="29"/>
      <c r="BD1566" s="29"/>
      <c r="BE1566" s="29"/>
      <c r="BF1566" s="29"/>
      <c r="BG1566" s="29"/>
      <c r="BH1566" s="29"/>
      <c r="BI1566" s="29"/>
      <c r="BJ1566" s="29"/>
      <c r="BK1566" s="29"/>
      <c r="BL1566" s="29"/>
      <c r="BM1566" s="29"/>
      <c r="CH1566" s="29"/>
      <c r="CX1566" s="29"/>
      <c r="CY1566" s="29"/>
      <c r="CZ1566" s="31"/>
      <c r="DA1566" s="31"/>
      <c r="DB1566" s="31"/>
      <c r="DC1566" s="31"/>
      <c r="DD1566" s="31"/>
      <c r="DE1566" s="31"/>
      <c r="DF1566" s="31"/>
      <c r="DL1566" s="29"/>
      <c r="DM1566" s="29"/>
      <c r="DN1566" s="29"/>
      <c r="DO1566" s="29"/>
      <c r="DP1566" s="29"/>
      <c r="DQ1566" s="29"/>
      <c r="DR1566" s="29"/>
      <c r="DS1566" s="29"/>
      <c r="DT1566" s="29"/>
      <c r="DU1566" s="29"/>
      <c r="DV1566" s="29"/>
      <c r="DW1566" s="29"/>
      <c r="DX1566" s="29"/>
      <c r="DY1566" s="29"/>
      <c r="DZ1566" s="29"/>
      <c r="EA1566" s="29"/>
      <c r="EB1566" s="29"/>
      <c r="EC1566" s="29"/>
      <c r="ED1566" s="29"/>
      <c r="EE1566" s="29"/>
      <c r="EF1566" s="29"/>
      <c r="EG1566" s="29"/>
      <c r="EH1566" s="29"/>
      <c r="EI1566" s="29"/>
      <c r="EJ1566" s="29"/>
      <c r="EK1566" s="29"/>
      <c r="EL1566" s="29"/>
      <c r="EM1566" s="29"/>
      <c r="EN1566" s="29"/>
      <c r="EO1566" s="29"/>
      <c r="EP1566" s="29"/>
      <c r="EQ1566" s="29"/>
      <c r="ER1566" s="29"/>
      <c r="ES1566" s="29"/>
      <c r="ET1566" s="29"/>
      <c r="EU1566" s="29"/>
      <c r="EV1566" s="29"/>
      <c r="EW1566" s="29"/>
      <c r="EX1566" s="29"/>
      <c r="EY1566" s="29"/>
      <c r="EZ1566" s="29"/>
      <c r="FA1566" s="29"/>
      <c r="FB1566" s="29"/>
      <c r="FC1566" s="29"/>
      <c r="FD1566" s="29"/>
      <c r="FE1566" s="29"/>
      <c r="FF1566" s="29"/>
      <c r="FG1566" s="29"/>
      <c r="FH1566" s="29"/>
      <c r="FI1566" s="29"/>
      <c r="FJ1566" s="29"/>
      <c r="FK1566" s="29"/>
      <c r="FV1566" s="29"/>
      <c r="FZ1566" s="29"/>
      <c r="GA1566" s="29"/>
    </row>
    <row r="1567" spans="7:183" x14ac:dyDescent="0.25">
      <c r="G1567" s="112"/>
      <c r="Z1567" s="113"/>
      <c r="AQ1567" s="29"/>
      <c r="AR1567" s="29"/>
      <c r="AS1567" s="29"/>
      <c r="AT1567" s="29"/>
      <c r="AU1567" s="29"/>
      <c r="AV1567" s="29"/>
      <c r="AW1567" s="29"/>
      <c r="AX1567" s="29"/>
      <c r="AY1567" s="29"/>
      <c r="AZ1567" s="29"/>
      <c r="BA1567" s="29"/>
      <c r="BB1567" s="29"/>
      <c r="BC1567" s="29"/>
      <c r="BD1567" s="29"/>
      <c r="BE1567" s="29"/>
      <c r="BF1567" s="29"/>
      <c r="BG1567" s="29"/>
      <c r="BH1567" s="29"/>
      <c r="BI1567" s="29"/>
      <c r="BJ1567" s="29"/>
      <c r="BK1567" s="29"/>
      <c r="BL1567" s="29"/>
      <c r="BM1567" s="29"/>
      <c r="CH1567" s="29"/>
      <c r="CX1567" s="29"/>
      <c r="CY1567" s="29"/>
      <c r="CZ1567" s="31"/>
      <c r="DA1567" s="31"/>
      <c r="DB1567" s="31"/>
      <c r="DC1567" s="31"/>
      <c r="DD1567" s="31"/>
      <c r="DE1567" s="31"/>
      <c r="DF1567" s="31"/>
      <c r="DL1567" s="29"/>
      <c r="DM1567" s="29"/>
      <c r="DN1567" s="29"/>
      <c r="DO1567" s="29"/>
      <c r="DP1567" s="29"/>
      <c r="DQ1567" s="29"/>
      <c r="DR1567" s="29"/>
      <c r="DS1567" s="29"/>
      <c r="DT1567" s="29"/>
      <c r="DU1567" s="29"/>
      <c r="DV1567" s="29"/>
      <c r="DW1567" s="29"/>
      <c r="DX1567" s="29"/>
      <c r="DY1567" s="29"/>
      <c r="DZ1567" s="29"/>
      <c r="EA1567" s="29"/>
      <c r="EB1567" s="29"/>
      <c r="EC1567" s="29"/>
      <c r="ED1567" s="29"/>
      <c r="EE1567" s="29"/>
      <c r="EF1567" s="29"/>
      <c r="EG1567" s="29"/>
      <c r="EH1567" s="29"/>
      <c r="EI1567" s="29"/>
      <c r="EJ1567" s="29"/>
      <c r="EK1567" s="29"/>
      <c r="EL1567" s="29"/>
      <c r="EM1567" s="29"/>
      <c r="EN1567" s="29"/>
      <c r="EO1567" s="29"/>
      <c r="EP1567" s="29"/>
      <c r="EQ1567" s="29"/>
      <c r="ER1567" s="29"/>
      <c r="ES1567" s="29"/>
      <c r="ET1567" s="29"/>
      <c r="EU1567" s="29"/>
      <c r="EV1567" s="29"/>
      <c r="EW1567" s="29"/>
      <c r="EX1567" s="29"/>
      <c r="EY1567" s="29"/>
      <c r="EZ1567" s="29"/>
      <c r="FA1567" s="29"/>
      <c r="FB1567" s="29"/>
      <c r="FC1567" s="29"/>
      <c r="FD1567" s="29"/>
      <c r="FE1567" s="29"/>
      <c r="FF1567" s="29"/>
      <c r="FG1567" s="29"/>
      <c r="FH1567" s="29"/>
      <c r="FI1567" s="29"/>
      <c r="FJ1567" s="29"/>
      <c r="FK1567" s="29"/>
      <c r="FV1567" s="29"/>
      <c r="FZ1567" s="29"/>
      <c r="GA1567" s="29"/>
    </row>
    <row r="1568" spans="7:183" x14ac:dyDescent="0.25">
      <c r="G1568" s="112"/>
      <c r="Z1568" s="113"/>
      <c r="AQ1568" s="29"/>
      <c r="AR1568" s="29"/>
      <c r="AS1568" s="29"/>
      <c r="AT1568" s="29"/>
      <c r="AU1568" s="29"/>
      <c r="AV1568" s="29"/>
      <c r="AW1568" s="29"/>
      <c r="AX1568" s="29"/>
      <c r="AY1568" s="29"/>
      <c r="AZ1568" s="29"/>
      <c r="BA1568" s="29"/>
      <c r="BB1568" s="29"/>
      <c r="BC1568" s="29"/>
      <c r="BD1568" s="29"/>
      <c r="BE1568" s="29"/>
      <c r="BF1568" s="29"/>
      <c r="BG1568" s="29"/>
      <c r="BH1568" s="29"/>
      <c r="BI1568" s="29"/>
      <c r="BJ1568" s="29"/>
      <c r="BK1568" s="29"/>
      <c r="BL1568" s="29"/>
      <c r="BM1568" s="29"/>
      <c r="CH1568" s="29"/>
      <c r="CX1568" s="29"/>
      <c r="CY1568" s="29"/>
      <c r="CZ1568" s="31"/>
      <c r="DA1568" s="31"/>
      <c r="DB1568" s="31"/>
      <c r="DC1568" s="31"/>
      <c r="DD1568" s="31"/>
      <c r="DE1568" s="31"/>
      <c r="DF1568" s="31"/>
      <c r="DL1568" s="29"/>
      <c r="DM1568" s="29"/>
      <c r="DN1568" s="29"/>
      <c r="DO1568" s="29"/>
      <c r="DP1568" s="29"/>
      <c r="DQ1568" s="29"/>
      <c r="DR1568" s="29"/>
      <c r="DS1568" s="29"/>
      <c r="DT1568" s="29"/>
      <c r="DU1568" s="29"/>
      <c r="DV1568" s="29"/>
      <c r="DW1568" s="29"/>
      <c r="DX1568" s="29"/>
      <c r="DY1568" s="29"/>
      <c r="DZ1568" s="29"/>
      <c r="EA1568" s="29"/>
      <c r="EB1568" s="29"/>
      <c r="EC1568" s="29"/>
      <c r="ED1568" s="29"/>
      <c r="EE1568" s="29"/>
      <c r="EF1568" s="29"/>
      <c r="EG1568" s="29"/>
      <c r="EH1568" s="29"/>
      <c r="EI1568" s="29"/>
      <c r="EJ1568" s="29"/>
      <c r="EK1568" s="29"/>
      <c r="EL1568" s="29"/>
      <c r="EM1568" s="29"/>
      <c r="EN1568" s="29"/>
      <c r="EO1568" s="29"/>
      <c r="EP1568" s="29"/>
      <c r="EQ1568" s="29"/>
      <c r="ER1568" s="29"/>
      <c r="ES1568" s="29"/>
      <c r="ET1568" s="29"/>
      <c r="EU1568" s="29"/>
      <c r="EV1568" s="29"/>
      <c r="EW1568" s="29"/>
      <c r="EX1568" s="29"/>
      <c r="EY1568" s="29"/>
      <c r="EZ1568" s="29"/>
      <c r="FA1568" s="29"/>
      <c r="FB1568" s="29"/>
      <c r="FC1568" s="29"/>
      <c r="FD1568" s="29"/>
      <c r="FE1568" s="29"/>
      <c r="FF1568" s="29"/>
      <c r="FG1568" s="29"/>
      <c r="FH1568" s="29"/>
      <c r="FI1568" s="29"/>
      <c r="FJ1568" s="29"/>
      <c r="FK1568" s="29"/>
      <c r="FV1568" s="29"/>
      <c r="FZ1568" s="29"/>
      <c r="GA1568" s="29"/>
    </row>
    <row r="1569" spans="7:183" x14ac:dyDescent="0.25">
      <c r="G1569" s="112"/>
      <c r="Z1569" s="113"/>
      <c r="AQ1569" s="29"/>
      <c r="AR1569" s="29"/>
      <c r="AS1569" s="29"/>
      <c r="AT1569" s="29"/>
      <c r="AU1569" s="29"/>
      <c r="AV1569" s="29"/>
      <c r="AW1569" s="29"/>
      <c r="AX1569" s="29"/>
      <c r="AY1569" s="29"/>
      <c r="AZ1569" s="29"/>
      <c r="BA1569" s="29"/>
      <c r="BB1569" s="29"/>
      <c r="BC1569" s="29"/>
      <c r="BD1569" s="29"/>
      <c r="BE1569" s="29"/>
      <c r="BF1569" s="29"/>
      <c r="BG1569" s="29"/>
      <c r="BH1569" s="29"/>
      <c r="BI1569" s="29"/>
      <c r="BJ1569" s="29"/>
      <c r="BK1569" s="29"/>
      <c r="BL1569" s="29"/>
      <c r="BM1569" s="29"/>
      <c r="CH1569" s="29"/>
      <c r="CX1569" s="29"/>
      <c r="CY1569" s="29"/>
      <c r="CZ1569" s="31"/>
      <c r="DA1569" s="31"/>
      <c r="DB1569" s="31"/>
      <c r="DC1569" s="31"/>
      <c r="DD1569" s="31"/>
      <c r="DE1569" s="31"/>
      <c r="DF1569" s="31"/>
      <c r="DL1569" s="29"/>
      <c r="DM1569" s="29"/>
      <c r="DN1569" s="29"/>
      <c r="DO1569" s="29"/>
      <c r="DP1569" s="29"/>
      <c r="DQ1569" s="29"/>
      <c r="DR1569" s="29"/>
      <c r="DS1569" s="29"/>
      <c r="DT1569" s="29"/>
      <c r="DU1569" s="29"/>
      <c r="DV1569" s="29"/>
      <c r="DW1569" s="29"/>
      <c r="DX1569" s="29"/>
      <c r="DY1569" s="29"/>
      <c r="DZ1569" s="29"/>
      <c r="EA1569" s="29"/>
      <c r="EB1569" s="29"/>
      <c r="EC1569" s="29"/>
      <c r="ED1569" s="29"/>
      <c r="EE1569" s="29"/>
      <c r="EF1569" s="29"/>
      <c r="EG1569" s="29"/>
      <c r="EH1569" s="29"/>
      <c r="EI1569" s="29"/>
      <c r="EJ1569" s="29"/>
      <c r="EK1569" s="29"/>
      <c r="EL1569" s="29"/>
      <c r="EM1569" s="29"/>
      <c r="EN1569" s="29"/>
      <c r="EO1569" s="29"/>
      <c r="EP1569" s="29"/>
      <c r="EQ1569" s="29"/>
      <c r="ER1569" s="29"/>
      <c r="ES1569" s="29"/>
      <c r="ET1569" s="29"/>
      <c r="EU1569" s="29"/>
      <c r="EV1569" s="29"/>
      <c r="EW1569" s="29"/>
      <c r="EX1569" s="29"/>
      <c r="EY1569" s="29"/>
      <c r="EZ1569" s="29"/>
      <c r="FA1569" s="29"/>
      <c r="FB1569" s="29"/>
      <c r="FC1569" s="29"/>
      <c r="FD1569" s="29"/>
      <c r="FE1569" s="29"/>
      <c r="FF1569" s="29"/>
      <c r="FG1569" s="29"/>
      <c r="FH1569" s="29"/>
      <c r="FI1569" s="29"/>
      <c r="FJ1569" s="29"/>
      <c r="FK1569" s="29"/>
      <c r="FV1569" s="29"/>
      <c r="FZ1569" s="29"/>
      <c r="GA1569" s="29"/>
    </row>
    <row r="1570" spans="7:183" x14ac:dyDescent="0.25">
      <c r="G1570" s="112"/>
      <c r="Z1570" s="113"/>
      <c r="AQ1570" s="29"/>
      <c r="AR1570" s="29"/>
      <c r="AS1570" s="29"/>
      <c r="AT1570" s="29"/>
      <c r="AU1570" s="29"/>
      <c r="AV1570" s="29"/>
      <c r="AW1570" s="29"/>
      <c r="AX1570" s="29"/>
      <c r="AY1570" s="29"/>
      <c r="AZ1570" s="29"/>
      <c r="BA1570" s="29"/>
      <c r="BB1570" s="29"/>
      <c r="BC1570" s="29"/>
      <c r="BD1570" s="29"/>
      <c r="BE1570" s="29"/>
      <c r="BF1570" s="29"/>
      <c r="BG1570" s="29"/>
      <c r="BH1570" s="29"/>
      <c r="BI1570" s="29"/>
      <c r="BJ1570" s="29"/>
      <c r="BK1570" s="29"/>
      <c r="BL1570" s="29"/>
      <c r="BM1570" s="29"/>
      <c r="CH1570" s="29"/>
      <c r="CX1570" s="29"/>
      <c r="CY1570" s="29"/>
      <c r="CZ1570" s="31"/>
      <c r="DA1570" s="31"/>
      <c r="DB1570" s="31"/>
      <c r="DC1570" s="31"/>
      <c r="DD1570" s="31"/>
      <c r="DE1570" s="31"/>
      <c r="DF1570" s="31"/>
      <c r="DL1570" s="29"/>
      <c r="DM1570" s="29"/>
      <c r="DN1570" s="29"/>
      <c r="DO1570" s="29"/>
      <c r="DP1570" s="29"/>
      <c r="DQ1570" s="29"/>
      <c r="DR1570" s="29"/>
      <c r="DS1570" s="29"/>
      <c r="DT1570" s="29"/>
      <c r="DU1570" s="29"/>
      <c r="DV1570" s="29"/>
      <c r="DW1570" s="29"/>
      <c r="DX1570" s="29"/>
      <c r="DY1570" s="29"/>
      <c r="DZ1570" s="29"/>
      <c r="EA1570" s="29"/>
      <c r="EB1570" s="29"/>
      <c r="EC1570" s="29"/>
      <c r="ED1570" s="29"/>
      <c r="EE1570" s="29"/>
      <c r="EF1570" s="29"/>
      <c r="EG1570" s="29"/>
      <c r="EH1570" s="29"/>
      <c r="EI1570" s="29"/>
      <c r="EJ1570" s="29"/>
      <c r="EK1570" s="29"/>
      <c r="EL1570" s="29"/>
      <c r="EM1570" s="29"/>
      <c r="EN1570" s="29"/>
      <c r="EO1570" s="29"/>
      <c r="EP1570" s="29"/>
      <c r="EQ1570" s="29"/>
      <c r="ER1570" s="29"/>
      <c r="ES1570" s="29"/>
      <c r="ET1570" s="29"/>
      <c r="EU1570" s="29"/>
      <c r="EV1570" s="29"/>
      <c r="EW1570" s="29"/>
      <c r="EX1570" s="29"/>
      <c r="EY1570" s="29"/>
      <c r="EZ1570" s="29"/>
      <c r="FA1570" s="29"/>
      <c r="FB1570" s="29"/>
      <c r="FC1570" s="29"/>
      <c r="FD1570" s="29"/>
      <c r="FE1570" s="29"/>
      <c r="FF1570" s="29"/>
      <c r="FG1570" s="29"/>
      <c r="FH1570" s="29"/>
      <c r="FI1570" s="29"/>
      <c r="FJ1570" s="29"/>
      <c r="FK1570" s="29"/>
      <c r="FV1570" s="29"/>
      <c r="FZ1570" s="29"/>
      <c r="GA1570" s="29"/>
    </row>
    <row r="1571" spans="7:183" x14ac:dyDescent="0.25">
      <c r="G1571" s="112"/>
      <c r="Z1571" s="113"/>
      <c r="AQ1571" s="29"/>
      <c r="AR1571" s="29"/>
      <c r="AS1571" s="29"/>
      <c r="AT1571" s="29"/>
      <c r="AU1571" s="29"/>
      <c r="AV1571" s="29"/>
      <c r="AW1571" s="29"/>
      <c r="AX1571" s="29"/>
      <c r="AY1571" s="29"/>
      <c r="AZ1571" s="29"/>
      <c r="BA1571" s="29"/>
      <c r="BB1571" s="29"/>
      <c r="BC1571" s="29"/>
      <c r="BD1571" s="29"/>
      <c r="BE1571" s="29"/>
      <c r="BF1571" s="29"/>
      <c r="BG1571" s="29"/>
      <c r="BH1571" s="29"/>
      <c r="BI1571" s="29"/>
      <c r="BJ1571" s="29"/>
      <c r="BK1571" s="29"/>
      <c r="BL1571" s="29"/>
      <c r="BM1571" s="29"/>
      <c r="CH1571" s="29"/>
      <c r="CX1571" s="29"/>
      <c r="CY1571" s="29"/>
      <c r="CZ1571" s="31"/>
      <c r="DA1571" s="31"/>
      <c r="DB1571" s="31"/>
      <c r="DC1571" s="31"/>
      <c r="DD1571" s="31"/>
      <c r="DE1571" s="31"/>
      <c r="DF1571" s="31"/>
      <c r="DL1571" s="29"/>
      <c r="DM1571" s="29"/>
      <c r="DN1571" s="29"/>
      <c r="DO1571" s="29"/>
      <c r="DP1571" s="29"/>
      <c r="DQ1571" s="29"/>
      <c r="DR1571" s="29"/>
      <c r="DS1571" s="29"/>
      <c r="DT1571" s="29"/>
      <c r="DU1571" s="29"/>
      <c r="DV1571" s="29"/>
      <c r="DW1571" s="29"/>
      <c r="DX1571" s="29"/>
      <c r="DY1571" s="29"/>
      <c r="DZ1571" s="29"/>
      <c r="EA1571" s="29"/>
      <c r="EB1571" s="29"/>
      <c r="EC1571" s="29"/>
      <c r="ED1571" s="29"/>
      <c r="EE1571" s="29"/>
      <c r="EF1571" s="29"/>
      <c r="EG1571" s="29"/>
      <c r="EH1571" s="29"/>
      <c r="EI1571" s="29"/>
      <c r="EJ1571" s="29"/>
      <c r="EK1571" s="29"/>
      <c r="EL1571" s="29"/>
      <c r="EM1571" s="29"/>
      <c r="EN1571" s="29"/>
      <c r="EO1571" s="29"/>
      <c r="EP1571" s="29"/>
      <c r="EQ1571" s="29"/>
      <c r="ER1571" s="29"/>
      <c r="ES1571" s="29"/>
      <c r="ET1571" s="29"/>
      <c r="EU1571" s="29"/>
      <c r="EV1571" s="29"/>
      <c r="EW1571" s="29"/>
      <c r="EX1571" s="29"/>
      <c r="EY1571" s="29"/>
      <c r="EZ1571" s="29"/>
      <c r="FA1571" s="29"/>
      <c r="FB1571" s="29"/>
      <c r="FC1571" s="29"/>
      <c r="FD1571" s="29"/>
      <c r="FE1571" s="29"/>
      <c r="FF1571" s="29"/>
      <c r="FG1571" s="29"/>
      <c r="FH1571" s="29"/>
      <c r="FI1571" s="29"/>
      <c r="FJ1571" s="29"/>
      <c r="FK1571" s="29"/>
      <c r="FV1571" s="29"/>
      <c r="FZ1571" s="29"/>
      <c r="GA1571" s="29"/>
    </row>
    <row r="1572" spans="7:183" x14ac:dyDescent="0.25">
      <c r="G1572" s="112"/>
      <c r="Z1572" s="113"/>
      <c r="AQ1572" s="29"/>
      <c r="AR1572" s="29"/>
      <c r="AS1572" s="29"/>
      <c r="AT1572" s="29"/>
      <c r="AU1572" s="29"/>
      <c r="AV1572" s="29"/>
      <c r="AW1572" s="29"/>
      <c r="AX1572" s="29"/>
      <c r="AY1572" s="29"/>
      <c r="AZ1572" s="29"/>
      <c r="BA1572" s="29"/>
      <c r="BB1572" s="29"/>
      <c r="BC1572" s="29"/>
      <c r="BD1572" s="29"/>
      <c r="BE1572" s="29"/>
      <c r="BF1572" s="29"/>
      <c r="BG1572" s="29"/>
      <c r="BH1572" s="29"/>
      <c r="BI1572" s="29"/>
      <c r="BJ1572" s="29"/>
      <c r="BK1572" s="29"/>
      <c r="BL1572" s="29"/>
      <c r="BM1572" s="29"/>
      <c r="CH1572" s="29"/>
      <c r="CX1572" s="29"/>
      <c r="CY1572" s="29"/>
      <c r="CZ1572" s="31"/>
      <c r="DA1572" s="31"/>
      <c r="DB1572" s="31"/>
      <c r="DC1572" s="31"/>
      <c r="DD1572" s="31"/>
      <c r="DE1572" s="31"/>
      <c r="DF1572" s="31"/>
      <c r="DL1572" s="29"/>
      <c r="DM1572" s="29"/>
      <c r="DN1572" s="29"/>
      <c r="DO1572" s="29"/>
      <c r="DP1572" s="29"/>
      <c r="DQ1572" s="29"/>
      <c r="DR1572" s="29"/>
      <c r="DS1572" s="29"/>
      <c r="DT1572" s="29"/>
      <c r="DU1572" s="29"/>
      <c r="DV1572" s="29"/>
      <c r="DW1572" s="29"/>
      <c r="DX1572" s="29"/>
      <c r="DY1572" s="29"/>
      <c r="DZ1572" s="29"/>
      <c r="EA1572" s="29"/>
      <c r="EB1572" s="29"/>
      <c r="EC1572" s="29"/>
      <c r="ED1572" s="29"/>
      <c r="EE1572" s="29"/>
      <c r="EF1572" s="29"/>
      <c r="EG1572" s="29"/>
      <c r="EH1572" s="29"/>
      <c r="EI1572" s="29"/>
      <c r="EJ1572" s="29"/>
      <c r="EK1572" s="29"/>
      <c r="EL1572" s="29"/>
      <c r="EM1572" s="29"/>
      <c r="EN1572" s="29"/>
      <c r="EO1572" s="29"/>
      <c r="EP1572" s="29"/>
      <c r="EQ1572" s="29"/>
      <c r="ER1572" s="29"/>
      <c r="ES1572" s="29"/>
      <c r="ET1572" s="29"/>
      <c r="EU1572" s="29"/>
      <c r="EV1572" s="29"/>
      <c r="EW1572" s="29"/>
      <c r="EX1572" s="29"/>
      <c r="EY1572" s="29"/>
      <c r="EZ1572" s="29"/>
      <c r="FA1572" s="29"/>
      <c r="FB1572" s="29"/>
      <c r="FC1572" s="29"/>
      <c r="FD1572" s="29"/>
      <c r="FE1572" s="29"/>
      <c r="FF1572" s="29"/>
      <c r="FG1572" s="29"/>
      <c r="FH1572" s="29"/>
      <c r="FI1572" s="29"/>
      <c r="FJ1572" s="29"/>
      <c r="FK1572" s="29"/>
      <c r="FV1572" s="29"/>
      <c r="FZ1572" s="29"/>
      <c r="GA1572" s="29"/>
    </row>
    <row r="1573" spans="7:183" x14ac:dyDescent="0.25">
      <c r="G1573" s="112"/>
      <c r="Z1573" s="113"/>
      <c r="AQ1573" s="29"/>
      <c r="AR1573" s="29"/>
      <c r="AS1573" s="29"/>
      <c r="AT1573" s="29"/>
      <c r="AU1573" s="29"/>
      <c r="AV1573" s="29"/>
      <c r="AW1573" s="29"/>
      <c r="AX1573" s="29"/>
      <c r="AY1573" s="29"/>
      <c r="AZ1573" s="29"/>
      <c r="BA1573" s="29"/>
      <c r="BB1573" s="29"/>
      <c r="BC1573" s="29"/>
      <c r="BD1573" s="29"/>
      <c r="BE1573" s="29"/>
      <c r="BF1573" s="29"/>
      <c r="BG1573" s="29"/>
      <c r="BH1573" s="29"/>
      <c r="BI1573" s="29"/>
      <c r="BJ1573" s="29"/>
      <c r="BK1573" s="29"/>
      <c r="BL1573" s="29"/>
      <c r="BM1573" s="29"/>
      <c r="CH1573" s="29"/>
      <c r="CX1573" s="29"/>
      <c r="CY1573" s="29"/>
      <c r="CZ1573" s="31"/>
      <c r="DA1573" s="31"/>
      <c r="DB1573" s="31"/>
      <c r="DC1573" s="31"/>
      <c r="DD1573" s="31"/>
      <c r="DE1573" s="31"/>
      <c r="DF1573" s="31"/>
      <c r="DL1573" s="29"/>
      <c r="DM1573" s="29"/>
      <c r="DN1573" s="29"/>
      <c r="DO1573" s="29"/>
      <c r="DP1573" s="29"/>
      <c r="DQ1573" s="29"/>
      <c r="DR1573" s="29"/>
      <c r="DS1573" s="29"/>
      <c r="DT1573" s="29"/>
      <c r="DU1573" s="29"/>
      <c r="DV1573" s="29"/>
      <c r="DW1573" s="29"/>
      <c r="DX1573" s="29"/>
      <c r="DY1573" s="29"/>
      <c r="DZ1573" s="29"/>
      <c r="EA1573" s="29"/>
      <c r="EB1573" s="29"/>
      <c r="EC1573" s="29"/>
      <c r="ED1573" s="29"/>
      <c r="EE1573" s="29"/>
      <c r="EF1573" s="29"/>
      <c r="EG1573" s="29"/>
      <c r="EH1573" s="29"/>
      <c r="EI1573" s="29"/>
      <c r="EJ1573" s="29"/>
      <c r="EK1573" s="29"/>
      <c r="EL1573" s="29"/>
      <c r="EM1573" s="29"/>
      <c r="EN1573" s="29"/>
      <c r="EO1573" s="29"/>
      <c r="EP1573" s="29"/>
      <c r="EQ1573" s="29"/>
      <c r="ER1573" s="29"/>
      <c r="ES1573" s="29"/>
      <c r="ET1573" s="29"/>
      <c r="EU1573" s="29"/>
      <c r="EV1573" s="29"/>
      <c r="EW1573" s="29"/>
      <c r="EX1573" s="29"/>
      <c r="EY1573" s="29"/>
      <c r="EZ1573" s="29"/>
      <c r="FA1573" s="29"/>
      <c r="FB1573" s="29"/>
      <c r="FC1573" s="29"/>
      <c r="FD1573" s="29"/>
      <c r="FE1573" s="29"/>
      <c r="FF1573" s="29"/>
      <c r="FG1573" s="29"/>
      <c r="FH1573" s="29"/>
      <c r="FI1573" s="29"/>
      <c r="FJ1573" s="29"/>
      <c r="FK1573" s="29"/>
      <c r="FV1573" s="29"/>
      <c r="FZ1573" s="29"/>
      <c r="GA1573" s="29"/>
    </row>
    <row r="1574" spans="7:183" x14ac:dyDescent="0.25">
      <c r="G1574" s="112"/>
      <c r="Z1574" s="113"/>
      <c r="AQ1574" s="29"/>
      <c r="AR1574" s="29"/>
      <c r="AS1574" s="29"/>
      <c r="AT1574" s="29"/>
      <c r="AU1574" s="29"/>
      <c r="AV1574" s="29"/>
      <c r="AW1574" s="29"/>
      <c r="AX1574" s="29"/>
      <c r="AY1574" s="29"/>
      <c r="AZ1574" s="29"/>
      <c r="BA1574" s="29"/>
      <c r="BB1574" s="29"/>
      <c r="BC1574" s="29"/>
      <c r="BD1574" s="29"/>
      <c r="BE1574" s="29"/>
      <c r="BF1574" s="29"/>
      <c r="BG1574" s="29"/>
      <c r="BH1574" s="29"/>
      <c r="BI1574" s="29"/>
      <c r="BJ1574" s="29"/>
      <c r="BK1574" s="29"/>
      <c r="BL1574" s="29"/>
      <c r="BM1574" s="29"/>
      <c r="CH1574" s="29"/>
      <c r="CX1574" s="29"/>
      <c r="CY1574" s="29"/>
      <c r="CZ1574" s="31"/>
      <c r="DA1574" s="31"/>
      <c r="DB1574" s="31"/>
      <c r="DC1574" s="31"/>
      <c r="DD1574" s="31"/>
      <c r="DE1574" s="31"/>
      <c r="DF1574" s="31"/>
      <c r="DL1574" s="29"/>
      <c r="DM1574" s="29"/>
      <c r="DN1574" s="29"/>
      <c r="DO1574" s="29"/>
      <c r="DP1574" s="29"/>
      <c r="DQ1574" s="29"/>
      <c r="DR1574" s="29"/>
      <c r="DS1574" s="29"/>
      <c r="DT1574" s="29"/>
      <c r="DU1574" s="29"/>
      <c r="DV1574" s="29"/>
      <c r="DW1574" s="29"/>
      <c r="DX1574" s="29"/>
      <c r="DY1574" s="29"/>
      <c r="DZ1574" s="29"/>
      <c r="EA1574" s="29"/>
      <c r="EB1574" s="29"/>
      <c r="EC1574" s="29"/>
      <c r="ED1574" s="29"/>
      <c r="EE1574" s="29"/>
      <c r="EF1574" s="29"/>
      <c r="EG1574" s="29"/>
      <c r="EH1574" s="29"/>
      <c r="EI1574" s="29"/>
      <c r="EJ1574" s="29"/>
      <c r="EK1574" s="29"/>
      <c r="EL1574" s="29"/>
      <c r="EM1574" s="29"/>
      <c r="EN1574" s="29"/>
      <c r="EO1574" s="29"/>
      <c r="EP1574" s="29"/>
      <c r="EQ1574" s="29"/>
      <c r="ER1574" s="29"/>
      <c r="ES1574" s="29"/>
      <c r="ET1574" s="29"/>
      <c r="EU1574" s="29"/>
      <c r="EV1574" s="29"/>
      <c r="EW1574" s="29"/>
      <c r="EX1574" s="29"/>
      <c r="EY1574" s="29"/>
      <c r="EZ1574" s="29"/>
      <c r="FA1574" s="29"/>
      <c r="FB1574" s="29"/>
      <c r="FC1574" s="29"/>
      <c r="FD1574" s="29"/>
      <c r="FE1574" s="29"/>
      <c r="FF1574" s="29"/>
      <c r="FG1574" s="29"/>
      <c r="FH1574" s="29"/>
      <c r="FI1574" s="29"/>
      <c r="FJ1574" s="29"/>
      <c r="FK1574" s="29"/>
      <c r="FV1574" s="29"/>
      <c r="FZ1574" s="29"/>
      <c r="GA1574" s="29"/>
    </row>
    <row r="1575" spans="7:183" x14ac:dyDescent="0.25">
      <c r="G1575" s="112"/>
      <c r="Z1575" s="113"/>
      <c r="AQ1575" s="29"/>
      <c r="AR1575" s="29"/>
      <c r="AS1575" s="29"/>
      <c r="AT1575" s="29"/>
      <c r="AU1575" s="29"/>
      <c r="AV1575" s="29"/>
      <c r="AW1575" s="29"/>
      <c r="AX1575" s="29"/>
      <c r="AY1575" s="29"/>
      <c r="AZ1575" s="29"/>
      <c r="BA1575" s="29"/>
      <c r="BB1575" s="29"/>
      <c r="BC1575" s="29"/>
      <c r="BD1575" s="29"/>
      <c r="BE1575" s="29"/>
      <c r="BF1575" s="29"/>
      <c r="BG1575" s="29"/>
      <c r="BH1575" s="29"/>
      <c r="BI1575" s="29"/>
      <c r="BJ1575" s="29"/>
      <c r="BK1575" s="29"/>
      <c r="BL1575" s="29"/>
      <c r="BM1575" s="29"/>
      <c r="CH1575" s="29"/>
      <c r="CX1575" s="29"/>
      <c r="CY1575" s="29"/>
      <c r="CZ1575" s="31"/>
      <c r="DA1575" s="31"/>
      <c r="DB1575" s="31"/>
      <c r="DC1575" s="31"/>
      <c r="DD1575" s="31"/>
      <c r="DE1575" s="31"/>
      <c r="DF1575" s="31"/>
      <c r="DL1575" s="29"/>
      <c r="DM1575" s="29"/>
      <c r="DN1575" s="29"/>
      <c r="DO1575" s="29"/>
      <c r="DP1575" s="29"/>
      <c r="DQ1575" s="29"/>
      <c r="DR1575" s="29"/>
      <c r="DS1575" s="29"/>
      <c r="DT1575" s="29"/>
      <c r="DU1575" s="29"/>
      <c r="DV1575" s="29"/>
      <c r="DW1575" s="29"/>
      <c r="DX1575" s="29"/>
      <c r="DY1575" s="29"/>
      <c r="DZ1575" s="29"/>
      <c r="EA1575" s="29"/>
      <c r="EB1575" s="29"/>
      <c r="EC1575" s="29"/>
      <c r="ED1575" s="29"/>
      <c r="EE1575" s="29"/>
      <c r="EF1575" s="29"/>
      <c r="EG1575" s="29"/>
      <c r="EH1575" s="29"/>
      <c r="EI1575" s="29"/>
      <c r="EJ1575" s="29"/>
      <c r="EK1575" s="29"/>
      <c r="EL1575" s="29"/>
      <c r="EM1575" s="29"/>
      <c r="EN1575" s="29"/>
      <c r="EO1575" s="29"/>
      <c r="EP1575" s="29"/>
      <c r="EQ1575" s="29"/>
      <c r="ER1575" s="29"/>
      <c r="ES1575" s="29"/>
      <c r="ET1575" s="29"/>
      <c r="EU1575" s="29"/>
      <c r="EV1575" s="29"/>
      <c r="EW1575" s="29"/>
      <c r="EX1575" s="29"/>
      <c r="EY1575" s="29"/>
      <c r="EZ1575" s="29"/>
      <c r="FA1575" s="29"/>
      <c r="FB1575" s="29"/>
      <c r="FC1575" s="29"/>
      <c r="FD1575" s="29"/>
      <c r="FE1575" s="29"/>
      <c r="FF1575" s="29"/>
      <c r="FG1575" s="29"/>
      <c r="FH1575" s="29"/>
      <c r="FI1575" s="29"/>
      <c r="FJ1575" s="29"/>
      <c r="FK1575" s="29"/>
      <c r="FV1575" s="29"/>
      <c r="FZ1575" s="29"/>
      <c r="GA1575" s="29"/>
    </row>
    <row r="1576" spans="7:183" x14ac:dyDescent="0.25">
      <c r="G1576" s="112"/>
      <c r="Z1576" s="113"/>
      <c r="AQ1576" s="29"/>
      <c r="AR1576" s="29"/>
      <c r="AS1576" s="29"/>
      <c r="AT1576" s="29"/>
      <c r="AU1576" s="29"/>
      <c r="AV1576" s="29"/>
      <c r="AW1576" s="29"/>
      <c r="AX1576" s="29"/>
      <c r="AY1576" s="29"/>
      <c r="AZ1576" s="29"/>
      <c r="BA1576" s="29"/>
      <c r="BB1576" s="29"/>
      <c r="BC1576" s="29"/>
      <c r="BD1576" s="29"/>
      <c r="BE1576" s="29"/>
      <c r="BF1576" s="29"/>
      <c r="BG1576" s="29"/>
      <c r="BH1576" s="29"/>
      <c r="BI1576" s="29"/>
      <c r="BJ1576" s="29"/>
      <c r="BK1576" s="29"/>
      <c r="BL1576" s="29"/>
      <c r="BM1576" s="29"/>
      <c r="CH1576" s="29"/>
      <c r="CX1576" s="29"/>
      <c r="CY1576" s="29"/>
      <c r="CZ1576" s="31"/>
      <c r="DA1576" s="31"/>
      <c r="DB1576" s="31"/>
      <c r="DC1576" s="31"/>
      <c r="DD1576" s="31"/>
      <c r="DE1576" s="31"/>
      <c r="DF1576" s="31"/>
      <c r="DL1576" s="29"/>
      <c r="DM1576" s="29"/>
      <c r="DN1576" s="29"/>
      <c r="DO1576" s="29"/>
      <c r="DP1576" s="29"/>
      <c r="DQ1576" s="29"/>
      <c r="DR1576" s="29"/>
      <c r="DS1576" s="29"/>
      <c r="DT1576" s="29"/>
      <c r="DU1576" s="29"/>
      <c r="DV1576" s="29"/>
      <c r="DW1576" s="29"/>
      <c r="DX1576" s="29"/>
      <c r="DY1576" s="29"/>
      <c r="DZ1576" s="29"/>
      <c r="EA1576" s="29"/>
      <c r="EB1576" s="29"/>
      <c r="EC1576" s="29"/>
      <c r="ED1576" s="29"/>
      <c r="EE1576" s="29"/>
      <c r="EF1576" s="29"/>
      <c r="EG1576" s="29"/>
      <c r="EH1576" s="29"/>
      <c r="EI1576" s="29"/>
      <c r="EJ1576" s="29"/>
      <c r="EK1576" s="29"/>
      <c r="EL1576" s="29"/>
      <c r="EM1576" s="29"/>
      <c r="EN1576" s="29"/>
      <c r="EO1576" s="29"/>
      <c r="EP1576" s="29"/>
      <c r="EQ1576" s="29"/>
      <c r="ER1576" s="29"/>
      <c r="ES1576" s="29"/>
      <c r="ET1576" s="29"/>
      <c r="EU1576" s="29"/>
      <c r="EV1576" s="29"/>
      <c r="EW1576" s="29"/>
      <c r="EX1576" s="29"/>
      <c r="EY1576" s="29"/>
      <c r="EZ1576" s="29"/>
      <c r="FA1576" s="29"/>
      <c r="FB1576" s="29"/>
      <c r="FC1576" s="29"/>
      <c r="FD1576" s="29"/>
      <c r="FE1576" s="29"/>
      <c r="FF1576" s="29"/>
      <c r="FG1576" s="29"/>
      <c r="FH1576" s="29"/>
      <c r="FI1576" s="29"/>
      <c r="FJ1576" s="29"/>
      <c r="FK1576" s="29"/>
      <c r="FV1576" s="29"/>
      <c r="FZ1576" s="29"/>
      <c r="GA1576" s="29"/>
    </row>
    <row r="1577" spans="7:183" x14ac:dyDescent="0.25">
      <c r="G1577" s="112"/>
      <c r="Z1577" s="113"/>
      <c r="AQ1577" s="29"/>
      <c r="AR1577" s="29"/>
      <c r="AS1577" s="29"/>
      <c r="AT1577" s="29"/>
      <c r="AU1577" s="29"/>
      <c r="AV1577" s="29"/>
      <c r="AW1577" s="29"/>
      <c r="AX1577" s="29"/>
      <c r="AY1577" s="29"/>
      <c r="AZ1577" s="29"/>
      <c r="BA1577" s="29"/>
      <c r="BB1577" s="29"/>
      <c r="BC1577" s="29"/>
      <c r="BD1577" s="29"/>
      <c r="BE1577" s="29"/>
      <c r="BF1577" s="29"/>
      <c r="BG1577" s="29"/>
      <c r="BH1577" s="29"/>
      <c r="BI1577" s="29"/>
      <c r="BJ1577" s="29"/>
      <c r="BK1577" s="29"/>
      <c r="BL1577" s="29"/>
      <c r="BM1577" s="29"/>
      <c r="CH1577" s="29"/>
      <c r="CX1577" s="29"/>
      <c r="CY1577" s="29"/>
      <c r="CZ1577" s="31"/>
      <c r="DA1577" s="31"/>
      <c r="DB1577" s="31"/>
      <c r="DC1577" s="31"/>
      <c r="DD1577" s="31"/>
      <c r="DE1577" s="31"/>
      <c r="DF1577" s="31"/>
      <c r="DL1577" s="29"/>
      <c r="DM1577" s="29"/>
      <c r="DN1577" s="29"/>
      <c r="DO1577" s="29"/>
      <c r="DP1577" s="29"/>
      <c r="DQ1577" s="29"/>
      <c r="DR1577" s="29"/>
      <c r="DS1577" s="29"/>
      <c r="DT1577" s="29"/>
      <c r="DU1577" s="29"/>
      <c r="DV1577" s="29"/>
      <c r="DW1577" s="29"/>
      <c r="DX1577" s="29"/>
      <c r="DY1577" s="29"/>
      <c r="DZ1577" s="29"/>
      <c r="EA1577" s="29"/>
      <c r="EB1577" s="29"/>
      <c r="EC1577" s="29"/>
      <c r="ED1577" s="29"/>
      <c r="EE1577" s="29"/>
      <c r="EF1577" s="29"/>
      <c r="EG1577" s="29"/>
      <c r="EH1577" s="29"/>
      <c r="EI1577" s="29"/>
      <c r="EJ1577" s="29"/>
      <c r="EK1577" s="29"/>
      <c r="EL1577" s="29"/>
      <c r="EM1577" s="29"/>
      <c r="EN1577" s="29"/>
      <c r="EO1577" s="29"/>
      <c r="EP1577" s="29"/>
      <c r="EQ1577" s="29"/>
      <c r="ER1577" s="29"/>
      <c r="ES1577" s="29"/>
      <c r="ET1577" s="29"/>
      <c r="EU1577" s="29"/>
      <c r="EV1577" s="29"/>
      <c r="EW1577" s="29"/>
      <c r="EX1577" s="29"/>
      <c r="EY1577" s="29"/>
      <c r="EZ1577" s="29"/>
      <c r="FA1577" s="29"/>
      <c r="FB1577" s="29"/>
      <c r="FC1577" s="29"/>
      <c r="FD1577" s="29"/>
      <c r="FE1577" s="29"/>
      <c r="FF1577" s="29"/>
      <c r="FG1577" s="29"/>
      <c r="FH1577" s="29"/>
      <c r="FI1577" s="29"/>
      <c r="FJ1577" s="29"/>
      <c r="FK1577" s="29"/>
      <c r="FV1577" s="29"/>
      <c r="FZ1577" s="29"/>
      <c r="GA1577" s="29"/>
    </row>
    <row r="1578" spans="7:183" x14ac:dyDescent="0.25">
      <c r="G1578" s="112"/>
      <c r="Z1578" s="113"/>
      <c r="AQ1578" s="29"/>
      <c r="AR1578" s="29"/>
      <c r="AS1578" s="29"/>
      <c r="AT1578" s="29"/>
      <c r="AU1578" s="29"/>
      <c r="AV1578" s="29"/>
      <c r="AW1578" s="29"/>
      <c r="AX1578" s="29"/>
      <c r="AY1578" s="29"/>
      <c r="AZ1578" s="29"/>
      <c r="BA1578" s="29"/>
      <c r="BB1578" s="29"/>
      <c r="BC1578" s="29"/>
      <c r="BD1578" s="29"/>
      <c r="BE1578" s="29"/>
      <c r="BF1578" s="29"/>
      <c r="BG1578" s="29"/>
      <c r="BH1578" s="29"/>
      <c r="BI1578" s="29"/>
      <c r="BJ1578" s="29"/>
      <c r="BK1578" s="29"/>
      <c r="BL1578" s="29"/>
      <c r="BM1578" s="29"/>
      <c r="CH1578" s="29"/>
      <c r="CX1578" s="29"/>
      <c r="CY1578" s="29"/>
      <c r="CZ1578" s="31"/>
      <c r="DA1578" s="31"/>
      <c r="DB1578" s="31"/>
      <c r="DC1578" s="31"/>
      <c r="DD1578" s="31"/>
      <c r="DE1578" s="31"/>
      <c r="DF1578" s="31"/>
      <c r="DL1578" s="29"/>
      <c r="DM1578" s="29"/>
      <c r="DN1578" s="29"/>
      <c r="DO1578" s="29"/>
      <c r="DP1578" s="29"/>
      <c r="DQ1578" s="29"/>
      <c r="DR1578" s="29"/>
      <c r="DS1578" s="29"/>
      <c r="DT1578" s="29"/>
      <c r="DU1578" s="29"/>
      <c r="DV1578" s="29"/>
      <c r="DW1578" s="29"/>
      <c r="DX1578" s="29"/>
      <c r="DY1578" s="29"/>
      <c r="DZ1578" s="29"/>
      <c r="EA1578" s="29"/>
      <c r="EB1578" s="29"/>
      <c r="EC1578" s="29"/>
      <c r="ED1578" s="29"/>
      <c r="EE1578" s="29"/>
      <c r="EF1578" s="29"/>
      <c r="EG1578" s="29"/>
      <c r="EH1578" s="29"/>
      <c r="EI1578" s="29"/>
      <c r="EJ1578" s="29"/>
      <c r="EK1578" s="29"/>
      <c r="EL1578" s="29"/>
      <c r="EM1578" s="29"/>
      <c r="EN1578" s="29"/>
      <c r="EO1578" s="29"/>
      <c r="EP1578" s="29"/>
      <c r="EQ1578" s="29"/>
      <c r="ER1578" s="29"/>
      <c r="ES1578" s="29"/>
      <c r="ET1578" s="29"/>
      <c r="EU1578" s="29"/>
      <c r="EV1578" s="29"/>
      <c r="EW1578" s="29"/>
      <c r="EX1578" s="29"/>
      <c r="EY1578" s="29"/>
      <c r="EZ1578" s="29"/>
      <c r="FA1578" s="29"/>
      <c r="FB1578" s="29"/>
      <c r="FC1578" s="29"/>
      <c r="FD1578" s="29"/>
      <c r="FE1578" s="29"/>
      <c r="FF1578" s="29"/>
      <c r="FG1578" s="29"/>
      <c r="FH1578" s="29"/>
      <c r="FI1578" s="29"/>
      <c r="FJ1578" s="29"/>
      <c r="FK1578" s="29"/>
      <c r="FV1578" s="29"/>
      <c r="FZ1578" s="29"/>
      <c r="GA1578" s="29"/>
    </row>
    <row r="1579" spans="7:183" x14ac:dyDescent="0.25">
      <c r="G1579" s="112"/>
      <c r="Z1579" s="113"/>
      <c r="AQ1579" s="29"/>
      <c r="AR1579" s="29"/>
      <c r="AS1579" s="29"/>
      <c r="AT1579" s="29"/>
      <c r="AU1579" s="29"/>
      <c r="AV1579" s="29"/>
      <c r="AW1579" s="29"/>
      <c r="AX1579" s="29"/>
      <c r="AY1579" s="29"/>
      <c r="AZ1579" s="29"/>
      <c r="BA1579" s="29"/>
      <c r="BB1579" s="29"/>
      <c r="BC1579" s="29"/>
      <c r="BD1579" s="29"/>
      <c r="BE1579" s="29"/>
      <c r="BF1579" s="29"/>
      <c r="BG1579" s="29"/>
      <c r="BH1579" s="29"/>
      <c r="BI1579" s="29"/>
      <c r="BJ1579" s="29"/>
      <c r="BK1579" s="29"/>
      <c r="BL1579" s="29"/>
      <c r="BM1579" s="29"/>
      <c r="CH1579" s="29"/>
      <c r="CX1579" s="29"/>
      <c r="CY1579" s="29"/>
      <c r="CZ1579" s="31"/>
      <c r="DA1579" s="31"/>
      <c r="DB1579" s="31"/>
      <c r="DC1579" s="31"/>
      <c r="DD1579" s="31"/>
      <c r="DE1579" s="31"/>
      <c r="DF1579" s="31"/>
      <c r="DL1579" s="29"/>
      <c r="DM1579" s="29"/>
      <c r="DN1579" s="29"/>
      <c r="DO1579" s="29"/>
      <c r="DP1579" s="29"/>
      <c r="DQ1579" s="29"/>
      <c r="DR1579" s="29"/>
      <c r="DS1579" s="29"/>
      <c r="DT1579" s="29"/>
      <c r="DU1579" s="29"/>
      <c r="DV1579" s="29"/>
      <c r="DW1579" s="29"/>
      <c r="DX1579" s="29"/>
      <c r="DY1579" s="29"/>
      <c r="DZ1579" s="29"/>
      <c r="EA1579" s="29"/>
      <c r="EB1579" s="29"/>
      <c r="EC1579" s="29"/>
      <c r="ED1579" s="29"/>
      <c r="EE1579" s="29"/>
      <c r="EF1579" s="29"/>
      <c r="EG1579" s="29"/>
      <c r="EH1579" s="29"/>
      <c r="EI1579" s="29"/>
      <c r="EJ1579" s="29"/>
      <c r="EK1579" s="29"/>
      <c r="EL1579" s="29"/>
      <c r="EM1579" s="29"/>
      <c r="EN1579" s="29"/>
      <c r="EO1579" s="29"/>
      <c r="EP1579" s="29"/>
      <c r="EQ1579" s="29"/>
      <c r="ER1579" s="29"/>
      <c r="ES1579" s="29"/>
      <c r="ET1579" s="29"/>
      <c r="EU1579" s="29"/>
      <c r="EV1579" s="29"/>
      <c r="EW1579" s="29"/>
      <c r="EX1579" s="29"/>
      <c r="EY1579" s="29"/>
      <c r="EZ1579" s="29"/>
      <c r="FA1579" s="29"/>
      <c r="FB1579" s="29"/>
      <c r="FC1579" s="29"/>
      <c r="FD1579" s="29"/>
      <c r="FE1579" s="29"/>
      <c r="FF1579" s="29"/>
      <c r="FG1579" s="29"/>
      <c r="FH1579" s="29"/>
      <c r="FI1579" s="29"/>
      <c r="FJ1579" s="29"/>
      <c r="FK1579" s="29"/>
      <c r="FV1579" s="29"/>
      <c r="FZ1579" s="29"/>
      <c r="GA1579" s="29"/>
    </row>
    <row r="1580" spans="7:183" x14ac:dyDescent="0.25">
      <c r="G1580" s="112"/>
      <c r="Z1580" s="113"/>
      <c r="AQ1580" s="29"/>
      <c r="AR1580" s="29"/>
      <c r="AS1580" s="29"/>
      <c r="AT1580" s="29"/>
      <c r="AU1580" s="29"/>
      <c r="AV1580" s="29"/>
      <c r="AW1580" s="29"/>
      <c r="AX1580" s="29"/>
      <c r="AY1580" s="29"/>
      <c r="AZ1580" s="29"/>
      <c r="BA1580" s="29"/>
      <c r="BB1580" s="29"/>
      <c r="BC1580" s="29"/>
      <c r="BD1580" s="29"/>
      <c r="BE1580" s="29"/>
      <c r="BF1580" s="29"/>
      <c r="BG1580" s="29"/>
      <c r="BH1580" s="29"/>
      <c r="BI1580" s="29"/>
      <c r="BJ1580" s="29"/>
      <c r="BK1580" s="29"/>
      <c r="BL1580" s="29"/>
      <c r="BM1580" s="29"/>
      <c r="CH1580" s="29"/>
      <c r="CX1580" s="29"/>
      <c r="CY1580" s="29"/>
      <c r="CZ1580" s="31"/>
      <c r="DA1580" s="31"/>
      <c r="DB1580" s="31"/>
      <c r="DC1580" s="31"/>
      <c r="DD1580" s="31"/>
      <c r="DE1580" s="31"/>
      <c r="DF1580" s="31"/>
      <c r="DL1580" s="29"/>
      <c r="DM1580" s="29"/>
      <c r="DN1580" s="29"/>
      <c r="DO1580" s="29"/>
      <c r="DP1580" s="29"/>
      <c r="DQ1580" s="29"/>
      <c r="DR1580" s="29"/>
      <c r="DS1580" s="29"/>
      <c r="DT1580" s="29"/>
      <c r="DU1580" s="29"/>
      <c r="DV1580" s="29"/>
      <c r="DW1580" s="29"/>
      <c r="DX1580" s="29"/>
      <c r="DY1580" s="29"/>
      <c r="DZ1580" s="29"/>
      <c r="EA1580" s="29"/>
      <c r="EB1580" s="29"/>
      <c r="EC1580" s="29"/>
      <c r="ED1580" s="29"/>
      <c r="EE1580" s="29"/>
      <c r="EF1580" s="29"/>
      <c r="EG1580" s="29"/>
      <c r="EH1580" s="29"/>
      <c r="EI1580" s="29"/>
      <c r="EJ1580" s="29"/>
      <c r="EK1580" s="29"/>
      <c r="EL1580" s="29"/>
      <c r="EM1580" s="29"/>
      <c r="EN1580" s="29"/>
      <c r="EO1580" s="29"/>
      <c r="EP1580" s="29"/>
      <c r="EQ1580" s="29"/>
      <c r="ER1580" s="29"/>
      <c r="ES1580" s="29"/>
      <c r="ET1580" s="29"/>
      <c r="EU1580" s="29"/>
      <c r="EV1580" s="29"/>
      <c r="EW1580" s="29"/>
      <c r="EX1580" s="29"/>
      <c r="EY1580" s="29"/>
      <c r="EZ1580" s="29"/>
      <c r="FA1580" s="29"/>
      <c r="FB1580" s="29"/>
      <c r="FC1580" s="29"/>
      <c r="FD1580" s="29"/>
      <c r="FE1580" s="29"/>
      <c r="FF1580" s="29"/>
      <c r="FG1580" s="29"/>
      <c r="FH1580" s="29"/>
      <c r="FI1580" s="29"/>
      <c r="FJ1580" s="29"/>
      <c r="FK1580" s="29"/>
      <c r="FV1580" s="29"/>
      <c r="FZ1580" s="29"/>
      <c r="GA1580" s="29"/>
    </row>
    <row r="1581" spans="7:183" x14ac:dyDescent="0.25">
      <c r="G1581" s="112"/>
      <c r="Z1581" s="113"/>
      <c r="AQ1581" s="29"/>
      <c r="AR1581" s="29"/>
      <c r="AS1581" s="29"/>
      <c r="AT1581" s="29"/>
      <c r="AU1581" s="29"/>
      <c r="AV1581" s="29"/>
      <c r="AW1581" s="29"/>
      <c r="AX1581" s="29"/>
      <c r="AY1581" s="29"/>
      <c r="AZ1581" s="29"/>
      <c r="BA1581" s="29"/>
      <c r="BB1581" s="29"/>
      <c r="BC1581" s="29"/>
      <c r="BD1581" s="29"/>
      <c r="BE1581" s="29"/>
      <c r="BF1581" s="29"/>
      <c r="BG1581" s="29"/>
      <c r="BH1581" s="29"/>
      <c r="BI1581" s="29"/>
      <c r="BJ1581" s="29"/>
      <c r="BK1581" s="29"/>
      <c r="BL1581" s="29"/>
      <c r="BM1581" s="29"/>
      <c r="CH1581" s="29"/>
      <c r="CX1581" s="29"/>
      <c r="CY1581" s="29"/>
      <c r="CZ1581" s="31"/>
      <c r="DA1581" s="31"/>
      <c r="DB1581" s="31"/>
      <c r="DC1581" s="31"/>
      <c r="DD1581" s="31"/>
      <c r="DE1581" s="31"/>
      <c r="DF1581" s="31"/>
      <c r="DL1581" s="29"/>
      <c r="DM1581" s="29"/>
      <c r="DN1581" s="29"/>
      <c r="DO1581" s="29"/>
      <c r="DP1581" s="29"/>
      <c r="DQ1581" s="29"/>
      <c r="DR1581" s="29"/>
      <c r="DS1581" s="29"/>
      <c r="DT1581" s="29"/>
      <c r="DU1581" s="29"/>
      <c r="DV1581" s="29"/>
      <c r="DW1581" s="29"/>
      <c r="DX1581" s="29"/>
      <c r="DY1581" s="29"/>
      <c r="DZ1581" s="29"/>
      <c r="EA1581" s="29"/>
      <c r="EB1581" s="29"/>
      <c r="EC1581" s="29"/>
      <c r="ED1581" s="29"/>
      <c r="EE1581" s="29"/>
      <c r="EF1581" s="29"/>
      <c r="EG1581" s="29"/>
      <c r="EH1581" s="29"/>
      <c r="EI1581" s="29"/>
      <c r="EJ1581" s="29"/>
      <c r="EK1581" s="29"/>
      <c r="EL1581" s="29"/>
      <c r="EM1581" s="29"/>
      <c r="EN1581" s="29"/>
      <c r="EO1581" s="29"/>
      <c r="EP1581" s="29"/>
      <c r="EQ1581" s="29"/>
      <c r="ER1581" s="29"/>
      <c r="ES1581" s="29"/>
      <c r="ET1581" s="29"/>
      <c r="EU1581" s="29"/>
      <c r="EV1581" s="29"/>
      <c r="EW1581" s="29"/>
      <c r="EX1581" s="29"/>
      <c r="EY1581" s="29"/>
      <c r="EZ1581" s="29"/>
      <c r="FA1581" s="29"/>
      <c r="FB1581" s="29"/>
      <c r="FC1581" s="29"/>
      <c r="FD1581" s="29"/>
      <c r="FE1581" s="29"/>
      <c r="FF1581" s="29"/>
      <c r="FG1581" s="29"/>
      <c r="FH1581" s="29"/>
      <c r="FI1581" s="29"/>
      <c r="FJ1581" s="29"/>
      <c r="FK1581" s="29"/>
      <c r="FV1581" s="29"/>
      <c r="FZ1581" s="29"/>
      <c r="GA1581" s="29"/>
    </row>
    <row r="1582" spans="7:183" x14ac:dyDescent="0.25">
      <c r="G1582" s="112"/>
      <c r="Z1582" s="113"/>
      <c r="AQ1582" s="29"/>
      <c r="AR1582" s="29"/>
      <c r="AS1582" s="29"/>
      <c r="AT1582" s="29"/>
      <c r="AU1582" s="29"/>
      <c r="AV1582" s="29"/>
      <c r="AW1582" s="29"/>
      <c r="AX1582" s="29"/>
      <c r="AY1582" s="29"/>
      <c r="AZ1582" s="29"/>
      <c r="BA1582" s="29"/>
      <c r="BB1582" s="29"/>
      <c r="BC1582" s="29"/>
      <c r="BD1582" s="29"/>
      <c r="BE1582" s="29"/>
      <c r="BF1582" s="29"/>
      <c r="BG1582" s="29"/>
      <c r="BH1582" s="29"/>
      <c r="BI1582" s="29"/>
      <c r="BJ1582" s="29"/>
      <c r="BK1582" s="29"/>
      <c r="BL1582" s="29"/>
      <c r="BM1582" s="29"/>
      <c r="CH1582" s="29"/>
      <c r="CX1582" s="29"/>
      <c r="CY1582" s="29"/>
      <c r="CZ1582" s="31"/>
      <c r="DA1582" s="31"/>
      <c r="DB1582" s="31"/>
      <c r="DC1582" s="31"/>
      <c r="DD1582" s="31"/>
      <c r="DE1582" s="31"/>
      <c r="DF1582" s="31"/>
      <c r="DL1582" s="29"/>
      <c r="DM1582" s="29"/>
      <c r="DN1582" s="29"/>
      <c r="DO1582" s="29"/>
      <c r="DP1582" s="29"/>
      <c r="DQ1582" s="29"/>
      <c r="DR1582" s="29"/>
      <c r="DS1582" s="29"/>
      <c r="DT1582" s="29"/>
      <c r="DU1582" s="29"/>
      <c r="DV1582" s="29"/>
      <c r="DW1582" s="29"/>
      <c r="DX1582" s="29"/>
      <c r="DY1582" s="29"/>
      <c r="DZ1582" s="29"/>
      <c r="EA1582" s="29"/>
      <c r="EB1582" s="29"/>
      <c r="EC1582" s="29"/>
      <c r="ED1582" s="29"/>
      <c r="EE1582" s="29"/>
      <c r="EF1582" s="29"/>
      <c r="EG1582" s="29"/>
      <c r="EH1582" s="29"/>
      <c r="EI1582" s="29"/>
      <c r="EJ1582" s="29"/>
      <c r="EK1582" s="29"/>
      <c r="EL1582" s="29"/>
      <c r="EM1582" s="29"/>
      <c r="EN1582" s="29"/>
      <c r="EO1582" s="29"/>
      <c r="EP1582" s="29"/>
      <c r="EQ1582" s="29"/>
      <c r="ER1582" s="29"/>
      <c r="ES1582" s="29"/>
      <c r="ET1582" s="29"/>
      <c r="EU1582" s="29"/>
      <c r="EV1582" s="29"/>
      <c r="EW1582" s="29"/>
      <c r="EX1582" s="29"/>
      <c r="EY1582" s="29"/>
      <c r="EZ1582" s="29"/>
      <c r="FA1582" s="29"/>
      <c r="FB1582" s="29"/>
      <c r="FC1582" s="29"/>
      <c r="FD1582" s="29"/>
      <c r="FE1582" s="29"/>
      <c r="FF1582" s="29"/>
      <c r="FG1582" s="29"/>
      <c r="FH1582" s="29"/>
      <c r="FI1582" s="29"/>
      <c r="FJ1582" s="29"/>
      <c r="FK1582" s="29"/>
      <c r="FV1582" s="29"/>
      <c r="FZ1582" s="29"/>
      <c r="GA1582" s="29"/>
    </row>
    <row r="1583" spans="7:183" x14ac:dyDescent="0.25">
      <c r="G1583" s="112"/>
      <c r="Z1583" s="113"/>
      <c r="AQ1583" s="29"/>
      <c r="AR1583" s="29"/>
      <c r="AS1583" s="29"/>
      <c r="AT1583" s="29"/>
      <c r="AU1583" s="29"/>
      <c r="AV1583" s="29"/>
      <c r="AW1583" s="29"/>
      <c r="AX1583" s="29"/>
      <c r="AY1583" s="29"/>
      <c r="AZ1583" s="29"/>
      <c r="BA1583" s="29"/>
      <c r="BB1583" s="29"/>
      <c r="BC1583" s="29"/>
      <c r="BD1583" s="29"/>
      <c r="BE1583" s="29"/>
      <c r="BF1583" s="29"/>
      <c r="BG1583" s="29"/>
      <c r="BH1583" s="29"/>
      <c r="BI1583" s="29"/>
      <c r="BJ1583" s="29"/>
      <c r="BK1583" s="29"/>
      <c r="BL1583" s="29"/>
      <c r="BM1583" s="29"/>
      <c r="CH1583" s="29"/>
      <c r="CX1583" s="29"/>
      <c r="CY1583" s="29"/>
      <c r="CZ1583" s="31"/>
      <c r="DA1583" s="31"/>
      <c r="DB1583" s="31"/>
      <c r="DC1583" s="31"/>
      <c r="DD1583" s="31"/>
      <c r="DE1583" s="31"/>
      <c r="DF1583" s="31"/>
      <c r="DL1583" s="29"/>
      <c r="DM1583" s="29"/>
      <c r="DN1583" s="29"/>
      <c r="DO1583" s="29"/>
      <c r="DP1583" s="29"/>
      <c r="DQ1583" s="29"/>
      <c r="DR1583" s="29"/>
      <c r="DS1583" s="29"/>
      <c r="DT1583" s="29"/>
      <c r="DU1583" s="29"/>
      <c r="DV1583" s="29"/>
      <c r="DW1583" s="29"/>
      <c r="DX1583" s="29"/>
      <c r="DY1583" s="29"/>
      <c r="DZ1583" s="29"/>
      <c r="EA1583" s="29"/>
      <c r="EB1583" s="29"/>
      <c r="EC1583" s="29"/>
      <c r="ED1583" s="29"/>
      <c r="EE1583" s="29"/>
      <c r="EF1583" s="29"/>
      <c r="EG1583" s="29"/>
      <c r="EH1583" s="29"/>
      <c r="EI1583" s="29"/>
      <c r="EJ1583" s="29"/>
      <c r="EK1583" s="29"/>
      <c r="EL1583" s="29"/>
      <c r="EM1583" s="29"/>
      <c r="EN1583" s="29"/>
      <c r="EO1583" s="29"/>
      <c r="EP1583" s="29"/>
      <c r="EQ1583" s="29"/>
      <c r="ER1583" s="29"/>
      <c r="ES1583" s="29"/>
      <c r="ET1583" s="29"/>
      <c r="EU1583" s="29"/>
      <c r="EV1583" s="29"/>
      <c r="EW1583" s="29"/>
      <c r="EX1583" s="29"/>
      <c r="EY1583" s="29"/>
      <c r="EZ1583" s="29"/>
      <c r="FA1583" s="29"/>
      <c r="FB1583" s="29"/>
      <c r="FC1583" s="29"/>
      <c r="FD1583" s="29"/>
      <c r="FE1583" s="29"/>
      <c r="FF1583" s="29"/>
      <c r="FG1583" s="29"/>
      <c r="FH1583" s="29"/>
      <c r="FI1583" s="29"/>
      <c r="FJ1583" s="29"/>
      <c r="FK1583" s="29"/>
      <c r="FV1583" s="29"/>
      <c r="FZ1583" s="29"/>
      <c r="GA1583" s="29"/>
    </row>
    <row r="1584" spans="7:183" x14ac:dyDescent="0.25">
      <c r="G1584" s="112"/>
      <c r="Z1584" s="113"/>
      <c r="AQ1584" s="29"/>
      <c r="AR1584" s="29"/>
      <c r="AS1584" s="29"/>
      <c r="AT1584" s="29"/>
      <c r="AU1584" s="29"/>
      <c r="AV1584" s="29"/>
      <c r="AW1584" s="29"/>
      <c r="AX1584" s="29"/>
      <c r="AY1584" s="29"/>
      <c r="AZ1584" s="29"/>
      <c r="BA1584" s="29"/>
      <c r="BB1584" s="29"/>
      <c r="BC1584" s="29"/>
      <c r="BD1584" s="29"/>
      <c r="BE1584" s="29"/>
      <c r="BF1584" s="29"/>
      <c r="BG1584" s="29"/>
      <c r="BH1584" s="29"/>
      <c r="BI1584" s="29"/>
      <c r="BJ1584" s="29"/>
      <c r="BK1584" s="29"/>
      <c r="BL1584" s="29"/>
      <c r="BM1584" s="29"/>
      <c r="CH1584" s="29"/>
      <c r="CX1584" s="29"/>
      <c r="CY1584" s="29"/>
      <c r="CZ1584" s="31"/>
      <c r="DA1584" s="31"/>
      <c r="DB1584" s="31"/>
      <c r="DC1584" s="31"/>
      <c r="DD1584" s="31"/>
      <c r="DE1584" s="31"/>
      <c r="DF1584" s="31"/>
      <c r="DL1584" s="29"/>
      <c r="DM1584" s="29"/>
      <c r="DN1584" s="29"/>
      <c r="DO1584" s="29"/>
      <c r="DP1584" s="29"/>
      <c r="DQ1584" s="29"/>
      <c r="DR1584" s="29"/>
      <c r="DS1584" s="29"/>
      <c r="DT1584" s="29"/>
      <c r="DU1584" s="29"/>
      <c r="DV1584" s="29"/>
      <c r="DW1584" s="29"/>
      <c r="DX1584" s="29"/>
      <c r="DY1584" s="29"/>
      <c r="DZ1584" s="29"/>
      <c r="EA1584" s="29"/>
      <c r="EB1584" s="29"/>
      <c r="EC1584" s="29"/>
      <c r="ED1584" s="29"/>
      <c r="EE1584" s="29"/>
      <c r="EF1584" s="29"/>
      <c r="EG1584" s="29"/>
      <c r="EH1584" s="29"/>
      <c r="EI1584" s="29"/>
      <c r="EJ1584" s="29"/>
      <c r="EK1584" s="29"/>
      <c r="EL1584" s="29"/>
      <c r="EM1584" s="29"/>
      <c r="EN1584" s="29"/>
      <c r="EO1584" s="29"/>
      <c r="EP1584" s="29"/>
      <c r="EQ1584" s="29"/>
      <c r="ER1584" s="29"/>
      <c r="ES1584" s="29"/>
      <c r="ET1584" s="29"/>
      <c r="EU1584" s="29"/>
      <c r="EV1584" s="29"/>
      <c r="EW1584" s="29"/>
      <c r="EX1584" s="29"/>
      <c r="EY1584" s="29"/>
      <c r="EZ1584" s="29"/>
      <c r="FA1584" s="29"/>
      <c r="FB1584" s="29"/>
      <c r="FC1584" s="29"/>
      <c r="FD1584" s="29"/>
      <c r="FE1584" s="29"/>
      <c r="FF1584" s="29"/>
      <c r="FG1584" s="29"/>
      <c r="FH1584" s="29"/>
      <c r="FI1584" s="29"/>
      <c r="FJ1584" s="29"/>
      <c r="FK1584" s="29"/>
      <c r="FV1584" s="29"/>
      <c r="FZ1584" s="29"/>
      <c r="GA1584" s="29"/>
    </row>
    <row r="1585" spans="7:183" x14ac:dyDescent="0.25">
      <c r="G1585" s="112"/>
      <c r="Z1585" s="113"/>
      <c r="AQ1585" s="29"/>
      <c r="AR1585" s="29"/>
      <c r="AS1585" s="29"/>
      <c r="AT1585" s="29"/>
      <c r="AU1585" s="29"/>
      <c r="AV1585" s="29"/>
      <c r="AW1585" s="29"/>
      <c r="AX1585" s="29"/>
      <c r="AY1585" s="29"/>
      <c r="AZ1585" s="29"/>
      <c r="BA1585" s="29"/>
      <c r="BB1585" s="29"/>
      <c r="BC1585" s="29"/>
      <c r="BD1585" s="29"/>
      <c r="BE1585" s="29"/>
      <c r="BF1585" s="29"/>
      <c r="BG1585" s="29"/>
      <c r="BH1585" s="29"/>
      <c r="BI1585" s="29"/>
      <c r="BJ1585" s="29"/>
      <c r="BK1585" s="29"/>
      <c r="BL1585" s="29"/>
      <c r="BM1585" s="29"/>
      <c r="CH1585" s="29"/>
      <c r="CX1585" s="29"/>
      <c r="CY1585" s="29"/>
      <c r="CZ1585" s="31"/>
      <c r="DA1585" s="31"/>
      <c r="DB1585" s="31"/>
      <c r="DC1585" s="31"/>
      <c r="DD1585" s="31"/>
      <c r="DE1585" s="31"/>
      <c r="DF1585" s="31"/>
      <c r="DL1585" s="29"/>
      <c r="DM1585" s="29"/>
      <c r="DN1585" s="29"/>
      <c r="DO1585" s="29"/>
      <c r="DP1585" s="29"/>
      <c r="DQ1585" s="29"/>
      <c r="DR1585" s="29"/>
      <c r="DS1585" s="29"/>
      <c r="DT1585" s="29"/>
      <c r="DU1585" s="29"/>
      <c r="DV1585" s="29"/>
      <c r="DW1585" s="29"/>
      <c r="DX1585" s="29"/>
      <c r="DY1585" s="29"/>
      <c r="DZ1585" s="29"/>
      <c r="EA1585" s="29"/>
      <c r="EB1585" s="29"/>
      <c r="EC1585" s="29"/>
      <c r="ED1585" s="29"/>
      <c r="EE1585" s="29"/>
      <c r="EF1585" s="29"/>
      <c r="EG1585" s="29"/>
      <c r="EH1585" s="29"/>
      <c r="EI1585" s="29"/>
      <c r="EJ1585" s="29"/>
      <c r="EK1585" s="29"/>
      <c r="EL1585" s="29"/>
      <c r="EM1585" s="29"/>
      <c r="EN1585" s="29"/>
      <c r="EO1585" s="29"/>
      <c r="EP1585" s="29"/>
      <c r="EQ1585" s="29"/>
      <c r="ER1585" s="29"/>
      <c r="ES1585" s="29"/>
      <c r="ET1585" s="29"/>
      <c r="EU1585" s="29"/>
      <c r="EV1585" s="29"/>
      <c r="EW1585" s="29"/>
      <c r="EX1585" s="29"/>
      <c r="EY1585" s="29"/>
      <c r="EZ1585" s="29"/>
      <c r="FA1585" s="29"/>
      <c r="FB1585" s="29"/>
      <c r="FC1585" s="29"/>
      <c r="FD1585" s="29"/>
      <c r="FE1585" s="29"/>
      <c r="FF1585" s="29"/>
      <c r="FG1585" s="29"/>
      <c r="FH1585" s="29"/>
      <c r="FI1585" s="29"/>
      <c r="FJ1585" s="29"/>
      <c r="FK1585" s="29"/>
      <c r="FV1585" s="29"/>
      <c r="FZ1585" s="29"/>
      <c r="GA1585" s="29"/>
    </row>
    <row r="1586" spans="7:183" x14ac:dyDescent="0.25">
      <c r="G1586" s="112"/>
      <c r="Z1586" s="113"/>
      <c r="AQ1586" s="29"/>
      <c r="AR1586" s="29"/>
      <c r="AS1586" s="29"/>
      <c r="AT1586" s="29"/>
      <c r="AU1586" s="29"/>
      <c r="AV1586" s="29"/>
      <c r="AW1586" s="29"/>
      <c r="AX1586" s="29"/>
      <c r="AY1586" s="29"/>
      <c r="AZ1586" s="29"/>
      <c r="BA1586" s="29"/>
      <c r="BB1586" s="29"/>
      <c r="BC1586" s="29"/>
      <c r="BD1586" s="29"/>
      <c r="BE1586" s="29"/>
      <c r="BF1586" s="29"/>
      <c r="BG1586" s="29"/>
      <c r="BH1586" s="29"/>
      <c r="BI1586" s="29"/>
      <c r="BJ1586" s="29"/>
      <c r="BK1586" s="29"/>
      <c r="BL1586" s="29"/>
      <c r="BM1586" s="29"/>
      <c r="CH1586" s="29"/>
      <c r="CX1586" s="29"/>
      <c r="CY1586" s="29"/>
      <c r="CZ1586" s="31"/>
      <c r="DA1586" s="31"/>
      <c r="DB1586" s="31"/>
      <c r="DC1586" s="31"/>
      <c r="DD1586" s="31"/>
      <c r="DE1586" s="31"/>
      <c r="DF1586" s="31"/>
      <c r="DL1586" s="29"/>
      <c r="DM1586" s="29"/>
      <c r="DN1586" s="29"/>
      <c r="DO1586" s="29"/>
      <c r="DP1586" s="29"/>
      <c r="DQ1586" s="29"/>
      <c r="DR1586" s="29"/>
      <c r="DS1586" s="29"/>
      <c r="DT1586" s="29"/>
      <c r="DU1586" s="29"/>
      <c r="DV1586" s="29"/>
      <c r="DW1586" s="29"/>
      <c r="DX1586" s="29"/>
      <c r="DY1586" s="29"/>
      <c r="DZ1586" s="29"/>
      <c r="EA1586" s="29"/>
      <c r="EB1586" s="29"/>
      <c r="EC1586" s="29"/>
      <c r="ED1586" s="29"/>
      <c r="EE1586" s="29"/>
      <c r="EF1586" s="29"/>
      <c r="EG1586" s="29"/>
      <c r="EH1586" s="29"/>
      <c r="EI1586" s="29"/>
      <c r="EJ1586" s="29"/>
      <c r="EK1586" s="29"/>
      <c r="EL1586" s="29"/>
      <c r="EM1586" s="29"/>
      <c r="EN1586" s="29"/>
      <c r="EO1586" s="29"/>
      <c r="EP1586" s="29"/>
      <c r="EQ1586" s="29"/>
      <c r="ER1586" s="29"/>
      <c r="ES1586" s="29"/>
      <c r="ET1586" s="29"/>
      <c r="EU1586" s="29"/>
      <c r="EV1586" s="29"/>
      <c r="EW1586" s="29"/>
      <c r="EX1586" s="29"/>
      <c r="EY1586" s="29"/>
      <c r="EZ1586" s="29"/>
      <c r="FA1586" s="29"/>
      <c r="FB1586" s="29"/>
      <c r="FC1586" s="29"/>
      <c r="FD1586" s="29"/>
      <c r="FE1586" s="29"/>
      <c r="FF1586" s="29"/>
      <c r="FG1586" s="29"/>
      <c r="FH1586" s="29"/>
      <c r="FI1586" s="29"/>
      <c r="FJ1586" s="29"/>
      <c r="FK1586" s="29"/>
      <c r="FV1586" s="29"/>
      <c r="FZ1586" s="29"/>
      <c r="GA1586" s="29"/>
    </row>
    <row r="1587" spans="7:183" x14ac:dyDescent="0.25">
      <c r="G1587" s="112"/>
      <c r="Z1587" s="113"/>
      <c r="AQ1587" s="29"/>
      <c r="AR1587" s="29"/>
      <c r="AS1587" s="29"/>
      <c r="AT1587" s="29"/>
      <c r="AU1587" s="29"/>
      <c r="AV1587" s="29"/>
      <c r="AW1587" s="29"/>
      <c r="AX1587" s="29"/>
      <c r="AY1587" s="29"/>
      <c r="AZ1587" s="29"/>
      <c r="BA1587" s="29"/>
      <c r="BB1587" s="29"/>
      <c r="BC1587" s="29"/>
      <c r="BD1587" s="29"/>
      <c r="BE1587" s="29"/>
      <c r="BF1587" s="29"/>
      <c r="BG1587" s="29"/>
      <c r="BH1587" s="29"/>
      <c r="BI1587" s="29"/>
      <c r="BJ1587" s="29"/>
      <c r="BK1587" s="29"/>
      <c r="BL1587" s="29"/>
      <c r="BM1587" s="29"/>
      <c r="CH1587" s="29"/>
      <c r="CX1587" s="29"/>
      <c r="CY1587" s="29"/>
      <c r="CZ1587" s="31"/>
      <c r="DA1587" s="31"/>
      <c r="DB1587" s="31"/>
      <c r="DC1587" s="31"/>
      <c r="DD1587" s="31"/>
      <c r="DE1587" s="31"/>
      <c r="DF1587" s="31"/>
      <c r="DL1587" s="29"/>
      <c r="DM1587" s="29"/>
      <c r="DN1587" s="29"/>
      <c r="DO1587" s="29"/>
      <c r="DP1587" s="29"/>
      <c r="DQ1587" s="29"/>
      <c r="DR1587" s="29"/>
      <c r="DS1587" s="29"/>
      <c r="DT1587" s="29"/>
      <c r="DU1587" s="29"/>
      <c r="DV1587" s="29"/>
      <c r="DW1587" s="29"/>
      <c r="DX1587" s="29"/>
      <c r="DY1587" s="29"/>
      <c r="DZ1587" s="29"/>
      <c r="EA1587" s="29"/>
      <c r="EB1587" s="29"/>
      <c r="EC1587" s="29"/>
      <c r="ED1587" s="29"/>
      <c r="EE1587" s="29"/>
      <c r="EF1587" s="29"/>
      <c r="EG1587" s="29"/>
      <c r="EH1587" s="29"/>
      <c r="EI1587" s="29"/>
      <c r="EJ1587" s="29"/>
      <c r="EK1587" s="29"/>
      <c r="EL1587" s="29"/>
      <c r="EM1587" s="29"/>
      <c r="EN1587" s="29"/>
      <c r="EO1587" s="29"/>
      <c r="EP1587" s="29"/>
      <c r="EQ1587" s="29"/>
      <c r="ER1587" s="29"/>
      <c r="ES1587" s="29"/>
      <c r="ET1587" s="29"/>
      <c r="EU1587" s="29"/>
      <c r="EV1587" s="29"/>
      <c r="EW1587" s="29"/>
      <c r="EX1587" s="29"/>
      <c r="EY1587" s="29"/>
      <c r="EZ1587" s="29"/>
      <c r="FA1587" s="29"/>
      <c r="FB1587" s="29"/>
      <c r="FC1587" s="29"/>
      <c r="FD1587" s="29"/>
      <c r="FE1587" s="29"/>
      <c r="FF1587" s="29"/>
      <c r="FG1587" s="29"/>
      <c r="FH1587" s="29"/>
      <c r="FI1587" s="29"/>
      <c r="FJ1587" s="29"/>
      <c r="FK1587" s="29"/>
      <c r="FV1587" s="29"/>
      <c r="FZ1587" s="29"/>
      <c r="GA1587" s="29"/>
    </row>
    <row r="1588" spans="7:183" x14ac:dyDescent="0.25">
      <c r="G1588" s="112"/>
      <c r="Z1588" s="113"/>
      <c r="AQ1588" s="29"/>
      <c r="AR1588" s="29"/>
      <c r="AS1588" s="29"/>
      <c r="AT1588" s="29"/>
      <c r="AU1588" s="29"/>
      <c r="AV1588" s="29"/>
      <c r="AW1588" s="29"/>
      <c r="AX1588" s="29"/>
      <c r="AY1588" s="29"/>
      <c r="AZ1588" s="29"/>
      <c r="BA1588" s="29"/>
      <c r="BB1588" s="29"/>
      <c r="BC1588" s="29"/>
      <c r="BD1588" s="29"/>
      <c r="BE1588" s="29"/>
      <c r="BF1588" s="29"/>
      <c r="BG1588" s="29"/>
      <c r="BH1588" s="29"/>
      <c r="BI1588" s="29"/>
      <c r="BJ1588" s="29"/>
      <c r="BK1588" s="29"/>
      <c r="BL1588" s="29"/>
      <c r="BM1588" s="29"/>
      <c r="CH1588" s="29"/>
      <c r="CX1588" s="29"/>
      <c r="CY1588" s="29"/>
      <c r="CZ1588" s="31"/>
      <c r="DA1588" s="31"/>
      <c r="DB1588" s="31"/>
      <c r="DC1588" s="31"/>
      <c r="DD1588" s="31"/>
      <c r="DE1588" s="31"/>
      <c r="DF1588" s="31"/>
      <c r="DL1588" s="29"/>
      <c r="DM1588" s="29"/>
      <c r="DN1588" s="29"/>
      <c r="DO1588" s="29"/>
      <c r="DP1588" s="29"/>
      <c r="DQ1588" s="29"/>
      <c r="DR1588" s="29"/>
      <c r="DS1588" s="29"/>
      <c r="DT1588" s="29"/>
      <c r="DU1588" s="29"/>
      <c r="DV1588" s="29"/>
      <c r="DW1588" s="29"/>
      <c r="DX1588" s="29"/>
      <c r="DY1588" s="29"/>
      <c r="DZ1588" s="29"/>
      <c r="EA1588" s="29"/>
      <c r="EB1588" s="29"/>
      <c r="EC1588" s="29"/>
      <c r="ED1588" s="29"/>
      <c r="EE1588" s="29"/>
      <c r="EF1588" s="29"/>
      <c r="EG1588" s="29"/>
      <c r="EH1588" s="29"/>
      <c r="EI1588" s="29"/>
      <c r="EJ1588" s="29"/>
      <c r="EK1588" s="29"/>
      <c r="EL1588" s="29"/>
      <c r="EM1588" s="29"/>
      <c r="EN1588" s="29"/>
      <c r="EO1588" s="29"/>
      <c r="EP1588" s="29"/>
      <c r="EQ1588" s="29"/>
      <c r="ER1588" s="29"/>
      <c r="ES1588" s="29"/>
      <c r="ET1588" s="29"/>
      <c r="EU1588" s="29"/>
      <c r="EV1588" s="29"/>
      <c r="EW1588" s="29"/>
      <c r="EX1588" s="29"/>
      <c r="EY1588" s="29"/>
      <c r="EZ1588" s="29"/>
      <c r="FA1588" s="29"/>
      <c r="FB1588" s="29"/>
      <c r="FC1588" s="29"/>
      <c r="FD1588" s="29"/>
      <c r="FE1588" s="29"/>
      <c r="FF1588" s="29"/>
      <c r="FG1588" s="29"/>
      <c r="FH1588" s="29"/>
      <c r="FI1588" s="29"/>
      <c r="FJ1588" s="29"/>
      <c r="FK1588" s="29"/>
      <c r="FV1588" s="29"/>
      <c r="FZ1588" s="29"/>
      <c r="GA1588" s="29"/>
    </row>
    <row r="1589" spans="7:183" x14ac:dyDescent="0.25">
      <c r="G1589" s="112"/>
      <c r="Z1589" s="113"/>
      <c r="AQ1589" s="29"/>
      <c r="AR1589" s="29"/>
      <c r="AS1589" s="29"/>
      <c r="AT1589" s="29"/>
      <c r="AU1589" s="29"/>
      <c r="AV1589" s="29"/>
      <c r="AW1589" s="29"/>
      <c r="AX1589" s="29"/>
      <c r="AY1589" s="29"/>
      <c r="AZ1589" s="29"/>
      <c r="BA1589" s="29"/>
      <c r="BB1589" s="29"/>
      <c r="BC1589" s="29"/>
      <c r="BD1589" s="29"/>
      <c r="BE1589" s="29"/>
      <c r="BF1589" s="29"/>
      <c r="BG1589" s="29"/>
      <c r="BH1589" s="29"/>
      <c r="BI1589" s="29"/>
      <c r="BJ1589" s="29"/>
      <c r="BK1589" s="29"/>
      <c r="BL1589" s="29"/>
      <c r="BM1589" s="29"/>
      <c r="CH1589" s="29"/>
      <c r="CX1589" s="29"/>
      <c r="CY1589" s="29"/>
      <c r="CZ1589" s="31"/>
      <c r="DA1589" s="31"/>
      <c r="DB1589" s="31"/>
      <c r="DC1589" s="31"/>
      <c r="DD1589" s="31"/>
      <c r="DE1589" s="31"/>
      <c r="DF1589" s="31"/>
      <c r="DL1589" s="29"/>
      <c r="DM1589" s="29"/>
      <c r="DN1589" s="29"/>
      <c r="DO1589" s="29"/>
      <c r="DP1589" s="29"/>
      <c r="DQ1589" s="29"/>
      <c r="DR1589" s="29"/>
      <c r="DS1589" s="29"/>
      <c r="DT1589" s="29"/>
      <c r="DU1589" s="29"/>
      <c r="DV1589" s="29"/>
      <c r="DW1589" s="29"/>
      <c r="DX1589" s="29"/>
      <c r="DY1589" s="29"/>
      <c r="DZ1589" s="29"/>
      <c r="EA1589" s="29"/>
      <c r="EB1589" s="29"/>
      <c r="EC1589" s="29"/>
      <c r="ED1589" s="29"/>
      <c r="EE1589" s="29"/>
      <c r="EF1589" s="29"/>
      <c r="EG1589" s="29"/>
      <c r="EH1589" s="29"/>
      <c r="EI1589" s="29"/>
      <c r="EJ1589" s="29"/>
      <c r="EK1589" s="29"/>
      <c r="EL1589" s="29"/>
      <c r="EM1589" s="29"/>
      <c r="EN1589" s="29"/>
      <c r="EO1589" s="29"/>
      <c r="EP1589" s="29"/>
      <c r="EQ1589" s="29"/>
      <c r="ER1589" s="29"/>
      <c r="ES1589" s="29"/>
      <c r="ET1589" s="29"/>
      <c r="EU1589" s="29"/>
      <c r="EV1589" s="29"/>
      <c r="EW1589" s="29"/>
      <c r="EX1589" s="29"/>
      <c r="EY1589" s="29"/>
      <c r="EZ1589" s="29"/>
      <c r="FA1589" s="29"/>
      <c r="FB1589" s="29"/>
      <c r="FC1589" s="29"/>
      <c r="FD1589" s="29"/>
      <c r="FE1589" s="29"/>
      <c r="FF1589" s="29"/>
      <c r="FG1589" s="29"/>
      <c r="FH1589" s="29"/>
      <c r="FI1589" s="29"/>
      <c r="FJ1589" s="29"/>
      <c r="FK1589" s="29"/>
      <c r="FV1589" s="29"/>
      <c r="FZ1589" s="29"/>
      <c r="GA1589" s="29"/>
    </row>
    <row r="1590" spans="7:183" x14ac:dyDescent="0.25">
      <c r="G1590" s="112"/>
      <c r="Z1590" s="113"/>
      <c r="AQ1590" s="29"/>
      <c r="AR1590" s="29"/>
      <c r="AS1590" s="29"/>
      <c r="AT1590" s="29"/>
      <c r="AU1590" s="29"/>
      <c r="AV1590" s="29"/>
      <c r="AW1590" s="29"/>
      <c r="AX1590" s="29"/>
      <c r="AY1590" s="29"/>
      <c r="AZ1590" s="29"/>
      <c r="BA1590" s="29"/>
      <c r="BB1590" s="29"/>
      <c r="BC1590" s="29"/>
      <c r="BD1590" s="29"/>
      <c r="BE1590" s="29"/>
      <c r="BF1590" s="29"/>
      <c r="BG1590" s="29"/>
      <c r="BH1590" s="29"/>
      <c r="BI1590" s="29"/>
      <c r="BJ1590" s="29"/>
      <c r="BK1590" s="29"/>
      <c r="BL1590" s="29"/>
      <c r="BM1590" s="29"/>
      <c r="CH1590" s="29"/>
      <c r="CX1590" s="29"/>
      <c r="CY1590" s="29"/>
      <c r="CZ1590" s="31"/>
      <c r="DA1590" s="31"/>
      <c r="DB1590" s="31"/>
      <c r="DC1590" s="31"/>
      <c r="DD1590" s="31"/>
      <c r="DE1590" s="31"/>
      <c r="DF1590" s="31"/>
      <c r="DL1590" s="29"/>
      <c r="DM1590" s="29"/>
      <c r="DN1590" s="29"/>
      <c r="DO1590" s="29"/>
      <c r="DP1590" s="29"/>
      <c r="DQ1590" s="29"/>
      <c r="DR1590" s="29"/>
      <c r="DS1590" s="29"/>
      <c r="DT1590" s="29"/>
      <c r="DU1590" s="29"/>
      <c r="DV1590" s="29"/>
      <c r="DW1590" s="29"/>
      <c r="DX1590" s="29"/>
      <c r="DY1590" s="29"/>
      <c r="DZ1590" s="29"/>
      <c r="EA1590" s="29"/>
      <c r="EB1590" s="29"/>
      <c r="EC1590" s="29"/>
      <c r="ED1590" s="29"/>
      <c r="EE1590" s="29"/>
      <c r="EF1590" s="29"/>
      <c r="EG1590" s="29"/>
      <c r="EH1590" s="29"/>
      <c r="EI1590" s="29"/>
      <c r="EJ1590" s="29"/>
      <c r="EK1590" s="29"/>
      <c r="EL1590" s="29"/>
      <c r="EM1590" s="29"/>
      <c r="EN1590" s="29"/>
      <c r="EO1590" s="29"/>
      <c r="EP1590" s="29"/>
      <c r="EQ1590" s="29"/>
      <c r="ER1590" s="29"/>
      <c r="ES1590" s="29"/>
      <c r="ET1590" s="29"/>
      <c r="EU1590" s="29"/>
      <c r="EV1590" s="29"/>
      <c r="EW1590" s="29"/>
      <c r="EX1590" s="29"/>
      <c r="EY1590" s="29"/>
      <c r="EZ1590" s="29"/>
      <c r="FA1590" s="29"/>
      <c r="FB1590" s="29"/>
      <c r="FC1590" s="29"/>
      <c r="FD1590" s="29"/>
      <c r="FE1590" s="29"/>
      <c r="FF1590" s="29"/>
      <c r="FG1590" s="29"/>
      <c r="FH1590" s="29"/>
      <c r="FI1590" s="29"/>
      <c r="FJ1590" s="29"/>
      <c r="FK1590" s="29"/>
      <c r="FV1590" s="29"/>
      <c r="FZ1590" s="29"/>
      <c r="GA1590" s="29"/>
    </row>
    <row r="1591" spans="7:183" x14ac:dyDescent="0.25">
      <c r="G1591" s="112"/>
      <c r="Z1591" s="113"/>
      <c r="AQ1591" s="29"/>
      <c r="AR1591" s="29"/>
      <c r="AS1591" s="29"/>
      <c r="AT1591" s="29"/>
      <c r="AU1591" s="29"/>
      <c r="AV1591" s="29"/>
      <c r="AW1591" s="29"/>
      <c r="AX1591" s="29"/>
      <c r="AY1591" s="29"/>
      <c r="AZ1591" s="29"/>
      <c r="BA1591" s="29"/>
      <c r="BB1591" s="29"/>
      <c r="BC1591" s="29"/>
      <c r="BD1591" s="29"/>
      <c r="BE1591" s="29"/>
      <c r="BF1591" s="29"/>
      <c r="BG1591" s="29"/>
      <c r="BH1591" s="29"/>
      <c r="BI1591" s="29"/>
      <c r="BJ1591" s="29"/>
      <c r="BK1591" s="29"/>
      <c r="BL1591" s="29"/>
      <c r="BM1591" s="29"/>
      <c r="CH1591" s="29"/>
      <c r="CX1591" s="29"/>
      <c r="CY1591" s="29"/>
      <c r="CZ1591" s="31"/>
      <c r="DA1591" s="31"/>
      <c r="DB1591" s="31"/>
      <c r="DC1591" s="31"/>
      <c r="DD1591" s="31"/>
      <c r="DE1591" s="31"/>
      <c r="DF1591" s="31"/>
      <c r="DL1591" s="29"/>
      <c r="DM1591" s="29"/>
      <c r="DN1591" s="29"/>
      <c r="DO1591" s="29"/>
      <c r="DP1591" s="29"/>
      <c r="DQ1591" s="29"/>
      <c r="DR1591" s="29"/>
      <c r="DS1591" s="29"/>
      <c r="DT1591" s="29"/>
      <c r="DU1591" s="29"/>
      <c r="DV1591" s="29"/>
      <c r="DW1591" s="29"/>
      <c r="DX1591" s="29"/>
      <c r="DY1591" s="29"/>
      <c r="DZ1591" s="29"/>
      <c r="EA1591" s="29"/>
      <c r="EB1591" s="29"/>
      <c r="EC1591" s="29"/>
      <c r="ED1591" s="29"/>
      <c r="EE1591" s="29"/>
      <c r="EF1591" s="29"/>
      <c r="EG1591" s="29"/>
      <c r="EH1591" s="29"/>
      <c r="EI1591" s="29"/>
      <c r="EJ1591" s="29"/>
      <c r="EK1591" s="29"/>
      <c r="EL1591" s="29"/>
      <c r="EM1591" s="29"/>
      <c r="EN1591" s="29"/>
      <c r="EO1591" s="29"/>
      <c r="EP1591" s="29"/>
      <c r="EQ1591" s="29"/>
      <c r="ER1591" s="29"/>
      <c r="ES1591" s="29"/>
      <c r="ET1591" s="29"/>
      <c r="EU1591" s="29"/>
      <c r="EV1591" s="29"/>
      <c r="EW1591" s="29"/>
      <c r="EX1591" s="29"/>
      <c r="EY1591" s="29"/>
      <c r="EZ1591" s="29"/>
      <c r="FA1591" s="29"/>
      <c r="FB1591" s="29"/>
      <c r="FC1591" s="29"/>
      <c r="FD1591" s="29"/>
      <c r="FE1591" s="29"/>
      <c r="FF1591" s="29"/>
      <c r="FG1591" s="29"/>
      <c r="FH1591" s="29"/>
      <c r="FI1591" s="29"/>
      <c r="FJ1591" s="29"/>
      <c r="FK1591" s="29"/>
      <c r="FV1591" s="29"/>
      <c r="FZ1591" s="29"/>
      <c r="GA1591" s="29"/>
    </row>
    <row r="1592" spans="7:183" x14ac:dyDescent="0.25">
      <c r="G1592" s="112"/>
      <c r="Z1592" s="113"/>
      <c r="AQ1592" s="29"/>
      <c r="AR1592" s="29"/>
      <c r="AS1592" s="29"/>
      <c r="AT1592" s="29"/>
      <c r="AU1592" s="29"/>
      <c r="AV1592" s="29"/>
      <c r="AW1592" s="29"/>
      <c r="AX1592" s="29"/>
      <c r="AY1592" s="29"/>
      <c r="AZ1592" s="29"/>
      <c r="BA1592" s="29"/>
      <c r="BB1592" s="29"/>
      <c r="BC1592" s="29"/>
      <c r="BD1592" s="29"/>
      <c r="BE1592" s="29"/>
      <c r="BF1592" s="29"/>
      <c r="BG1592" s="29"/>
      <c r="BH1592" s="29"/>
      <c r="BI1592" s="29"/>
      <c r="BJ1592" s="29"/>
      <c r="BK1592" s="29"/>
      <c r="BL1592" s="29"/>
      <c r="BM1592" s="29"/>
      <c r="CH1592" s="29"/>
      <c r="CX1592" s="29"/>
      <c r="CY1592" s="29"/>
      <c r="CZ1592" s="31"/>
      <c r="DA1592" s="31"/>
      <c r="DB1592" s="31"/>
      <c r="DC1592" s="31"/>
      <c r="DD1592" s="31"/>
      <c r="DE1592" s="31"/>
      <c r="DF1592" s="31"/>
      <c r="DL1592" s="29"/>
      <c r="DM1592" s="29"/>
      <c r="DN1592" s="29"/>
      <c r="DO1592" s="29"/>
      <c r="DP1592" s="29"/>
      <c r="DQ1592" s="29"/>
      <c r="DR1592" s="29"/>
      <c r="DS1592" s="29"/>
      <c r="DT1592" s="29"/>
      <c r="DU1592" s="29"/>
      <c r="DV1592" s="29"/>
      <c r="DW1592" s="29"/>
      <c r="DX1592" s="29"/>
      <c r="DY1592" s="29"/>
      <c r="DZ1592" s="29"/>
      <c r="EA1592" s="29"/>
      <c r="EB1592" s="29"/>
      <c r="EC1592" s="29"/>
      <c r="ED1592" s="29"/>
      <c r="EE1592" s="29"/>
      <c r="EF1592" s="29"/>
      <c r="EG1592" s="29"/>
      <c r="EH1592" s="29"/>
      <c r="EI1592" s="29"/>
      <c r="EJ1592" s="29"/>
      <c r="EK1592" s="29"/>
      <c r="EL1592" s="29"/>
      <c r="EM1592" s="29"/>
      <c r="EN1592" s="29"/>
      <c r="EO1592" s="29"/>
      <c r="EP1592" s="29"/>
      <c r="EQ1592" s="29"/>
      <c r="ER1592" s="29"/>
      <c r="ES1592" s="29"/>
      <c r="ET1592" s="29"/>
      <c r="EU1592" s="29"/>
      <c r="EV1592" s="29"/>
      <c r="EW1592" s="29"/>
      <c r="EX1592" s="29"/>
      <c r="EY1592" s="29"/>
      <c r="EZ1592" s="29"/>
      <c r="FA1592" s="29"/>
      <c r="FB1592" s="29"/>
      <c r="FC1592" s="29"/>
      <c r="FD1592" s="29"/>
      <c r="FE1592" s="29"/>
      <c r="FF1592" s="29"/>
      <c r="FG1592" s="29"/>
      <c r="FH1592" s="29"/>
      <c r="FI1592" s="29"/>
      <c r="FJ1592" s="29"/>
      <c r="FK1592" s="29"/>
      <c r="FV1592" s="29"/>
      <c r="FZ1592" s="29"/>
      <c r="GA1592" s="29"/>
    </row>
    <row r="1593" spans="7:183" x14ac:dyDescent="0.25">
      <c r="G1593" s="112"/>
      <c r="Z1593" s="113"/>
      <c r="AQ1593" s="29"/>
      <c r="AR1593" s="29"/>
      <c r="AS1593" s="29"/>
      <c r="AT1593" s="29"/>
      <c r="AU1593" s="29"/>
      <c r="AV1593" s="29"/>
      <c r="AW1593" s="29"/>
      <c r="AX1593" s="29"/>
      <c r="AY1593" s="29"/>
      <c r="AZ1593" s="29"/>
      <c r="BA1593" s="29"/>
      <c r="BB1593" s="29"/>
      <c r="BC1593" s="29"/>
      <c r="BD1593" s="29"/>
      <c r="BE1593" s="29"/>
      <c r="BF1593" s="29"/>
      <c r="BG1593" s="29"/>
      <c r="BH1593" s="29"/>
      <c r="BI1593" s="29"/>
      <c r="BJ1593" s="29"/>
      <c r="BK1593" s="29"/>
      <c r="BL1593" s="29"/>
      <c r="BM1593" s="29"/>
      <c r="CH1593" s="29"/>
      <c r="CX1593" s="29"/>
      <c r="CY1593" s="29"/>
      <c r="CZ1593" s="31"/>
      <c r="DA1593" s="31"/>
      <c r="DB1593" s="31"/>
      <c r="DC1593" s="31"/>
      <c r="DD1593" s="31"/>
      <c r="DE1593" s="31"/>
      <c r="DF1593" s="31"/>
      <c r="DL1593" s="29"/>
      <c r="DM1593" s="29"/>
      <c r="DN1593" s="29"/>
      <c r="DO1593" s="29"/>
      <c r="DP1593" s="29"/>
      <c r="DQ1593" s="29"/>
      <c r="DR1593" s="29"/>
      <c r="DS1593" s="29"/>
      <c r="DT1593" s="29"/>
      <c r="DU1593" s="29"/>
      <c r="DV1593" s="29"/>
      <c r="DW1593" s="29"/>
      <c r="DX1593" s="29"/>
      <c r="DY1593" s="29"/>
      <c r="DZ1593" s="29"/>
      <c r="EA1593" s="29"/>
      <c r="EB1593" s="29"/>
      <c r="EC1593" s="29"/>
      <c r="ED1593" s="29"/>
      <c r="EE1593" s="29"/>
      <c r="EF1593" s="29"/>
      <c r="EG1593" s="29"/>
      <c r="EH1593" s="29"/>
      <c r="EI1593" s="29"/>
      <c r="EJ1593" s="29"/>
      <c r="EK1593" s="29"/>
      <c r="EL1593" s="29"/>
      <c r="EM1593" s="29"/>
      <c r="EN1593" s="29"/>
      <c r="EO1593" s="29"/>
      <c r="EP1593" s="29"/>
      <c r="EQ1593" s="29"/>
      <c r="ER1593" s="29"/>
      <c r="ES1593" s="29"/>
      <c r="ET1593" s="29"/>
      <c r="EU1593" s="29"/>
      <c r="EV1593" s="29"/>
      <c r="EW1593" s="29"/>
      <c r="EX1593" s="29"/>
      <c r="EY1593" s="29"/>
      <c r="EZ1593" s="29"/>
      <c r="FA1593" s="29"/>
      <c r="FB1593" s="29"/>
      <c r="FC1593" s="29"/>
      <c r="FD1593" s="29"/>
      <c r="FE1593" s="29"/>
      <c r="FF1593" s="29"/>
      <c r="FG1593" s="29"/>
      <c r="FH1593" s="29"/>
      <c r="FI1593" s="29"/>
      <c r="FJ1593" s="29"/>
      <c r="FK1593" s="29"/>
      <c r="FV1593" s="29"/>
      <c r="FZ1593" s="29"/>
      <c r="GA1593" s="29"/>
    </row>
    <row r="1594" spans="7:183" x14ac:dyDescent="0.25">
      <c r="G1594" s="112"/>
      <c r="Z1594" s="113"/>
      <c r="AQ1594" s="29"/>
      <c r="AR1594" s="29"/>
      <c r="AS1594" s="29"/>
      <c r="AT1594" s="29"/>
      <c r="AU1594" s="29"/>
      <c r="AV1594" s="29"/>
      <c r="AW1594" s="29"/>
      <c r="AX1594" s="29"/>
      <c r="AY1594" s="29"/>
      <c r="AZ1594" s="29"/>
      <c r="BA1594" s="29"/>
      <c r="BB1594" s="29"/>
      <c r="BC1594" s="29"/>
      <c r="BD1594" s="29"/>
      <c r="BE1594" s="29"/>
      <c r="BF1594" s="29"/>
      <c r="BG1594" s="29"/>
      <c r="BH1594" s="29"/>
      <c r="BI1594" s="29"/>
      <c r="BJ1594" s="29"/>
      <c r="BK1594" s="29"/>
      <c r="BL1594" s="29"/>
      <c r="BM1594" s="29"/>
      <c r="CH1594" s="29"/>
      <c r="CX1594" s="29"/>
      <c r="CY1594" s="29"/>
      <c r="CZ1594" s="31"/>
      <c r="DA1594" s="31"/>
      <c r="DB1594" s="31"/>
      <c r="DC1594" s="31"/>
      <c r="DD1594" s="31"/>
      <c r="DE1594" s="31"/>
      <c r="DF1594" s="31"/>
      <c r="DL1594" s="29"/>
      <c r="DM1594" s="29"/>
      <c r="DN1594" s="29"/>
      <c r="DO1594" s="29"/>
      <c r="DP1594" s="29"/>
      <c r="DQ1594" s="29"/>
      <c r="DR1594" s="29"/>
      <c r="DS1594" s="29"/>
      <c r="DT1594" s="29"/>
      <c r="DU1594" s="29"/>
      <c r="DV1594" s="29"/>
      <c r="DW1594" s="29"/>
      <c r="DX1594" s="29"/>
      <c r="DY1594" s="29"/>
      <c r="DZ1594" s="29"/>
      <c r="EA1594" s="29"/>
      <c r="EB1594" s="29"/>
      <c r="EC1594" s="29"/>
      <c r="ED1594" s="29"/>
      <c r="EE1594" s="29"/>
      <c r="EF1594" s="29"/>
      <c r="EG1594" s="29"/>
      <c r="EH1594" s="29"/>
      <c r="EI1594" s="29"/>
      <c r="EJ1594" s="29"/>
      <c r="EK1594" s="29"/>
      <c r="EL1594" s="29"/>
      <c r="EM1594" s="29"/>
      <c r="EN1594" s="29"/>
      <c r="EO1594" s="29"/>
      <c r="EP1594" s="29"/>
      <c r="EQ1594" s="29"/>
      <c r="ER1594" s="29"/>
      <c r="ES1594" s="29"/>
      <c r="ET1594" s="29"/>
      <c r="EU1594" s="29"/>
      <c r="EV1594" s="29"/>
      <c r="EW1594" s="29"/>
      <c r="EX1594" s="29"/>
      <c r="EY1594" s="29"/>
      <c r="EZ1594" s="29"/>
      <c r="FA1594" s="29"/>
      <c r="FB1594" s="29"/>
      <c r="FC1594" s="29"/>
      <c r="FD1594" s="29"/>
      <c r="FE1594" s="29"/>
      <c r="FF1594" s="29"/>
      <c r="FG1594" s="29"/>
      <c r="FH1594" s="29"/>
      <c r="FI1594" s="29"/>
      <c r="FJ1594" s="29"/>
      <c r="FK1594" s="29"/>
      <c r="FV1594" s="29"/>
      <c r="FZ1594" s="29"/>
      <c r="GA1594" s="29"/>
    </row>
    <row r="1595" spans="7:183" x14ac:dyDescent="0.25">
      <c r="G1595" s="112"/>
      <c r="Z1595" s="113"/>
      <c r="AQ1595" s="29"/>
      <c r="AR1595" s="29"/>
      <c r="AS1595" s="29"/>
      <c r="AT1595" s="29"/>
      <c r="AU1595" s="29"/>
      <c r="AV1595" s="29"/>
      <c r="AW1595" s="29"/>
      <c r="AX1595" s="29"/>
      <c r="AY1595" s="29"/>
      <c r="AZ1595" s="29"/>
      <c r="BA1595" s="29"/>
      <c r="BB1595" s="29"/>
      <c r="BC1595" s="29"/>
      <c r="BD1595" s="29"/>
      <c r="BE1595" s="29"/>
      <c r="BF1595" s="29"/>
      <c r="BG1595" s="29"/>
      <c r="BH1595" s="29"/>
      <c r="BI1595" s="29"/>
      <c r="BJ1595" s="29"/>
      <c r="BK1595" s="29"/>
      <c r="BL1595" s="29"/>
      <c r="BM1595" s="29"/>
      <c r="CH1595" s="29"/>
      <c r="CX1595" s="29"/>
      <c r="CY1595" s="29"/>
      <c r="CZ1595" s="31"/>
      <c r="DA1595" s="31"/>
      <c r="DB1595" s="31"/>
      <c r="DC1595" s="31"/>
      <c r="DD1595" s="31"/>
      <c r="DE1595" s="31"/>
      <c r="DF1595" s="31"/>
      <c r="DL1595" s="29"/>
      <c r="DM1595" s="29"/>
      <c r="DN1595" s="29"/>
      <c r="DO1595" s="29"/>
      <c r="DP1595" s="29"/>
      <c r="DQ1595" s="29"/>
      <c r="DR1595" s="29"/>
      <c r="DS1595" s="29"/>
      <c r="DT1595" s="29"/>
      <c r="DU1595" s="29"/>
      <c r="DV1595" s="29"/>
      <c r="DW1595" s="29"/>
      <c r="DX1595" s="29"/>
      <c r="DY1595" s="29"/>
      <c r="DZ1595" s="29"/>
      <c r="EA1595" s="29"/>
      <c r="EB1595" s="29"/>
      <c r="EC1595" s="29"/>
      <c r="ED1595" s="29"/>
      <c r="EE1595" s="29"/>
      <c r="EF1595" s="29"/>
      <c r="EG1595" s="29"/>
      <c r="EH1595" s="29"/>
      <c r="EI1595" s="29"/>
      <c r="EJ1595" s="29"/>
      <c r="EK1595" s="29"/>
      <c r="EL1595" s="29"/>
      <c r="EM1595" s="29"/>
      <c r="EN1595" s="29"/>
      <c r="EO1595" s="29"/>
      <c r="EP1595" s="29"/>
      <c r="EQ1595" s="29"/>
      <c r="ER1595" s="29"/>
      <c r="ES1595" s="29"/>
      <c r="ET1595" s="29"/>
      <c r="EU1595" s="29"/>
      <c r="EV1595" s="29"/>
      <c r="EW1595" s="29"/>
      <c r="EX1595" s="29"/>
      <c r="EY1595" s="29"/>
      <c r="EZ1595" s="29"/>
      <c r="FA1595" s="29"/>
      <c r="FB1595" s="29"/>
      <c r="FC1595" s="29"/>
      <c r="FD1595" s="29"/>
      <c r="FE1595" s="29"/>
      <c r="FF1595" s="29"/>
      <c r="FG1595" s="29"/>
      <c r="FH1595" s="29"/>
      <c r="FI1595" s="29"/>
      <c r="FJ1595" s="29"/>
      <c r="FK1595" s="29"/>
      <c r="FV1595" s="29"/>
      <c r="FZ1595" s="29"/>
      <c r="GA1595" s="29"/>
    </row>
    <row r="1596" spans="7:183" x14ac:dyDescent="0.25">
      <c r="G1596" s="112"/>
      <c r="Z1596" s="113"/>
      <c r="AQ1596" s="29"/>
      <c r="AR1596" s="29"/>
      <c r="AS1596" s="29"/>
      <c r="AT1596" s="29"/>
      <c r="AU1596" s="29"/>
      <c r="AV1596" s="29"/>
      <c r="AW1596" s="29"/>
      <c r="AX1596" s="29"/>
      <c r="AY1596" s="29"/>
      <c r="AZ1596" s="29"/>
      <c r="BA1596" s="29"/>
      <c r="BB1596" s="29"/>
      <c r="BC1596" s="29"/>
      <c r="BD1596" s="29"/>
      <c r="BE1596" s="29"/>
      <c r="BF1596" s="29"/>
      <c r="BG1596" s="29"/>
      <c r="BH1596" s="29"/>
      <c r="BI1596" s="29"/>
      <c r="BJ1596" s="29"/>
      <c r="BK1596" s="29"/>
      <c r="BL1596" s="29"/>
      <c r="BM1596" s="29"/>
      <c r="CH1596" s="29"/>
      <c r="CX1596" s="29"/>
      <c r="CY1596" s="29"/>
      <c r="CZ1596" s="31"/>
      <c r="DA1596" s="31"/>
      <c r="DB1596" s="31"/>
      <c r="DC1596" s="31"/>
      <c r="DD1596" s="31"/>
      <c r="DE1596" s="31"/>
      <c r="DF1596" s="31"/>
      <c r="DL1596" s="29"/>
      <c r="DM1596" s="29"/>
      <c r="DN1596" s="29"/>
      <c r="DO1596" s="29"/>
      <c r="DP1596" s="29"/>
      <c r="DQ1596" s="29"/>
      <c r="DR1596" s="29"/>
      <c r="DS1596" s="29"/>
      <c r="DT1596" s="29"/>
      <c r="DU1596" s="29"/>
      <c r="DV1596" s="29"/>
      <c r="DW1596" s="29"/>
      <c r="DX1596" s="29"/>
      <c r="DY1596" s="29"/>
      <c r="DZ1596" s="29"/>
      <c r="EA1596" s="29"/>
      <c r="EB1596" s="29"/>
      <c r="EC1596" s="29"/>
      <c r="ED1596" s="29"/>
      <c r="EE1596" s="29"/>
      <c r="EF1596" s="29"/>
      <c r="EG1596" s="29"/>
      <c r="EH1596" s="29"/>
      <c r="EI1596" s="29"/>
      <c r="EJ1596" s="29"/>
      <c r="EK1596" s="29"/>
      <c r="EL1596" s="29"/>
      <c r="EM1596" s="29"/>
      <c r="EN1596" s="29"/>
      <c r="EO1596" s="29"/>
      <c r="EP1596" s="29"/>
      <c r="EQ1596" s="29"/>
      <c r="ER1596" s="29"/>
      <c r="ES1596" s="29"/>
      <c r="ET1596" s="29"/>
      <c r="EU1596" s="29"/>
      <c r="EV1596" s="29"/>
      <c r="EW1596" s="29"/>
      <c r="EX1596" s="29"/>
      <c r="EY1596" s="29"/>
      <c r="EZ1596" s="29"/>
      <c r="FA1596" s="29"/>
      <c r="FB1596" s="29"/>
      <c r="FC1596" s="29"/>
      <c r="FD1596" s="29"/>
      <c r="FE1596" s="29"/>
      <c r="FF1596" s="29"/>
      <c r="FG1596" s="29"/>
      <c r="FH1596" s="29"/>
      <c r="FI1596" s="29"/>
      <c r="FJ1596" s="29"/>
      <c r="FK1596" s="29"/>
      <c r="FV1596" s="29"/>
      <c r="FZ1596" s="29"/>
      <c r="GA1596" s="29"/>
    </row>
    <row r="1597" spans="7:183" x14ac:dyDescent="0.25">
      <c r="G1597" s="112"/>
      <c r="Z1597" s="113"/>
      <c r="AQ1597" s="29"/>
      <c r="AR1597" s="29"/>
      <c r="AS1597" s="29"/>
      <c r="AT1597" s="29"/>
      <c r="AU1597" s="29"/>
      <c r="AV1597" s="29"/>
      <c r="AW1597" s="29"/>
      <c r="AX1597" s="29"/>
      <c r="AY1597" s="29"/>
      <c r="AZ1597" s="29"/>
      <c r="BA1597" s="29"/>
      <c r="BB1597" s="29"/>
      <c r="BC1597" s="29"/>
      <c r="BD1597" s="29"/>
      <c r="BE1597" s="29"/>
      <c r="BF1597" s="29"/>
      <c r="BG1597" s="29"/>
      <c r="BH1597" s="29"/>
      <c r="BI1597" s="29"/>
      <c r="BJ1597" s="29"/>
      <c r="BK1597" s="29"/>
      <c r="BL1597" s="29"/>
      <c r="BM1597" s="29"/>
      <c r="CH1597" s="29"/>
      <c r="CX1597" s="29"/>
      <c r="CY1597" s="29"/>
      <c r="CZ1597" s="31"/>
      <c r="DA1597" s="31"/>
      <c r="DB1597" s="31"/>
      <c r="DC1597" s="31"/>
      <c r="DD1597" s="31"/>
      <c r="DE1597" s="31"/>
      <c r="DF1597" s="31"/>
      <c r="DL1597" s="29"/>
      <c r="DM1597" s="29"/>
      <c r="DN1597" s="29"/>
      <c r="DO1597" s="29"/>
      <c r="DP1597" s="29"/>
      <c r="DQ1597" s="29"/>
      <c r="DR1597" s="29"/>
      <c r="DS1597" s="29"/>
      <c r="DT1597" s="29"/>
      <c r="DU1597" s="29"/>
      <c r="DV1597" s="29"/>
      <c r="DW1597" s="29"/>
      <c r="DX1597" s="29"/>
      <c r="DY1597" s="29"/>
      <c r="DZ1597" s="29"/>
      <c r="EA1597" s="29"/>
      <c r="EB1597" s="29"/>
      <c r="EC1597" s="29"/>
      <c r="ED1597" s="29"/>
      <c r="EE1597" s="29"/>
      <c r="EF1597" s="29"/>
      <c r="EG1597" s="29"/>
      <c r="EH1597" s="29"/>
      <c r="EI1597" s="29"/>
      <c r="EJ1597" s="29"/>
      <c r="EK1597" s="29"/>
      <c r="EL1597" s="29"/>
      <c r="EM1597" s="29"/>
      <c r="EN1597" s="29"/>
      <c r="EO1597" s="29"/>
      <c r="EP1597" s="29"/>
      <c r="EQ1597" s="29"/>
      <c r="ER1597" s="29"/>
      <c r="ES1597" s="29"/>
      <c r="ET1597" s="29"/>
      <c r="EU1597" s="29"/>
      <c r="EV1597" s="29"/>
      <c r="EW1597" s="29"/>
      <c r="EX1597" s="29"/>
      <c r="EY1597" s="29"/>
      <c r="EZ1597" s="29"/>
      <c r="FA1597" s="29"/>
      <c r="FB1597" s="29"/>
      <c r="FC1597" s="29"/>
      <c r="FD1597" s="29"/>
      <c r="FE1597" s="29"/>
      <c r="FF1597" s="29"/>
      <c r="FG1597" s="29"/>
      <c r="FH1597" s="29"/>
      <c r="FI1597" s="29"/>
      <c r="FJ1597" s="29"/>
      <c r="FK1597" s="29"/>
      <c r="FV1597" s="29"/>
      <c r="FZ1597" s="29"/>
      <c r="GA1597" s="29"/>
    </row>
    <row r="1598" spans="7:183" x14ac:dyDescent="0.25">
      <c r="G1598" s="112"/>
      <c r="Z1598" s="113"/>
      <c r="AQ1598" s="29"/>
      <c r="AR1598" s="29"/>
      <c r="AS1598" s="29"/>
      <c r="AT1598" s="29"/>
      <c r="AU1598" s="29"/>
      <c r="AV1598" s="29"/>
      <c r="AW1598" s="29"/>
      <c r="AX1598" s="29"/>
      <c r="AY1598" s="29"/>
      <c r="AZ1598" s="29"/>
      <c r="BA1598" s="29"/>
      <c r="BB1598" s="29"/>
      <c r="BC1598" s="29"/>
      <c r="BD1598" s="29"/>
      <c r="BE1598" s="29"/>
      <c r="BF1598" s="29"/>
      <c r="BG1598" s="29"/>
      <c r="BH1598" s="29"/>
      <c r="BI1598" s="29"/>
      <c r="BJ1598" s="29"/>
      <c r="BK1598" s="29"/>
      <c r="BL1598" s="29"/>
      <c r="BM1598" s="29"/>
      <c r="CH1598" s="29"/>
      <c r="CX1598" s="29"/>
      <c r="CY1598" s="29"/>
      <c r="CZ1598" s="31"/>
      <c r="DA1598" s="31"/>
      <c r="DB1598" s="31"/>
      <c r="DC1598" s="31"/>
      <c r="DD1598" s="31"/>
      <c r="DE1598" s="31"/>
      <c r="DF1598" s="31"/>
      <c r="DL1598" s="29"/>
      <c r="DM1598" s="29"/>
      <c r="DN1598" s="29"/>
      <c r="DO1598" s="29"/>
      <c r="DP1598" s="29"/>
      <c r="DQ1598" s="29"/>
      <c r="DR1598" s="29"/>
      <c r="DS1598" s="29"/>
      <c r="DT1598" s="29"/>
      <c r="DU1598" s="29"/>
      <c r="DV1598" s="29"/>
      <c r="DW1598" s="29"/>
      <c r="DX1598" s="29"/>
      <c r="DY1598" s="29"/>
      <c r="DZ1598" s="29"/>
      <c r="EA1598" s="29"/>
      <c r="EB1598" s="29"/>
      <c r="EC1598" s="29"/>
      <c r="ED1598" s="29"/>
      <c r="EE1598" s="29"/>
      <c r="EF1598" s="29"/>
      <c r="EG1598" s="29"/>
      <c r="EH1598" s="29"/>
      <c r="EI1598" s="29"/>
      <c r="EJ1598" s="29"/>
      <c r="EK1598" s="29"/>
      <c r="EL1598" s="29"/>
      <c r="EM1598" s="29"/>
      <c r="EN1598" s="29"/>
      <c r="EO1598" s="29"/>
      <c r="EP1598" s="29"/>
      <c r="EQ1598" s="29"/>
      <c r="ER1598" s="29"/>
      <c r="ES1598" s="29"/>
      <c r="ET1598" s="29"/>
      <c r="EU1598" s="29"/>
      <c r="EV1598" s="29"/>
      <c r="EW1598" s="29"/>
      <c r="EX1598" s="29"/>
      <c r="EY1598" s="29"/>
      <c r="EZ1598" s="29"/>
      <c r="FA1598" s="29"/>
      <c r="FB1598" s="29"/>
      <c r="FC1598" s="29"/>
      <c r="FD1598" s="29"/>
      <c r="FE1598" s="29"/>
      <c r="FF1598" s="29"/>
      <c r="FG1598" s="29"/>
      <c r="FH1598" s="29"/>
      <c r="FI1598" s="29"/>
      <c r="FJ1598" s="29"/>
      <c r="FK1598" s="29"/>
      <c r="FV1598" s="29"/>
      <c r="FZ1598" s="29"/>
      <c r="GA1598" s="29"/>
    </row>
    <row r="1599" spans="7:183" x14ac:dyDescent="0.25">
      <c r="G1599" s="112"/>
      <c r="Z1599" s="113"/>
      <c r="AQ1599" s="29"/>
      <c r="AR1599" s="29"/>
      <c r="AS1599" s="29"/>
      <c r="AT1599" s="29"/>
      <c r="AU1599" s="29"/>
      <c r="AV1599" s="29"/>
      <c r="AW1599" s="29"/>
      <c r="AX1599" s="29"/>
      <c r="AY1599" s="29"/>
      <c r="AZ1599" s="29"/>
      <c r="BA1599" s="29"/>
      <c r="BB1599" s="29"/>
      <c r="BC1599" s="29"/>
      <c r="BD1599" s="29"/>
      <c r="BE1599" s="29"/>
      <c r="BF1599" s="29"/>
      <c r="BG1599" s="29"/>
      <c r="BH1599" s="29"/>
      <c r="BI1599" s="29"/>
      <c r="BJ1599" s="29"/>
      <c r="BK1599" s="29"/>
      <c r="BL1599" s="29"/>
      <c r="BM1599" s="29"/>
      <c r="CH1599" s="29"/>
      <c r="CX1599" s="29"/>
      <c r="CY1599" s="29"/>
      <c r="CZ1599" s="31"/>
      <c r="DA1599" s="31"/>
      <c r="DB1599" s="31"/>
      <c r="DC1599" s="31"/>
      <c r="DD1599" s="31"/>
      <c r="DE1599" s="31"/>
      <c r="DF1599" s="31"/>
      <c r="DL1599" s="29"/>
      <c r="DM1599" s="29"/>
      <c r="DN1599" s="29"/>
      <c r="DO1599" s="29"/>
      <c r="DP1599" s="29"/>
      <c r="DQ1599" s="29"/>
      <c r="DR1599" s="29"/>
      <c r="DS1599" s="29"/>
      <c r="DT1599" s="29"/>
      <c r="DU1599" s="29"/>
      <c r="DV1599" s="29"/>
      <c r="DW1599" s="29"/>
      <c r="DX1599" s="29"/>
      <c r="DY1599" s="29"/>
      <c r="DZ1599" s="29"/>
      <c r="EA1599" s="29"/>
      <c r="EB1599" s="29"/>
      <c r="EC1599" s="29"/>
      <c r="ED1599" s="29"/>
      <c r="EE1599" s="29"/>
      <c r="EF1599" s="29"/>
      <c r="EG1599" s="29"/>
      <c r="EH1599" s="29"/>
      <c r="EI1599" s="29"/>
      <c r="EJ1599" s="29"/>
      <c r="EK1599" s="29"/>
      <c r="EL1599" s="29"/>
      <c r="EM1599" s="29"/>
      <c r="EN1599" s="29"/>
      <c r="EO1599" s="29"/>
      <c r="EP1599" s="29"/>
      <c r="EQ1599" s="29"/>
      <c r="ER1599" s="29"/>
      <c r="ES1599" s="29"/>
      <c r="ET1599" s="29"/>
      <c r="EU1599" s="29"/>
      <c r="EV1599" s="29"/>
      <c r="EW1599" s="29"/>
      <c r="EX1599" s="29"/>
      <c r="EY1599" s="29"/>
      <c r="EZ1599" s="29"/>
      <c r="FA1599" s="29"/>
      <c r="FB1599" s="29"/>
      <c r="FC1599" s="29"/>
      <c r="FD1599" s="29"/>
      <c r="FE1599" s="29"/>
      <c r="FF1599" s="29"/>
      <c r="FG1599" s="29"/>
      <c r="FH1599" s="29"/>
      <c r="FI1599" s="29"/>
      <c r="FJ1599" s="29"/>
      <c r="FK1599" s="29"/>
      <c r="FV1599" s="29"/>
      <c r="FZ1599" s="29"/>
      <c r="GA1599" s="29"/>
    </row>
    <row r="1600" spans="7:183" x14ac:dyDescent="0.25">
      <c r="G1600" s="112"/>
      <c r="Z1600" s="113"/>
      <c r="AQ1600" s="29"/>
      <c r="AR1600" s="29"/>
      <c r="AS1600" s="29"/>
      <c r="AT1600" s="29"/>
      <c r="AU1600" s="29"/>
      <c r="AV1600" s="29"/>
      <c r="AW1600" s="29"/>
      <c r="AX1600" s="29"/>
      <c r="AY1600" s="29"/>
      <c r="AZ1600" s="29"/>
      <c r="BA1600" s="29"/>
      <c r="BB1600" s="29"/>
      <c r="BC1600" s="29"/>
      <c r="BD1600" s="29"/>
      <c r="BE1600" s="29"/>
      <c r="BF1600" s="29"/>
      <c r="BG1600" s="29"/>
      <c r="BH1600" s="29"/>
      <c r="BI1600" s="29"/>
      <c r="BJ1600" s="29"/>
      <c r="BK1600" s="29"/>
      <c r="BL1600" s="29"/>
      <c r="BM1600" s="29"/>
      <c r="CH1600" s="29"/>
      <c r="CX1600" s="29"/>
      <c r="CY1600" s="29"/>
      <c r="CZ1600" s="31"/>
      <c r="DA1600" s="31"/>
      <c r="DB1600" s="31"/>
      <c r="DC1600" s="31"/>
      <c r="DD1600" s="31"/>
      <c r="DE1600" s="31"/>
      <c r="DF1600" s="31"/>
      <c r="DL1600" s="29"/>
      <c r="DM1600" s="29"/>
      <c r="DN1600" s="29"/>
      <c r="DO1600" s="29"/>
      <c r="DP1600" s="29"/>
      <c r="DQ1600" s="29"/>
      <c r="DR1600" s="29"/>
      <c r="DS1600" s="29"/>
      <c r="DT1600" s="29"/>
      <c r="DU1600" s="29"/>
      <c r="DV1600" s="29"/>
      <c r="DW1600" s="29"/>
      <c r="DX1600" s="29"/>
      <c r="DY1600" s="29"/>
      <c r="DZ1600" s="29"/>
      <c r="EA1600" s="29"/>
      <c r="EB1600" s="29"/>
      <c r="EC1600" s="29"/>
      <c r="ED1600" s="29"/>
      <c r="EE1600" s="29"/>
      <c r="EF1600" s="29"/>
      <c r="EG1600" s="29"/>
      <c r="EH1600" s="29"/>
      <c r="EI1600" s="29"/>
      <c r="EJ1600" s="29"/>
      <c r="EK1600" s="29"/>
      <c r="EL1600" s="29"/>
      <c r="EM1600" s="29"/>
      <c r="EN1600" s="29"/>
      <c r="EO1600" s="29"/>
      <c r="EP1600" s="29"/>
      <c r="EQ1600" s="29"/>
      <c r="ER1600" s="29"/>
      <c r="ES1600" s="29"/>
      <c r="ET1600" s="29"/>
      <c r="EU1600" s="29"/>
      <c r="EV1600" s="29"/>
      <c r="EW1600" s="29"/>
      <c r="EX1600" s="29"/>
      <c r="EY1600" s="29"/>
      <c r="EZ1600" s="29"/>
      <c r="FA1600" s="29"/>
      <c r="FB1600" s="29"/>
      <c r="FC1600" s="29"/>
      <c r="FD1600" s="29"/>
      <c r="FE1600" s="29"/>
      <c r="FF1600" s="29"/>
      <c r="FG1600" s="29"/>
      <c r="FH1600" s="29"/>
      <c r="FI1600" s="29"/>
      <c r="FJ1600" s="29"/>
      <c r="FK1600" s="29"/>
      <c r="FV1600" s="29"/>
      <c r="FZ1600" s="29"/>
      <c r="GA1600" s="29"/>
    </row>
    <row r="1601" spans="7:183" x14ac:dyDescent="0.25">
      <c r="G1601" s="112"/>
      <c r="Z1601" s="113"/>
      <c r="AQ1601" s="29"/>
      <c r="AR1601" s="29"/>
      <c r="AS1601" s="29"/>
      <c r="AT1601" s="29"/>
      <c r="AU1601" s="29"/>
      <c r="AV1601" s="29"/>
      <c r="AW1601" s="29"/>
      <c r="AX1601" s="29"/>
      <c r="AY1601" s="29"/>
      <c r="AZ1601" s="29"/>
      <c r="BA1601" s="29"/>
      <c r="BB1601" s="29"/>
      <c r="BC1601" s="29"/>
      <c r="BD1601" s="29"/>
      <c r="BE1601" s="29"/>
      <c r="BF1601" s="29"/>
      <c r="BG1601" s="29"/>
      <c r="BH1601" s="29"/>
      <c r="BI1601" s="29"/>
      <c r="BJ1601" s="29"/>
      <c r="BK1601" s="29"/>
      <c r="BL1601" s="29"/>
      <c r="BM1601" s="29"/>
      <c r="CH1601" s="29"/>
      <c r="CX1601" s="29"/>
      <c r="CY1601" s="29"/>
      <c r="CZ1601" s="31"/>
      <c r="DA1601" s="31"/>
      <c r="DB1601" s="31"/>
      <c r="DC1601" s="31"/>
      <c r="DD1601" s="31"/>
      <c r="DE1601" s="31"/>
      <c r="DF1601" s="31"/>
      <c r="DL1601" s="29"/>
      <c r="DM1601" s="29"/>
      <c r="DN1601" s="29"/>
      <c r="DO1601" s="29"/>
      <c r="DP1601" s="29"/>
      <c r="DQ1601" s="29"/>
      <c r="DR1601" s="29"/>
      <c r="DS1601" s="29"/>
      <c r="DT1601" s="29"/>
      <c r="DU1601" s="29"/>
      <c r="DV1601" s="29"/>
      <c r="DW1601" s="29"/>
      <c r="DX1601" s="29"/>
      <c r="DY1601" s="29"/>
      <c r="DZ1601" s="29"/>
      <c r="EA1601" s="29"/>
      <c r="EB1601" s="29"/>
      <c r="EC1601" s="29"/>
      <c r="ED1601" s="29"/>
      <c r="EE1601" s="29"/>
      <c r="EF1601" s="29"/>
      <c r="EG1601" s="29"/>
      <c r="EH1601" s="29"/>
      <c r="EI1601" s="29"/>
      <c r="EJ1601" s="29"/>
      <c r="EK1601" s="29"/>
      <c r="EL1601" s="29"/>
      <c r="EM1601" s="29"/>
      <c r="EN1601" s="29"/>
      <c r="EO1601" s="29"/>
      <c r="EP1601" s="29"/>
      <c r="EQ1601" s="29"/>
      <c r="ER1601" s="29"/>
      <c r="ES1601" s="29"/>
      <c r="ET1601" s="29"/>
      <c r="EU1601" s="29"/>
      <c r="EV1601" s="29"/>
      <c r="EW1601" s="29"/>
      <c r="EX1601" s="29"/>
      <c r="EY1601" s="29"/>
      <c r="EZ1601" s="29"/>
      <c r="FA1601" s="29"/>
      <c r="FB1601" s="29"/>
      <c r="FC1601" s="29"/>
      <c r="FD1601" s="29"/>
      <c r="FE1601" s="29"/>
      <c r="FF1601" s="29"/>
      <c r="FG1601" s="29"/>
      <c r="FH1601" s="29"/>
      <c r="FI1601" s="29"/>
      <c r="FJ1601" s="29"/>
      <c r="FK1601" s="29"/>
      <c r="FV1601" s="29"/>
      <c r="FZ1601" s="29"/>
      <c r="GA1601" s="29"/>
    </row>
    <row r="1602" spans="7:183" x14ac:dyDescent="0.25">
      <c r="G1602" s="112"/>
      <c r="Z1602" s="113"/>
      <c r="AQ1602" s="29"/>
      <c r="AR1602" s="29"/>
      <c r="AS1602" s="29"/>
      <c r="AT1602" s="29"/>
      <c r="AU1602" s="29"/>
      <c r="AV1602" s="29"/>
      <c r="AW1602" s="29"/>
      <c r="AX1602" s="29"/>
      <c r="AY1602" s="29"/>
      <c r="AZ1602" s="29"/>
      <c r="BA1602" s="29"/>
      <c r="BB1602" s="29"/>
      <c r="BC1602" s="29"/>
      <c r="BD1602" s="29"/>
      <c r="BE1602" s="29"/>
      <c r="BF1602" s="29"/>
      <c r="BG1602" s="29"/>
      <c r="BH1602" s="29"/>
      <c r="BI1602" s="29"/>
      <c r="BJ1602" s="29"/>
      <c r="BK1602" s="29"/>
      <c r="BL1602" s="29"/>
      <c r="BM1602" s="29"/>
      <c r="CH1602" s="29"/>
      <c r="CX1602" s="29"/>
      <c r="CY1602" s="29"/>
      <c r="CZ1602" s="31"/>
      <c r="DA1602" s="31"/>
      <c r="DB1602" s="31"/>
      <c r="DC1602" s="31"/>
      <c r="DD1602" s="31"/>
      <c r="DE1602" s="31"/>
      <c r="DF1602" s="31"/>
      <c r="DL1602" s="29"/>
      <c r="DM1602" s="29"/>
      <c r="DN1602" s="29"/>
      <c r="DO1602" s="29"/>
      <c r="DP1602" s="29"/>
      <c r="DQ1602" s="29"/>
      <c r="DR1602" s="29"/>
      <c r="DS1602" s="29"/>
      <c r="DT1602" s="29"/>
      <c r="DU1602" s="29"/>
      <c r="DV1602" s="29"/>
      <c r="DW1602" s="29"/>
      <c r="DX1602" s="29"/>
      <c r="DY1602" s="29"/>
      <c r="DZ1602" s="29"/>
      <c r="EA1602" s="29"/>
      <c r="EB1602" s="29"/>
      <c r="EC1602" s="29"/>
      <c r="ED1602" s="29"/>
      <c r="EE1602" s="29"/>
      <c r="EF1602" s="29"/>
      <c r="EG1602" s="29"/>
      <c r="EH1602" s="29"/>
      <c r="EI1602" s="29"/>
      <c r="EJ1602" s="29"/>
      <c r="EK1602" s="29"/>
      <c r="EL1602" s="29"/>
      <c r="EM1602" s="29"/>
      <c r="EN1602" s="29"/>
      <c r="EO1602" s="29"/>
      <c r="EP1602" s="29"/>
      <c r="EQ1602" s="29"/>
      <c r="ER1602" s="29"/>
      <c r="ES1602" s="29"/>
      <c r="ET1602" s="29"/>
      <c r="EU1602" s="29"/>
      <c r="EV1602" s="29"/>
      <c r="EW1602" s="29"/>
      <c r="EX1602" s="29"/>
      <c r="EY1602" s="29"/>
      <c r="EZ1602" s="29"/>
      <c r="FA1602" s="29"/>
      <c r="FB1602" s="29"/>
      <c r="FC1602" s="29"/>
      <c r="FD1602" s="29"/>
      <c r="FE1602" s="29"/>
      <c r="FF1602" s="29"/>
      <c r="FG1602" s="29"/>
      <c r="FH1602" s="29"/>
      <c r="FI1602" s="29"/>
      <c r="FJ1602" s="29"/>
      <c r="FK1602" s="29"/>
      <c r="FV1602" s="29"/>
      <c r="FZ1602" s="29"/>
      <c r="GA1602" s="29"/>
    </row>
    <row r="1603" spans="7:183" x14ac:dyDescent="0.25">
      <c r="G1603" s="112"/>
      <c r="Z1603" s="113"/>
      <c r="AQ1603" s="29"/>
      <c r="AR1603" s="29"/>
      <c r="AS1603" s="29"/>
      <c r="AT1603" s="29"/>
      <c r="AU1603" s="29"/>
      <c r="AV1603" s="29"/>
      <c r="AW1603" s="29"/>
      <c r="AX1603" s="29"/>
      <c r="AY1603" s="29"/>
      <c r="AZ1603" s="29"/>
      <c r="BA1603" s="29"/>
      <c r="BB1603" s="29"/>
      <c r="BC1603" s="29"/>
      <c r="BD1603" s="29"/>
      <c r="BE1603" s="29"/>
      <c r="BF1603" s="29"/>
      <c r="BG1603" s="29"/>
      <c r="BH1603" s="29"/>
      <c r="BI1603" s="29"/>
      <c r="BJ1603" s="29"/>
      <c r="BK1603" s="29"/>
      <c r="BL1603" s="29"/>
      <c r="BM1603" s="29"/>
      <c r="CH1603" s="29"/>
      <c r="CX1603" s="29"/>
      <c r="CY1603" s="29"/>
      <c r="CZ1603" s="31"/>
      <c r="DA1603" s="31"/>
      <c r="DB1603" s="31"/>
      <c r="DC1603" s="31"/>
      <c r="DD1603" s="31"/>
      <c r="DE1603" s="31"/>
      <c r="DF1603" s="31"/>
      <c r="DL1603" s="29"/>
      <c r="DM1603" s="29"/>
      <c r="DN1603" s="29"/>
      <c r="DO1603" s="29"/>
      <c r="DP1603" s="29"/>
      <c r="DQ1603" s="29"/>
      <c r="DR1603" s="29"/>
      <c r="DS1603" s="29"/>
      <c r="DT1603" s="29"/>
      <c r="DU1603" s="29"/>
      <c r="DV1603" s="29"/>
      <c r="DW1603" s="29"/>
      <c r="DX1603" s="29"/>
      <c r="DY1603" s="29"/>
      <c r="DZ1603" s="29"/>
      <c r="EA1603" s="29"/>
      <c r="EB1603" s="29"/>
      <c r="EC1603" s="29"/>
      <c r="ED1603" s="29"/>
      <c r="EE1603" s="29"/>
      <c r="EF1603" s="29"/>
      <c r="EG1603" s="29"/>
      <c r="EH1603" s="29"/>
      <c r="EI1603" s="29"/>
      <c r="EJ1603" s="29"/>
      <c r="EK1603" s="29"/>
      <c r="EL1603" s="29"/>
      <c r="EM1603" s="29"/>
      <c r="EN1603" s="29"/>
      <c r="EO1603" s="29"/>
      <c r="EP1603" s="29"/>
      <c r="EQ1603" s="29"/>
      <c r="ER1603" s="29"/>
      <c r="ES1603" s="29"/>
      <c r="ET1603" s="29"/>
      <c r="EU1603" s="29"/>
      <c r="EV1603" s="29"/>
      <c r="EW1603" s="29"/>
      <c r="EX1603" s="29"/>
      <c r="EY1603" s="29"/>
      <c r="EZ1603" s="29"/>
      <c r="FA1603" s="29"/>
      <c r="FB1603" s="29"/>
      <c r="FC1603" s="29"/>
      <c r="FD1603" s="29"/>
      <c r="FE1603" s="29"/>
      <c r="FF1603" s="29"/>
      <c r="FG1603" s="29"/>
      <c r="FH1603" s="29"/>
      <c r="FI1603" s="29"/>
      <c r="FJ1603" s="29"/>
      <c r="FK1603" s="29"/>
      <c r="FV1603" s="29"/>
      <c r="FZ1603" s="29"/>
      <c r="GA1603" s="29"/>
    </row>
    <row r="1604" spans="7:183" x14ac:dyDescent="0.25">
      <c r="G1604" s="112"/>
      <c r="Z1604" s="113"/>
      <c r="AQ1604" s="29"/>
      <c r="AR1604" s="29"/>
      <c r="AS1604" s="29"/>
      <c r="AT1604" s="29"/>
      <c r="AU1604" s="29"/>
      <c r="AV1604" s="29"/>
      <c r="AW1604" s="29"/>
      <c r="AX1604" s="29"/>
      <c r="AY1604" s="29"/>
      <c r="AZ1604" s="29"/>
      <c r="BA1604" s="29"/>
      <c r="BB1604" s="29"/>
      <c r="BC1604" s="29"/>
      <c r="BD1604" s="29"/>
      <c r="BE1604" s="29"/>
      <c r="BF1604" s="29"/>
      <c r="BG1604" s="29"/>
      <c r="BH1604" s="29"/>
      <c r="BI1604" s="29"/>
      <c r="BJ1604" s="29"/>
      <c r="BK1604" s="29"/>
      <c r="BL1604" s="29"/>
      <c r="BM1604" s="29"/>
      <c r="CH1604" s="29"/>
      <c r="CX1604" s="29"/>
      <c r="CY1604" s="29"/>
      <c r="CZ1604" s="31"/>
      <c r="DA1604" s="31"/>
      <c r="DB1604" s="31"/>
      <c r="DC1604" s="31"/>
      <c r="DD1604" s="31"/>
      <c r="DE1604" s="31"/>
      <c r="DF1604" s="31"/>
      <c r="DL1604" s="29"/>
      <c r="DM1604" s="29"/>
      <c r="DN1604" s="29"/>
      <c r="DO1604" s="29"/>
      <c r="DP1604" s="29"/>
      <c r="DQ1604" s="29"/>
      <c r="DR1604" s="29"/>
      <c r="DS1604" s="29"/>
      <c r="DT1604" s="29"/>
      <c r="DU1604" s="29"/>
      <c r="DV1604" s="29"/>
      <c r="DW1604" s="29"/>
      <c r="DX1604" s="29"/>
      <c r="DY1604" s="29"/>
      <c r="DZ1604" s="29"/>
      <c r="EA1604" s="29"/>
      <c r="EB1604" s="29"/>
      <c r="EC1604" s="29"/>
      <c r="ED1604" s="29"/>
      <c r="EE1604" s="29"/>
      <c r="EF1604" s="29"/>
      <c r="EG1604" s="29"/>
      <c r="EH1604" s="29"/>
      <c r="EI1604" s="29"/>
      <c r="EJ1604" s="29"/>
      <c r="EK1604" s="29"/>
      <c r="EL1604" s="29"/>
      <c r="EM1604" s="29"/>
      <c r="EN1604" s="29"/>
      <c r="EO1604" s="29"/>
      <c r="EP1604" s="29"/>
      <c r="EQ1604" s="29"/>
      <c r="ER1604" s="29"/>
      <c r="ES1604" s="29"/>
      <c r="ET1604" s="29"/>
      <c r="EU1604" s="29"/>
      <c r="EV1604" s="29"/>
      <c r="EW1604" s="29"/>
      <c r="EX1604" s="29"/>
      <c r="EY1604" s="29"/>
      <c r="EZ1604" s="29"/>
      <c r="FA1604" s="29"/>
      <c r="FB1604" s="29"/>
      <c r="FC1604" s="29"/>
      <c r="FD1604" s="29"/>
      <c r="FE1604" s="29"/>
      <c r="FF1604" s="29"/>
      <c r="FG1604" s="29"/>
      <c r="FH1604" s="29"/>
      <c r="FI1604" s="29"/>
      <c r="FJ1604" s="29"/>
      <c r="FK1604" s="29"/>
      <c r="FV1604" s="29"/>
      <c r="FZ1604" s="29"/>
      <c r="GA1604" s="29"/>
    </row>
    <row r="1605" spans="7:183" x14ac:dyDescent="0.25">
      <c r="G1605" s="112"/>
      <c r="Z1605" s="113"/>
      <c r="AQ1605" s="29"/>
      <c r="AR1605" s="29"/>
      <c r="AS1605" s="29"/>
      <c r="AT1605" s="29"/>
      <c r="AU1605" s="29"/>
      <c r="AV1605" s="29"/>
      <c r="AW1605" s="29"/>
      <c r="AX1605" s="29"/>
      <c r="AY1605" s="29"/>
      <c r="AZ1605" s="29"/>
      <c r="BA1605" s="29"/>
      <c r="BB1605" s="29"/>
      <c r="BC1605" s="29"/>
      <c r="BD1605" s="29"/>
      <c r="BE1605" s="29"/>
      <c r="BF1605" s="29"/>
      <c r="BG1605" s="29"/>
      <c r="BH1605" s="29"/>
      <c r="BI1605" s="29"/>
      <c r="BJ1605" s="29"/>
      <c r="BK1605" s="29"/>
      <c r="BL1605" s="29"/>
      <c r="BM1605" s="29"/>
      <c r="CH1605" s="29"/>
      <c r="CX1605" s="29"/>
      <c r="CY1605" s="29"/>
      <c r="CZ1605" s="31"/>
      <c r="DA1605" s="31"/>
      <c r="DB1605" s="31"/>
      <c r="DC1605" s="31"/>
      <c r="DD1605" s="31"/>
      <c r="DE1605" s="31"/>
      <c r="DF1605" s="31"/>
      <c r="DL1605" s="29"/>
      <c r="DM1605" s="29"/>
      <c r="DN1605" s="29"/>
      <c r="DO1605" s="29"/>
      <c r="DP1605" s="29"/>
      <c r="DQ1605" s="29"/>
      <c r="DR1605" s="29"/>
      <c r="DS1605" s="29"/>
      <c r="DT1605" s="29"/>
      <c r="DU1605" s="29"/>
      <c r="DV1605" s="29"/>
      <c r="DW1605" s="29"/>
      <c r="DX1605" s="29"/>
      <c r="DY1605" s="29"/>
      <c r="DZ1605" s="29"/>
      <c r="EA1605" s="29"/>
      <c r="EB1605" s="29"/>
      <c r="EC1605" s="29"/>
      <c r="ED1605" s="29"/>
      <c r="EE1605" s="29"/>
      <c r="EF1605" s="29"/>
      <c r="EG1605" s="29"/>
      <c r="EH1605" s="29"/>
      <c r="EI1605" s="29"/>
      <c r="EJ1605" s="29"/>
      <c r="EK1605" s="29"/>
      <c r="EL1605" s="29"/>
      <c r="EM1605" s="29"/>
      <c r="EN1605" s="29"/>
      <c r="EO1605" s="29"/>
      <c r="EP1605" s="29"/>
      <c r="EQ1605" s="29"/>
      <c r="ER1605" s="29"/>
      <c r="ES1605" s="29"/>
      <c r="ET1605" s="29"/>
      <c r="EU1605" s="29"/>
      <c r="EV1605" s="29"/>
      <c r="EW1605" s="29"/>
      <c r="EX1605" s="29"/>
      <c r="EY1605" s="29"/>
      <c r="EZ1605" s="29"/>
      <c r="FA1605" s="29"/>
      <c r="FB1605" s="29"/>
      <c r="FC1605" s="29"/>
      <c r="FD1605" s="29"/>
      <c r="FE1605" s="29"/>
      <c r="FF1605" s="29"/>
      <c r="FG1605" s="29"/>
      <c r="FH1605" s="29"/>
      <c r="FI1605" s="29"/>
      <c r="FJ1605" s="29"/>
      <c r="FK1605" s="29"/>
      <c r="FV1605" s="29"/>
      <c r="FZ1605" s="29"/>
      <c r="GA1605" s="29"/>
    </row>
    <row r="1606" spans="7:183" x14ac:dyDescent="0.25">
      <c r="G1606" s="112"/>
      <c r="Z1606" s="113"/>
      <c r="AQ1606" s="29"/>
      <c r="AR1606" s="29"/>
      <c r="AS1606" s="29"/>
      <c r="AT1606" s="29"/>
      <c r="AU1606" s="29"/>
      <c r="AV1606" s="29"/>
      <c r="AW1606" s="29"/>
      <c r="AX1606" s="29"/>
      <c r="AY1606" s="29"/>
      <c r="AZ1606" s="29"/>
      <c r="BA1606" s="29"/>
      <c r="BB1606" s="29"/>
      <c r="BC1606" s="29"/>
      <c r="BD1606" s="29"/>
      <c r="BE1606" s="29"/>
      <c r="BF1606" s="29"/>
      <c r="BG1606" s="29"/>
      <c r="BH1606" s="29"/>
      <c r="BI1606" s="29"/>
      <c r="BJ1606" s="29"/>
      <c r="BK1606" s="29"/>
      <c r="BL1606" s="29"/>
      <c r="BM1606" s="29"/>
      <c r="CH1606" s="29"/>
      <c r="CX1606" s="29"/>
      <c r="CY1606" s="29"/>
      <c r="CZ1606" s="31"/>
      <c r="DA1606" s="31"/>
      <c r="DB1606" s="31"/>
      <c r="DC1606" s="31"/>
      <c r="DD1606" s="31"/>
      <c r="DE1606" s="31"/>
      <c r="DF1606" s="31"/>
      <c r="DL1606" s="29"/>
      <c r="DM1606" s="29"/>
      <c r="DN1606" s="29"/>
      <c r="DO1606" s="29"/>
      <c r="DP1606" s="29"/>
      <c r="DQ1606" s="29"/>
      <c r="DR1606" s="29"/>
      <c r="DS1606" s="29"/>
      <c r="DT1606" s="29"/>
      <c r="DU1606" s="29"/>
      <c r="DV1606" s="29"/>
      <c r="DW1606" s="29"/>
      <c r="DX1606" s="29"/>
      <c r="DY1606" s="29"/>
      <c r="DZ1606" s="29"/>
      <c r="EA1606" s="29"/>
      <c r="EB1606" s="29"/>
      <c r="EC1606" s="29"/>
      <c r="ED1606" s="29"/>
      <c r="EE1606" s="29"/>
      <c r="EF1606" s="29"/>
      <c r="EG1606" s="29"/>
      <c r="EH1606" s="29"/>
      <c r="EI1606" s="29"/>
      <c r="EJ1606" s="29"/>
      <c r="EK1606" s="29"/>
      <c r="EL1606" s="29"/>
      <c r="EM1606" s="29"/>
      <c r="EN1606" s="29"/>
      <c r="EO1606" s="29"/>
      <c r="EP1606" s="29"/>
      <c r="EQ1606" s="29"/>
      <c r="ER1606" s="29"/>
      <c r="ES1606" s="29"/>
      <c r="ET1606" s="29"/>
      <c r="EU1606" s="29"/>
      <c r="EV1606" s="29"/>
      <c r="EW1606" s="29"/>
      <c r="EX1606" s="29"/>
      <c r="EY1606" s="29"/>
      <c r="EZ1606" s="29"/>
      <c r="FA1606" s="29"/>
      <c r="FB1606" s="29"/>
      <c r="FC1606" s="29"/>
      <c r="FD1606" s="29"/>
      <c r="FE1606" s="29"/>
      <c r="FF1606" s="29"/>
      <c r="FG1606" s="29"/>
      <c r="FH1606" s="29"/>
      <c r="FI1606" s="29"/>
      <c r="FJ1606" s="29"/>
      <c r="FK1606" s="29"/>
      <c r="FV1606" s="29"/>
      <c r="FZ1606" s="29"/>
      <c r="GA1606" s="29"/>
    </row>
    <row r="1607" spans="7:183" x14ac:dyDescent="0.25">
      <c r="G1607" s="112"/>
      <c r="Z1607" s="113"/>
      <c r="AQ1607" s="29"/>
      <c r="AR1607" s="29"/>
      <c r="AS1607" s="29"/>
      <c r="AT1607" s="29"/>
      <c r="AU1607" s="29"/>
      <c r="AV1607" s="29"/>
      <c r="AW1607" s="29"/>
      <c r="AX1607" s="29"/>
      <c r="AY1607" s="29"/>
      <c r="AZ1607" s="29"/>
      <c r="BA1607" s="29"/>
      <c r="BB1607" s="29"/>
      <c r="BC1607" s="29"/>
      <c r="BD1607" s="29"/>
      <c r="BE1607" s="29"/>
      <c r="BF1607" s="29"/>
      <c r="BG1607" s="29"/>
      <c r="BH1607" s="29"/>
      <c r="BI1607" s="29"/>
      <c r="BJ1607" s="29"/>
      <c r="BK1607" s="29"/>
      <c r="BL1607" s="29"/>
      <c r="BM1607" s="29"/>
      <c r="CH1607" s="29"/>
      <c r="CX1607" s="29"/>
      <c r="CY1607" s="29"/>
      <c r="CZ1607" s="31"/>
      <c r="DA1607" s="31"/>
      <c r="DB1607" s="31"/>
      <c r="DC1607" s="31"/>
      <c r="DD1607" s="31"/>
      <c r="DE1607" s="31"/>
      <c r="DF1607" s="31"/>
      <c r="DL1607" s="29"/>
      <c r="DM1607" s="29"/>
      <c r="DN1607" s="29"/>
      <c r="DO1607" s="29"/>
      <c r="DP1607" s="29"/>
      <c r="DQ1607" s="29"/>
      <c r="DR1607" s="29"/>
      <c r="DS1607" s="29"/>
      <c r="DT1607" s="29"/>
      <c r="DU1607" s="29"/>
      <c r="DV1607" s="29"/>
      <c r="DW1607" s="29"/>
      <c r="DX1607" s="29"/>
      <c r="DY1607" s="29"/>
      <c r="DZ1607" s="29"/>
      <c r="EA1607" s="29"/>
      <c r="EB1607" s="29"/>
      <c r="EC1607" s="29"/>
      <c r="ED1607" s="29"/>
      <c r="EE1607" s="29"/>
      <c r="EF1607" s="29"/>
      <c r="EG1607" s="29"/>
      <c r="EH1607" s="29"/>
      <c r="EI1607" s="29"/>
      <c r="EJ1607" s="29"/>
      <c r="EK1607" s="29"/>
      <c r="EL1607" s="29"/>
      <c r="EM1607" s="29"/>
      <c r="EN1607" s="29"/>
      <c r="EO1607" s="29"/>
      <c r="EP1607" s="29"/>
      <c r="EQ1607" s="29"/>
      <c r="ER1607" s="29"/>
      <c r="ES1607" s="29"/>
      <c r="ET1607" s="29"/>
      <c r="EU1607" s="29"/>
      <c r="EV1607" s="29"/>
      <c r="EW1607" s="29"/>
      <c r="EX1607" s="29"/>
      <c r="EY1607" s="29"/>
      <c r="EZ1607" s="29"/>
      <c r="FA1607" s="29"/>
      <c r="FB1607" s="29"/>
      <c r="FC1607" s="29"/>
      <c r="FD1607" s="29"/>
      <c r="FE1607" s="29"/>
      <c r="FF1607" s="29"/>
      <c r="FG1607" s="29"/>
      <c r="FH1607" s="29"/>
      <c r="FI1607" s="29"/>
      <c r="FJ1607" s="29"/>
      <c r="FK1607" s="29"/>
      <c r="FV1607" s="29"/>
      <c r="FZ1607" s="29"/>
      <c r="GA1607" s="29"/>
    </row>
    <row r="1608" spans="7:183" x14ac:dyDescent="0.25">
      <c r="G1608" s="112"/>
      <c r="Z1608" s="113"/>
      <c r="AQ1608" s="29"/>
      <c r="AR1608" s="29"/>
      <c r="AS1608" s="29"/>
      <c r="AT1608" s="29"/>
      <c r="AU1608" s="29"/>
      <c r="AV1608" s="29"/>
      <c r="AW1608" s="29"/>
      <c r="AX1608" s="29"/>
      <c r="AY1608" s="29"/>
      <c r="AZ1608" s="29"/>
      <c r="BA1608" s="29"/>
      <c r="BB1608" s="29"/>
      <c r="BC1608" s="29"/>
      <c r="BD1608" s="29"/>
      <c r="BE1608" s="29"/>
      <c r="BF1608" s="29"/>
      <c r="BG1608" s="29"/>
      <c r="BH1608" s="29"/>
      <c r="BI1608" s="29"/>
      <c r="BJ1608" s="29"/>
      <c r="BK1608" s="29"/>
      <c r="BL1608" s="29"/>
      <c r="BM1608" s="29"/>
      <c r="CH1608" s="29"/>
      <c r="CX1608" s="29"/>
      <c r="CY1608" s="29"/>
      <c r="CZ1608" s="31"/>
      <c r="DA1608" s="31"/>
      <c r="DB1608" s="31"/>
      <c r="DC1608" s="31"/>
      <c r="DD1608" s="31"/>
      <c r="DE1608" s="31"/>
      <c r="DF1608" s="31"/>
      <c r="DL1608" s="29"/>
      <c r="DM1608" s="29"/>
      <c r="DN1608" s="29"/>
      <c r="DO1608" s="29"/>
      <c r="DP1608" s="29"/>
      <c r="DQ1608" s="29"/>
      <c r="DR1608" s="29"/>
      <c r="DS1608" s="29"/>
      <c r="DT1608" s="29"/>
      <c r="DU1608" s="29"/>
      <c r="DV1608" s="29"/>
      <c r="DW1608" s="29"/>
      <c r="DX1608" s="29"/>
      <c r="DY1608" s="29"/>
      <c r="DZ1608" s="29"/>
      <c r="EA1608" s="29"/>
      <c r="EB1608" s="29"/>
      <c r="EC1608" s="29"/>
      <c r="ED1608" s="29"/>
      <c r="EE1608" s="29"/>
      <c r="EF1608" s="29"/>
      <c r="EG1608" s="29"/>
      <c r="EH1608" s="29"/>
      <c r="EI1608" s="29"/>
      <c r="EJ1608" s="29"/>
      <c r="EK1608" s="29"/>
      <c r="EL1608" s="29"/>
      <c r="EM1608" s="29"/>
      <c r="EN1608" s="29"/>
      <c r="EO1608" s="29"/>
      <c r="EP1608" s="29"/>
      <c r="EQ1608" s="29"/>
      <c r="ER1608" s="29"/>
      <c r="ES1608" s="29"/>
      <c r="ET1608" s="29"/>
      <c r="EU1608" s="29"/>
      <c r="EV1608" s="29"/>
      <c r="EW1608" s="29"/>
      <c r="EX1608" s="29"/>
      <c r="EY1608" s="29"/>
      <c r="EZ1608" s="29"/>
      <c r="FA1608" s="29"/>
      <c r="FB1608" s="29"/>
      <c r="FC1608" s="29"/>
      <c r="FD1608" s="29"/>
      <c r="FE1608" s="29"/>
      <c r="FF1608" s="29"/>
      <c r="FG1608" s="29"/>
      <c r="FH1608" s="29"/>
      <c r="FI1608" s="29"/>
      <c r="FJ1608" s="29"/>
      <c r="FK1608" s="29"/>
      <c r="FV1608" s="29"/>
      <c r="FZ1608" s="29"/>
      <c r="GA1608" s="29"/>
    </row>
    <row r="1609" spans="7:183" x14ac:dyDescent="0.25">
      <c r="G1609" s="112"/>
      <c r="Z1609" s="113"/>
      <c r="AQ1609" s="29"/>
      <c r="AR1609" s="29"/>
      <c r="AS1609" s="29"/>
      <c r="AT1609" s="29"/>
      <c r="AU1609" s="29"/>
      <c r="AV1609" s="29"/>
      <c r="AW1609" s="29"/>
      <c r="AX1609" s="29"/>
      <c r="AY1609" s="29"/>
      <c r="AZ1609" s="29"/>
      <c r="BA1609" s="29"/>
      <c r="BB1609" s="29"/>
      <c r="BC1609" s="29"/>
      <c r="BD1609" s="29"/>
      <c r="BE1609" s="29"/>
      <c r="BF1609" s="29"/>
      <c r="BG1609" s="29"/>
      <c r="BH1609" s="29"/>
      <c r="BI1609" s="29"/>
      <c r="BJ1609" s="29"/>
      <c r="BK1609" s="29"/>
      <c r="BL1609" s="29"/>
      <c r="BM1609" s="29"/>
      <c r="CH1609" s="29"/>
      <c r="CX1609" s="29"/>
      <c r="CY1609" s="29"/>
      <c r="CZ1609" s="31"/>
      <c r="DA1609" s="31"/>
      <c r="DB1609" s="31"/>
      <c r="DC1609" s="31"/>
      <c r="DD1609" s="31"/>
      <c r="DE1609" s="31"/>
      <c r="DF1609" s="31"/>
      <c r="DL1609" s="29"/>
      <c r="DM1609" s="29"/>
      <c r="DN1609" s="29"/>
      <c r="DO1609" s="29"/>
      <c r="DP1609" s="29"/>
      <c r="DQ1609" s="29"/>
      <c r="DR1609" s="29"/>
      <c r="DS1609" s="29"/>
      <c r="DT1609" s="29"/>
      <c r="DU1609" s="29"/>
      <c r="DV1609" s="29"/>
      <c r="DW1609" s="29"/>
      <c r="DX1609" s="29"/>
      <c r="DY1609" s="29"/>
      <c r="DZ1609" s="29"/>
      <c r="EA1609" s="29"/>
      <c r="EB1609" s="29"/>
      <c r="EC1609" s="29"/>
      <c r="ED1609" s="29"/>
      <c r="EE1609" s="29"/>
      <c r="EF1609" s="29"/>
      <c r="EG1609" s="29"/>
      <c r="EH1609" s="29"/>
      <c r="EI1609" s="29"/>
      <c r="EJ1609" s="29"/>
      <c r="EK1609" s="29"/>
      <c r="EL1609" s="29"/>
      <c r="EM1609" s="29"/>
      <c r="EN1609" s="29"/>
      <c r="EO1609" s="29"/>
      <c r="EP1609" s="29"/>
      <c r="EQ1609" s="29"/>
      <c r="ER1609" s="29"/>
      <c r="ES1609" s="29"/>
      <c r="ET1609" s="29"/>
      <c r="EU1609" s="29"/>
      <c r="EV1609" s="29"/>
      <c r="EW1609" s="29"/>
      <c r="EX1609" s="29"/>
      <c r="EY1609" s="29"/>
      <c r="EZ1609" s="29"/>
      <c r="FA1609" s="29"/>
      <c r="FB1609" s="29"/>
      <c r="FC1609" s="29"/>
      <c r="FD1609" s="29"/>
      <c r="FE1609" s="29"/>
      <c r="FF1609" s="29"/>
      <c r="FG1609" s="29"/>
      <c r="FH1609" s="29"/>
      <c r="FI1609" s="29"/>
      <c r="FJ1609" s="29"/>
      <c r="FK1609" s="29"/>
      <c r="FV1609" s="29"/>
      <c r="FZ1609" s="29"/>
      <c r="GA1609" s="29"/>
    </row>
    <row r="1610" spans="7:183" x14ac:dyDescent="0.25">
      <c r="G1610" s="112"/>
      <c r="Z1610" s="113"/>
      <c r="AQ1610" s="29"/>
      <c r="AR1610" s="29"/>
      <c r="AS1610" s="29"/>
      <c r="AT1610" s="29"/>
      <c r="AU1610" s="29"/>
      <c r="AV1610" s="29"/>
      <c r="AW1610" s="29"/>
      <c r="AX1610" s="29"/>
      <c r="AY1610" s="29"/>
      <c r="AZ1610" s="29"/>
      <c r="BA1610" s="29"/>
      <c r="BB1610" s="29"/>
      <c r="BC1610" s="29"/>
      <c r="BD1610" s="29"/>
      <c r="BE1610" s="29"/>
      <c r="BF1610" s="29"/>
      <c r="BG1610" s="29"/>
      <c r="BH1610" s="29"/>
      <c r="BI1610" s="29"/>
      <c r="BJ1610" s="29"/>
      <c r="BK1610" s="29"/>
      <c r="BL1610" s="29"/>
      <c r="BM1610" s="29"/>
      <c r="CH1610" s="29"/>
      <c r="CX1610" s="29"/>
      <c r="CY1610" s="29"/>
      <c r="CZ1610" s="31"/>
      <c r="DA1610" s="31"/>
      <c r="DB1610" s="31"/>
      <c r="DC1610" s="31"/>
      <c r="DD1610" s="31"/>
      <c r="DE1610" s="31"/>
      <c r="DF1610" s="31"/>
      <c r="DL1610" s="29"/>
      <c r="DM1610" s="29"/>
      <c r="DN1610" s="29"/>
      <c r="DO1610" s="29"/>
      <c r="DP1610" s="29"/>
      <c r="DQ1610" s="29"/>
      <c r="DR1610" s="29"/>
      <c r="DS1610" s="29"/>
      <c r="DT1610" s="29"/>
      <c r="DU1610" s="29"/>
      <c r="DV1610" s="29"/>
      <c r="DW1610" s="29"/>
      <c r="DX1610" s="29"/>
      <c r="DY1610" s="29"/>
      <c r="DZ1610" s="29"/>
      <c r="EA1610" s="29"/>
      <c r="EB1610" s="29"/>
      <c r="EC1610" s="29"/>
      <c r="ED1610" s="29"/>
      <c r="EE1610" s="29"/>
      <c r="EF1610" s="29"/>
      <c r="EG1610" s="29"/>
      <c r="EH1610" s="29"/>
      <c r="EI1610" s="29"/>
      <c r="EJ1610" s="29"/>
      <c r="EK1610" s="29"/>
      <c r="EL1610" s="29"/>
      <c r="EM1610" s="29"/>
      <c r="EN1610" s="29"/>
      <c r="EO1610" s="29"/>
      <c r="EP1610" s="29"/>
      <c r="EQ1610" s="29"/>
      <c r="ER1610" s="29"/>
      <c r="ES1610" s="29"/>
      <c r="ET1610" s="29"/>
      <c r="EU1610" s="29"/>
      <c r="EV1610" s="29"/>
      <c r="EW1610" s="29"/>
      <c r="EX1610" s="29"/>
      <c r="EY1610" s="29"/>
      <c r="EZ1610" s="29"/>
      <c r="FA1610" s="29"/>
      <c r="FB1610" s="29"/>
      <c r="FC1610" s="29"/>
      <c r="FD1610" s="29"/>
      <c r="FE1610" s="29"/>
      <c r="FF1610" s="29"/>
      <c r="FG1610" s="29"/>
      <c r="FH1610" s="29"/>
      <c r="FI1610" s="29"/>
      <c r="FJ1610" s="29"/>
      <c r="FK1610" s="29"/>
      <c r="FV1610" s="29"/>
      <c r="FZ1610" s="29"/>
      <c r="GA1610" s="29"/>
    </row>
    <row r="1611" spans="7:183" x14ac:dyDescent="0.25">
      <c r="G1611" s="112"/>
      <c r="Z1611" s="113"/>
      <c r="AQ1611" s="29"/>
      <c r="AR1611" s="29"/>
      <c r="AS1611" s="29"/>
      <c r="AT1611" s="29"/>
      <c r="AU1611" s="29"/>
      <c r="AV1611" s="29"/>
      <c r="AW1611" s="29"/>
      <c r="AX1611" s="29"/>
      <c r="AY1611" s="29"/>
      <c r="AZ1611" s="29"/>
      <c r="BA1611" s="29"/>
      <c r="BB1611" s="29"/>
      <c r="BC1611" s="29"/>
      <c r="BD1611" s="29"/>
      <c r="BE1611" s="29"/>
      <c r="BF1611" s="29"/>
      <c r="BG1611" s="29"/>
      <c r="BH1611" s="29"/>
      <c r="BI1611" s="29"/>
      <c r="BJ1611" s="29"/>
      <c r="BK1611" s="29"/>
      <c r="BL1611" s="29"/>
      <c r="BM1611" s="29"/>
      <c r="CH1611" s="29"/>
      <c r="CX1611" s="29"/>
      <c r="CY1611" s="29"/>
      <c r="CZ1611" s="31"/>
      <c r="DA1611" s="31"/>
      <c r="DB1611" s="31"/>
      <c r="DC1611" s="31"/>
      <c r="DD1611" s="31"/>
      <c r="DE1611" s="31"/>
      <c r="DF1611" s="31"/>
      <c r="DL1611" s="29"/>
      <c r="DM1611" s="29"/>
      <c r="DN1611" s="29"/>
      <c r="DO1611" s="29"/>
      <c r="DP1611" s="29"/>
      <c r="DQ1611" s="29"/>
      <c r="DR1611" s="29"/>
      <c r="DS1611" s="29"/>
      <c r="DT1611" s="29"/>
      <c r="DU1611" s="29"/>
      <c r="DV1611" s="29"/>
      <c r="DW1611" s="29"/>
      <c r="DX1611" s="29"/>
      <c r="DY1611" s="29"/>
      <c r="DZ1611" s="29"/>
      <c r="EA1611" s="29"/>
      <c r="EB1611" s="29"/>
      <c r="EC1611" s="29"/>
      <c r="ED1611" s="29"/>
      <c r="EE1611" s="29"/>
      <c r="EF1611" s="29"/>
      <c r="EG1611" s="29"/>
      <c r="EH1611" s="29"/>
      <c r="EI1611" s="29"/>
      <c r="EJ1611" s="29"/>
      <c r="EK1611" s="29"/>
      <c r="EL1611" s="29"/>
      <c r="EM1611" s="29"/>
      <c r="EN1611" s="29"/>
      <c r="EO1611" s="29"/>
      <c r="EP1611" s="29"/>
      <c r="EQ1611" s="29"/>
      <c r="ER1611" s="29"/>
      <c r="ES1611" s="29"/>
      <c r="ET1611" s="29"/>
      <c r="EU1611" s="29"/>
      <c r="EV1611" s="29"/>
      <c r="EW1611" s="29"/>
      <c r="EX1611" s="29"/>
      <c r="EY1611" s="29"/>
      <c r="EZ1611" s="29"/>
      <c r="FA1611" s="29"/>
      <c r="FB1611" s="29"/>
      <c r="FC1611" s="29"/>
      <c r="FD1611" s="29"/>
      <c r="FE1611" s="29"/>
      <c r="FF1611" s="29"/>
      <c r="FG1611" s="29"/>
      <c r="FH1611" s="29"/>
      <c r="FI1611" s="29"/>
      <c r="FJ1611" s="29"/>
      <c r="FK1611" s="29"/>
      <c r="FV1611" s="29"/>
      <c r="FZ1611" s="29"/>
      <c r="GA1611" s="29"/>
    </row>
    <row r="1612" spans="7:183" x14ac:dyDescent="0.25">
      <c r="G1612" s="112"/>
      <c r="Z1612" s="113"/>
      <c r="AQ1612" s="29"/>
      <c r="AR1612" s="29"/>
      <c r="AS1612" s="29"/>
      <c r="AT1612" s="29"/>
      <c r="AU1612" s="29"/>
      <c r="AV1612" s="29"/>
      <c r="AW1612" s="29"/>
      <c r="AX1612" s="29"/>
      <c r="AY1612" s="29"/>
      <c r="AZ1612" s="29"/>
      <c r="BA1612" s="29"/>
      <c r="BB1612" s="29"/>
      <c r="BC1612" s="29"/>
      <c r="BD1612" s="29"/>
      <c r="BE1612" s="29"/>
      <c r="BF1612" s="29"/>
      <c r="BG1612" s="29"/>
      <c r="BH1612" s="29"/>
      <c r="BI1612" s="29"/>
      <c r="BJ1612" s="29"/>
      <c r="BK1612" s="29"/>
      <c r="BL1612" s="29"/>
      <c r="BM1612" s="29"/>
      <c r="CH1612" s="29"/>
      <c r="CX1612" s="29"/>
      <c r="CY1612" s="29"/>
      <c r="CZ1612" s="31"/>
      <c r="DA1612" s="31"/>
      <c r="DB1612" s="31"/>
      <c r="DC1612" s="31"/>
      <c r="DD1612" s="31"/>
      <c r="DE1612" s="31"/>
      <c r="DF1612" s="31"/>
      <c r="DL1612" s="29"/>
      <c r="DM1612" s="29"/>
      <c r="DN1612" s="29"/>
      <c r="DO1612" s="29"/>
      <c r="DP1612" s="29"/>
      <c r="DQ1612" s="29"/>
      <c r="DR1612" s="29"/>
      <c r="DS1612" s="29"/>
      <c r="DT1612" s="29"/>
      <c r="DU1612" s="29"/>
      <c r="DV1612" s="29"/>
      <c r="DW1612" s="29"/>
      <c r="DX1612" s="29"/>
      <c r="DY1612" s="29"/>
      <c r="DZ1612" s="29"/>
      <c r="EA1612" s="29"/>
      <c r="EB1612" s="29"/>
      <c r="EC1612" s="29"/>
      <c r="ED1612" s="29"/>
      <c r="EE1612" s="29"/>
      <c r="EF1612" s="29"/>
      <c r="EG1612" s="29"/>
      <c r="EH1612" s="29"/>
      <c r="EI1612" s="29"/>
      <c r="EJ1612" s="29"/>
      <c r="EK1612" s="29"/>
      <c r="EL1612" s="29"/>
      <c r="EM1612" s="29"/>
      <c r="EN1612" s="29"/>
      <c r="EO1612" s="29"/>
      <c r="EP1612" s="29"/>
      <c r="EQ1612" s="29"/>
      <c r="ER1612" s="29"/>
      <c r="ES1612" s="29"/>
      <c r="ET1612" s="29"/>
      <c r="EU1612" s="29"/>
      <c r="EV1612" s="29"/>
      <c r="EW1612" s="29"/>
      <c r="EX1612" s="29"/>
      <c r="EY1612" s="29"/>
      <c r="EZ1612" s="29"/>
      <c r="FA1612" s="29"/>
      <c r="FB1612" s="29"/>
      <c r="FC1612" s="29"/>
      <c r="FD1612" s="29"/>
      <c r="FE1612" s="29"/>
      <c r="FF1612" s="29"/>
      <c r="FG1612" s="29"/>
      <c r="FH1612" s="29"/>
      <c r="FI1612" s="29"/>
      <c r="FJ1612" s="29"/>
      <c r="FK1612" s="29"/>
      <c r="FV1612" s="29"/>
      <c r="FZ1612" s="29"/>
      <c r="GA1612" s="29"/>
    </row>
    <row r="1613" spans="7:183" x14ac:dyDescent="0.25">
      <c r="G1613" s="112"/>
      <c r="Z1613" s="113"/>
      <c r="AQ1613" s="29"/>
      <c r="AR1613" s="29"/>
      <c r="AS1613" s="29"/>
      <c r="AT1613" s="29"/>
      <c r="AU1613" s="29"/>
      <c r="AV1613" s="29"/>
      <c r="AW1613" s="29"/>
      <c r="AX1613" s="29"/>
      <c r="AY1613" s="29"/>
      <c r="AZ1613" s="29"/>
      <c r="BA1613" s="29"/>
      <c r="BB1613" s="29"/>
      <c r="BC1613" s="29"/>
      <c r="BD1613" s="29"/>
      <c r="BE1613" s="29"/>
      <c r="BF1613" s="29"/>
      <c r="BG1613" s="29"/>
      <c r="BH1613" s="29"/>
      <c r="BI1613" s="29"/>
      <c r="BJ1613" s="29"/>
      <c r="BK1613" s="29"/>
      <c r="BL1613" s="29"/>
      <c r="BM1613" s="29"/>
      <c r="CH1613" s="29"/>
      <c r="CX1613" s="29"/>
      <c r="CY1613" s="29"/>
      <c r="CZ1613" s="31"/>
      <c r="DA1613" s="31"/>
      <c r="DB1613" s="31"/>
      <c r="DC1613" s="31"/>
      <c r="DD1613" s="31"/>
      <c r="DE1613" s="31"/>
      <c r="DF1613" s="31"/>
      <c r="DL1613" s="29"/>
      <c r="DM1613" s="29"/>
      <c r="DN1613" s="29"/>
      <c r="DO1613" s="29"/>
      <c r="DP1613" s="29"/>
      <c r="DQ1613" s="29"/>
      <c r="DR1613" s="29"/>
      <c r="DS1613" s="29"/>
      <c r="DT1613" s="29"/>
      <c r="DU1613" s="29"/>
      <c r="DV1613" s="29"/>
      <c r="DW1613" s="29"/>
      <c r="DX1613" s="29"/>
      <c r="DY1613" s="29"/>
      <c r="DZ1613" s="29"/>
      <c r="EA1613" s="29"/>
      <c r="EB1613" s="29"/>
      <c r="EC1613" s="29"/>
      <c r="ED1613" s="29"/>
      <c r="EE1613" s="29"/>
      <c r="EF1613" s="29"/>
      <c r="EG1613" s="29"/>
      <c r="EH1613" s="29"/>
      <c r="EI1613" s="29"/>
      <c r="EJ1613" s="29"/>
      <c r="EK1613" s="29"/>
      <c r="EL1613" s="29"/>
      <c r="EM1613" s="29"/>
      <c r="EN1613" s="29"/>
      <c r="EO1613" s="29"/>
      <c r="EP1613" s="29"/>
      <c r="EQ1613" s="29"/>
      <c r="ER1613" s="29"/>
      <c r="ES1613" s="29"/>
      <c r="ET1613" s="29"/>
      <c r="EU1613" s="29"/>
      <c r="EV1613" s="29"/>
      <c r="EW1613" s="29"/>
      <c r="EX1613" s="29"/>
      <c r="EY1613" s="29"/>
      <c r="EZ1613" s="29"/>
      <c r="FA1613" s="29"/>
      <c r="FB1613" s="29"/>
      <c r="FC1613" s="29"/>
      <c r="FD1613" s="29"/>
      <c r="FE1613" s="29"/>
      <c r="FF1613" s="29"/>
      <c r="FG1613" s="29"/>
      <c r="FH1613" s="29"/>
      <c r="FI1613" s="29"/>
      <c r="FJ1613" s="29"/>
      <c r="FK1613" s="29"/>
      <c r="FV1613" s="29"/>
      <c r="FZ1613" s="29"/>
      <c r="GA1613" s="29"/>
    </row>
    <row r="1614" spans="7:183" x14ac:dyDescent="0.25">
      <c r="G1614" s="112"/>
      <c r="Z1614" s="113"/>
      <c r="AQ1614" s="29"/>
      <c r="AR1614" s="29"/>
      <c r="AS1614" s="29"/>
      <c r="AT1614" s="29"/>
      <c r="AU1614" s="29"/>
      <c r="AV1614" s="29"/>
      <c r="AW1614" s="29"/>
      <c r="AX1614" s="29"/>
      <c r="AY1614" s="29"/>
      <c r="AZ1614" s="29"/>
      <c r="BA1614" s="29"/>
      <c r="BB1614" s="29"/>
      <c r="BC1614" s="29"/>
      <c r="BD1614" s="29"/>
      <c r="BE1614" s="29"/>
      <c r="BF1614" s="29"/>
      <c r="BG1614" s="29"/>
      <c r="BH1614" s="29"/>
      <c r="BI1614" s="29"/>
      <c r="BJ1614" s="29"/>
      <c r="BK1614" s="29"/>
      <c r="BL1614" s="29"/>
      <c r="BM1614" s="29"/>
      <c r="CH1614" s="29"/>
      <c r="CX1614" s="29"/>
      <c r="CY1614" s="29"/>
      <c r="CZ1614" s="31"/>
      <c r="DA1614" s="31"/>
      <c r="DB1614" s="31"/>
      <c r="DC1614" s="31"/>
      <c r="DD1614" s="31"/>
      <c r="DE1614" s="31"/>
      <c r="DF1614" s="31"/>
      <c r="DL1614" s="29"/>
      <c r="DM1614" s="29"/>
      <c r="DN1614" s="29"/>
      <c r="DO1614" s="29"/>
      <c r="DP1614" s="29"/>
      <c r="DQ1614" s="29"/>
      <c r="DR1614" s="29"/>
      <c r="DS1614" s="29"/>
      <c r="DT1614" s="29"/>
      <c r="DU1614" s="29"/>
      <c r="DV1614" s="29"/>
      <c r="DW1614" s="29"/>
      <c r="DX1614" s="29"/>
      <c r="DY1614" s="29"/>
      <c r="DZ1614" s="29"/>
      <c r="EA1614" s="29"/>
      <c r="EB1614" s="29"/>
      <c r="EC1614" s="29"/>
      <c r="ED1614" s="29"/>
      <c r="EE1614" s="29"/>
      <c r="EF1614" s="29"/>
      <c r="EG1614" s="29"/>
      <c r="EH1614" s="29"/>
      <c r="EI1614" s="29"/>
      <c r="EJ1614" s="29"/>
      <c r="EK1614" s="29"/>
      <c r="EL1614" s="29"/>
      <c r="EM1614" s="29"/>
      <c r="EN1614" s="29"/>
      <c r="EO1614" s="29"/>
      <c r="EP1614" s="29"/>
      <c r="EQ1614" s="29"/>
      <c r="ER1614" s="29"/>
      <c r="ES1614" s="29"/>
      <c r="ET1614" s="29"/>
      <c r="EU1614" s="29"/>
      <c r="EV1614" s="29"/>
      <c r="EW1614" s="29"/>
      <c r="EX1614" s="29"/>
      <c r="EY1614" s="29"/>
      <c r="EZ1614" s="29"/>
      <c r="FA1614" s="29"/>
      <c r="FB1614" s="29"/>
      <c r="FC1614" s="29"/>
      <c r="FD1614" s="29"/>
      <c r="FE1614" s="29"/>
      <c r="FF1614" s="29"/>
      <c r="FG1614" s="29"/>
      <c r="FH1614" s="29"/>
      <c r="FI1614" s="29"/>
      <c r="FJ1614" s="29"/>
      <c r="FK1614" s="29"/>
      <c r="FV1614" s="29"/>
      <c r="FZ1614" s="29"/>
      <c r="GA1614" s="29"/>
    </row>
    <row r="1615" spans="7:183" x14ac:dyDescent="0.25">
      <c r="G1615" s="112"/>
      <c r="Z1615" s="113"/>
      <c r="AQ1615" s="29"/>
      <c r="AR1615" s="29"/>
      <c r="AS1615" s="29"/>
      <c r="AT1615" s="29"/>
      <c r="AU1615" s="29"/>
      <c r="AV1615" s="29"/>
      <c r="AW1615" s="29"/>
      <c r="AX1615" s="29"/>
      <c r="AY1615" s="29"/>
      <c r="AZ1615" s="29"/>
      <c r="BA1615" s="29"/>
      <c r="BB1615" s="29"/>
      <c r="BC1615" s="29"/>
      <c r="BD1615" s="29"/>
      <c r="BE1615" s="29"/>
      <c r="BF1615" s="29"/>
      <c r="BG1615" s="29"/>
      <c r="BH1615" s="29"/>
      <c r="BI1615" s="29"/>
      <c r="BJ1615" s="29"/>
      <c r="BK1615" s="29"/>
      <c r="BL1615" s="29"/>
      <c r="BM1615" s="29"/>
      <c r="CH1615" s="29"/>
      <c r="CX1615" s="29"/>
      <c r="CY1615" s="29"/>
      <c r="CZ1615" s="31"/>
      <c r="DA1615" s="31"/>
      <c r="DB1615" s="31"/>
      <c r="DC1615" s="31"/>
      <c r="DD1615" s="31"/>
      <c r="DE1615" s="31"/>
      <c r="DF1615" s="31"/>
      <c r="DL1615" s="29"/>
      <c r="DM1615" s="29"/>
      <c r="DN1615" s="29"/>
      <c r="DO1615" s="29"/>
      <c r="DP1615" s="29"/>
      <c r="DQ1615" s="29"/>
      <c r="DR1615" s="29"/>
      <c r="DS1615" s="29"/>
      <c r="DT1615" s="29"/>
      <c r="DU1615" s="29"/>
      <c r="DV1615" s="29"/>
      <c r="DW1615" s="29"/>
      <c r="DX1615" s="29"/>
      <c r="DY1615" s="29"/>
      <c r="DZ1615" s="29"/>
      <c r="EA1615" s="29"/>
      <c r="EB1615" s="29"/>
      <c r="EC1615" s="29"/>
      <c r="ED1615" s="29"/>
      <c r="EE1615" s="29"/>
      <c r="EF1615" s="29"/>
      <c r="EG1615" s="29"/>
      <c r="EH1615" s="29"/>
      <c r="EI1615" s="29"/>
      <c r="EJ1615" s="29"/>
      <c r="EK1615" s="29"/>
      <c r="EL1615" s="29"/>
      <c r="EM1615" s="29"/>
      <c r="EN1615" s="29"/>
      <c r="EO1615" s="29"/>
      <c r="EP1615" s="29"/>
      <c r="EQ1615" s="29"/>
      <c r="ER1615" s="29"/>
      <c r="ES1615" s="29"/>
      <c r="ET1615" s="29"/>
      <c r="EU1615" s="29"/>
      <c r="EV1615" s="29"/>
      <c r="EW1615" s="29"/>
      <c r="EX1615" s="29"/>
      <c r="EY1615" s="29"/>
      <c r="EZ1615" s="29"/>
      <c r="FA1615" s="29"/>
      <c r="FB1615" s="29"/>
      <c r="FC1615" s="29"/>
      <c r="FD1615" s="29"/>
      <c r="FE1615" s="29"/>
      <c r="FF1615" s="29"/>
      <c r="FG1615" s="29"/>
      <c r="FH1615" s="29"/>
      <c r="FI1615" s="29"/>
      <c r="FJ1615" s="29"/>
      <c r="FK1615" s="29"/>
      <c r="FV1615" s="29"/>
      <c r="FZ1615" s="29"/>
      <c r="GA1615" s="29"/>
    </row>
    <row r="1616" spans="7:183" x14ac:dyDescent="0.25">
      <c r="G1616" s="112"/>
      <c r="Z1616" s="113"/>
      <c r="AQ1616" s="29"/>
      <c r="AR1616" s="29"/>
      <c r="AS1616" s="29"/>
      <c r="AT1616" s="29"/>
      <c r="AU1616" s="29"/>
      <c r="AV1616" s="29"/>
      <c r="AW1616" s="29"/>
      <c r="AX1616" s="29"/>
      <c r="AY1616" s="29"/>
      <c r="AZ1616" s="29"/>
      <c r="BA1616" s="29"/>
      <c r="BB1616" s="29"/>
      <c r="BC1616" s="29"/>
      <c r="BD1616" s="29"/>
      <c r="BE1616" s="29"/>
      <c r="BF1616" s="29"/>
      <c r="BG1616" s="29"/>
      <c r="BH1616" s="29"/>
      <c r="BI1616" s="29"/>
      <c r="BJ1616" s="29"/>
      <c r="BK1616" s="29"/>
      <c r="BL1616" s="29"/>
      <c r="BM1616" s="29"/>
      <c r="CH1616" s="29"/>
      <c r="CX1616" s="29"/>
      <c r="CY1616" s="29"/>
      <c r="CZ1616" s="31"/>
      <c r="DA1616" s="31"/>
      <c r="DB1616" s="31"/>
      <c r="DC1616" s="31"/>
      <c r="DD1616" s="31"/>
      <c r="DE1616" s="31"/>
      <c r="DF1616" s="31"/>
      <c r="DL1616" s="29"/>
      <c r="DM1616" s="29"/>
      <c r="DN1616" s="29"/>
      <c r="DO1616" s="29"/>
      <c r="DP1616" s="29"/>
      <c r="DQ1616" s="29"/>
      <c r="DR1616" s="29"/>
      <c r="DS1616" s="29"/>
      <c r="DT1616" s="29"/>
      <c r="DU1616" s="29"/>
      <c r="DV1616" s="29"/>
      <c r="DW1616" s="29"/>
      <c r="DX1616" s="29"/>
      <c r="DY1616" s="29"/>
      <c r="DZ1616" s="29"/>
      <c r="EA1616" s="29"/>
      <c r="EB1616" s="29"/>
      <c r="EC1616" s="29"/>
      <c r="ED1616" s="29"/>
      <c r="EE1616" s="29"/>
      <c r="EF1616" s="29"/>
      <c r="EG1616" s="29"/>
      <c r="EH1616" s="29"/>
      <c r="EI1616" s="29"/>
      <c r="EJ1616" s="29"/>
      <c r="EK1616" s="29"/>
      <c r="EL1616" s="29"/>
      <c r="EM1616" s="29"/>
      <c r="EN1616" s="29"/>
      <c r="EO1616" s="29"/>
      <c r="EP1616" s="29"/>
      <c r="EQ1616" s="29"/>
      <c r="ER1616" s="29"/>
      <c r="ES1616" s="29"/>
      <c r="ET1616" s="29"/>
      <c r="EU1616" s="29"/>
      <c r="EV1616" s="29"/>
      <c r="EW1616" s="29"/>
      <c r="EX1616" s="29"/>
      <c r="EY1616" s="29"/>
      <c r="EZ1616" s="29"/>
      <c r="FA1616" s="29"/>
      <c r="FB1616" s="29"/>
      <c r="FC1616" s="29"/>
      <c r="FD1616" s="29"/>
      <c r="FE1616" s="29"/>
      <c r="FF1616" s="29"/>
      <c r="FG1616" s="29"/>
      <c r="FH1616" s="29"/>
      <c r="FI1616" s="29"/>
      <c r="FJ1616" s="29"/>
      <c r="FK1616" s="29"/>
      <c r="FV1616" s="29"/>
      <c r="FZ1616" s="29"/>
      <c r="GA1616" s="29"/>
    </row>
    <row r="1617" spans="7:183" x14ac:dyDescent="0.25">
      <c r="G1617" s="112"/>
      <c r="Z1617" s="113"/>
      <c r="AQ1617" s="29"/>
      <c r="AR1617" s="29"/>
      <c r="AS1617" s="29"/>
      <c r="AT1617" s="29"/>
      <c r="AU1617" s="29"/>
      <c r="AV1617" s="29"/>
      <c r="AW1617" s="29"/>
      <c r="AX1617" s="29"/>
      <c r="AY1617" s="29"/>
      <c r="AZ1617" s="29"/>
      <c r="BA1617" s="29"/>
      <c r="BB1617" s="29"/>
      <c r="BC1617" s="29"/>
      <c r="BD1617" s="29"/>
      <c r="BE1617" s="29"/>
      <c r="BF1617" s="29"/>
      <c r="BG1617" s="29"/>
      <c r="BH1617" s="29"/>
      <c r="BI1617" s="29"/>
      <c r="BJ1617" s="29"/>
      <c r="BK1617" s="29"/>
      <c r="BL1617" s="29"/>
      <c r="BM1617" s="29"/>
      <c r="CH1617" s="29"/>
      <c r="CX1617" s="29"/>
      <c r="CY1617" s="29"/>
      <c r="CZ1617" s="31"/>
      <c r="DA1617" s="31"/>
      <c r="DB1617" s="31"/>
      <c r="DC1617" s="31"/>
      <c r="DD1617" s="31"/>
      <c r="DE1617" s="31"/>
      <c r="DF1617" s="31"/>
      <c r="DL1617" s="29"/>
      <c r="DM1617" s="29"/>
      <c r="DN1617" s="29"/>
      <c r="DO1617" s="29"/>
      <c r="DP1617" s="29"/>
      <c r="DQ1617" s="29"/>
      <c r="DR1617" s="29"/>
      <c r="DS1617" s="29"/>
      <c r="DT1617" s="29"/>
      <c r="DU1617" s="29"/>
      <c r="DV1617" s="29"/>
      <c r="DW1617" s="29"/>
      <c r="DX1617" s="29"/>
      <c r="DY1617" s="29"/>
      <c r="DZ1617" s="29"/>
      <c r="EA1617" s="29"/>
      <c r="EB1617" s="29"/>
      <c r="EC1617" s="29"/>
      <c r="ED1617" s="29"/>
      <c r="EE1617" s="29"/>
      <c r="EF1617" s="29"/>
      <c r="EG1617" s="29"/>
      <c r="EH1617" s="29"/>
      <c r="EI1617" s="29"/>
      <c r="EJ1617" s="29"/>
      <c r="EK1617" s="29"/>
      <c r="EL1617" s="29"/>
      <c r="EM1617" s="29"/>
      <c r="EN1617" s="29"/>
      <c r="EO1617" s="29"/>
      <c r="EP1617" s="29"/>
      <c r="EQ1617" s="29"/>
      <c r="ER1617" s="29"/>
      <c r="ES1617" s="29"/>
      <c r="ET1617" s="29"/>
      <c r="EU1617" s="29"/>
      <c r="EV1617" s="29"/>
      <c r="EW1617" s="29"/>
      <c r="EX1617" s="29"/>
      <c r="EY1617" s="29"/>
      <c r="EZ1617" s="29"/>
      <c r="FA1617" s="29"/>
      <c r="FB1617" s="29"/>
      <c r="FC1617" s="29"/>
      <c r="FD1617" s="29"/>
      <c r="FE1617" s="29"/>
      <c r="FF1617" s="29"/>
      <c r="FG1617" s="29"/>
      <c r="FH1617" s="29"/>
      <c r="FI1617" s="29"/>
      <c r="FJ1617" s="29"/>
      <c r="FK1617" s="29"/>
      <c r="FV1617" s="29"/>
      <c r="FZ1617" s="29"/>
      <c r="GA1617" s="29"/>
    </row>
    <row r="1618" spans="7:183" x14ac:dyDescent="0.25">
      <c r="G1618" s="112"/>
      <c r="Z1618" s="113"/>
      <c r="AQ1618" s="29"/>
      <c r="AR1618" s="29"/>
      <c r="AS1618" s="29"/>
      <c r="AT1618" s="29"/>
      <c r="AU1618" s="29"/>
      <c r="AV1618" s="29"/>
      <c r="AW1618" s="29"/>
      <c r="AX1618" s="29"/>
      <c r="AY1618" s="29"/>
      <c r="AZ1618" s="29"/>
      <c r="BA1618" s="29"/>
      <c r="BB1618" s="29"/>
      <c r="BC1618" s="29"/>
      <c r="BD1618" s="29"/>
      <c r="BE1618" s="29"/>
      <c r="BF1618" s="29"/>
      <c r="BG1618" s="29"/>
      <c r="BH1618" s="29"/>
      <c r="BI1618" s="29"/>
      <c r="BJ1618" s="29"/>
      <c r="BK1618" s="29"/>
      <c r="BL1618" s="29"/>
      <c r="BM1618" s="29"/>
      <c r="CH1618" s="29"/>
      <c r="CX1618" s="29"/>
      <c r="CY1618" s="29"/>
      <c r="CZ1618" s="31"/>
      <c r="DA1618" s="31"/>
      <c r="DB1618" s="31"/>
      <c r="DC1618" s="31"/>
      <c r="DD1618" s="31"/>
      <c r="DE1618" s="31"/>
      <c r="DF1618" s="31"/>
      <c r="DL1618" s="29"/>
      <c r="DM1618" s="29"/>
      <c r="DN1618" s="29"/>
      <c r="DO1618" s="29"/>
      <c r="DP1618" s="29"/>
      <c r="DQ1618" s="29"/>
      <c r="DR1618" s="29"/>
      <c r="DS1618" s="29"/>
      <c r="DT1618" s="29"/>
      <c r="DU1618" s="29"/>
      <c r="DV1618" s="29"/>
      <c r="DW1618" s="29"/>
      <c r="DX1618" s="29"/>
      <c r="DY1618" s="29"/>
      <c r="DZ1618" s="29"/>
      <c r="EA1618" s="29"/>
      <c r="EB1618" s="29"/>
      <c r="EC1618" s="29"/>
      <c r="ED1618" s="29"/>
      <c r="EE1618" s="29"/>
      <c r="EF1618" s="29"/>
      <c r="EG1618" s="29"/>
      <c r="EH1618" s="29"/>
      <c r="EI1618" s="29"/>
      <c r="EJ1618" s="29"/>
      <c r="EK1618" s="29"/>
      <c r="EL1618" s="29"/>
      <c r="EM1618" s="29"/>
      <c r="EN1618" s="29"/>
      <c r="EO1618" s="29"/>
      <c r="EP1618" s="29"/>
      <c r="EQ1618" s="29"/>
      <c r="ER1618" s="29"/>
      <c r="ES1618" s="29"/>
      <c r="ET1618" s="29"/>
      <c r="EU1618" s="29"/>
      <c r="EV1618" s="29"/>
      <c r="EW1618" s="29"/>
      <c r="EX1618" s="29"/>
      <c r="EY1618" s="29"/>
      <c r="EZ1618" s="29"/>
      <c r="FA1618" s="29"/>
      <c r="FB1618" s="29"/>
      <c r="FC1618" s="29"/>
      <c r="FD1618" s="29"/>
      <c r="FE1618" s="29"/>
      <c r="FF1618" s="29"/>
      <c r="FG1618" s="29"/>
      <c r="FH1618" s="29"/>
      <c r="FI1618" s="29"/>
      <c r="FJ1618" s="29"/>
      <c r="FK1618" s="29"/>
      <c r="FV1618" s="29"/>
      <c r="FZ1618" s="29"/>
      <c r="GA1618" s="29"/>
    </row>
    <row r="1619" spans="7:183" x14ac:dyDescent="0.25">
      <c r="G1619" s="112"/>
      <c r="Z1619" s="113"/>
      <c r="AQ1619" s="29"/>
      <c r="AR1619" s="29"/>
      <c r="AS1619" s="29"/>
      <c r="AT1619" s="29"/>
      <c r="AU1619" s="29"/>
      <c r="AV1619" s="29"/>
      <c r="AW1619" s="29"/>
      <c r="AX1619" s="29"/>
      <c r="AY1619" s="29"/>
      <c r="AZ1619" s="29"/>
      <c r="BA1619" s="29"/>
      <c r="BB1619" s="29"/>
      <c r="BC1619" s="29"/>
      <c r="BD1619" s="29"/>
      <c r="BE1619" s="29"/>
      <c r="BF1619" s="29"/>
      <c r="BG1619" s="29"/>
      <c r="BH1619" s="29"/>
      <c r="BI1619" s="29"/>
      <c r="BJ1619" s="29"/>
      <c r="BK1619" s="29"/>
      <c r="BL1619" s="29"/>
      <c r="BM1619" s="29"/>
      <c r="CH1619" s="29"/>
      <c r="CX1619" s="29"/>
      <c r="CY1619" s="29"/>
      <c r="CZ1619" s="31"/>
      <c r="DA1619" s="31"/>
      <c r="DB1619" s="31"/>
      <c r="DC1619" s="31"/>
      <c r="DD1619" s="31"/>
      <c r="DE1619" s="31"/>
      <c r="DF1619" s="31"/>
      <c r="DL1619" s="29"/>
      <c r="DM1619" s="29"/>
      <c r="DN1619" s="29"/>
      <c r="DO1619" s="29"/>
      <c r="DP1619" s="29"/>
      <c r="DQ1619" s="29"/>
      <c r="DR1619" s="29"/>
      <c r="DS1619" s="29"/>
      <c r="DT1619" s="29"/>
      <c r="DU1619" s="29"/>
      <c r="DV1619" s="29"/>
      <c r="DW1619" s="29"/>
      <c r="DX1619" s="29"/>
      <c r="DY1619" s="29"/>
      <c r="DZ1619" s="29"/>
      <c r="EA1619" s="29"/>
      <c r="EB1619" s="29"/>
      <c r="EC1619" s="29"/>
      <c r="ED1619" s="29"/>
      <c r="EE1619" s="29"/>
      <c r="EF1619" s="29"/>
      <c r="EG1619" s="29"/>
      <c r="EH1619" s="29"/>
      <c r="EI1619" s="29"/>
      <c r="EJ1619" s="29"/>
      <c r="EK1619" s="29"/>
      <c r="EL1619" s="29"/>
      <c r="EM1619" s="29"/>
      <c r="EN1619" s="29"/>
      <c r="EO1619" s="29"/>
      <c r="EP1619" s="29"/>
      <c r="EQ1619" s="29"/>
      <c r="ER1619" s="29"/>
      <c r="ES1619" s="29"/>
      <c r="ET1619" s="29"/>
      <c r="EU1619" s="29"/>
      <c r="EV1619" s="29"/>
      <c r="EW1619" s="29"/>
      <c r="EX1619" s="29"/>
      <c r="EY1619" s="29"/>
      <c r="EZ1619" s="29"/>
      <c r="FA1619" s="29"/>
      <c r="FB1619" s="29"/>
      <c r="FC1619" s="29"/>
      <c r="FD1619" s="29"/>
      <c r="FE1619" s="29"/>
      <c r="FF1619" s="29"/>
      <c r="FG1619" s="29"/>
      <c r="FH1619" s="29"/>
      <c r="FI1619" s="29"/>
      <c r="FJ1619" s="29"/>
      <c r="FK1619" s="29"/>
      <c r="FV1619" s="29"/>
      <c r="FZ1619" s="29"/>
      <c r="GA1619" s="29"/>
    </row>
    <row r="1620" spans="7:183" x14ac:dyDescent="0.25">
      <c r="G1620" s="112"/>
      <c r="Z1620" s="113"/>
      <c r="AQ1620" s="29"/>
      <c r="AR1620" s="29"/>
      <c r="AS1620" s="29"/>
      <c r="AT1620" s="29"/>
      <c r="AU1620" s="29"/>
      <c r="AV1620" s="29"/>
      <c r="AW1620" s="29"/>
      <c r="AX1620" s="29"/>
      <c r="AY1620" s="29"/>
      <c r="AZ1620" s="29"/>
      <c r="BA1620" s="29"/>
      <c r="BB1620" s="29"/>
      <c r="BC1620" s="29"/>
      <c r="BD1620" s="29"/>
      <c r="BE1620" s="29"/>
      <c r="BF1620" s="29"/>
      <c r="BG1620" s="29"/>
      <c r="BH1620" s="29"/>
      <c r="BI1620" s="29"/>
      <c r="BJ1620" s="29"/>
      <c r="BK1620" s="29"/>
      <c r="BL1620" s="29"/>
      <c r="BM1620" s="29"/>
      <c r="CH1620" s="29"/>
      <c r="CX1620" s="29"/>
      <c r="CY1620" s="29"/>
      <c r="CZ1620" s="31"/>
      <c r="DA1620" s="31"/>
      <c r="DB1620" s="31"/>
      <c r="DC1620" s="31"/>
      <c r="DD1620" s="31"/>
      <c r="DE1620" s="31"/>
      <c r="DF1620" s="31"/>
      <c r="DL1620" s="29"/>
      <c r="DM1620" s="29"/>
      <c r="DN1620" s="29"/>
      <c r="DO1620" s="29"/>
      <c r="DP1620" s="29"/>
      <c r="DQ1620" s="29"/>
      <c r="DR1620" s="29"/>
      <c r="DS1620" s="29"/>
      <c r="DT1620" s="29"/>
      <c r="DU1620" s="29"/>
      <c r="DV1620" s="29"/>
      <c r="DW1620" s="29"/>
      <c r="DX1620" s="29"/>
      <c r="DY1620" s="29"/>
      <c r="DZ1620" s="29"/>
      <c r="EA1620" s="29"/>
      <c r="EB1620" s="29"/>
      <c r="EC1620" s="29"/>
      <c r="ED1620" s="29"/>
      <c r="EE1620" s="29"/>
      <c r="EF1620" s="29"/>
      <c r="EG1620" s="29"/>
      <c r="EH1620" s="29"/>
      <c r="EI1620" s="29"/>
      <c r="EJ1620" s="29"/>
      <c r="EK1620" s="29"/>
      <c r="EL1620" s="29"/>
      <c r="EM1620" s="29"/>
      <c r="EN1620" s="29"/>
      <c r="EO1620" s="29"/>
      <c r="EP1620" s="29"/>
      <c r="EQ1620" s="29"/>
      <c r="ER1620" s="29"/>
      <c r="ES1620" s="29"/>
      <c r="ET1620" s="29"/>
      <c r="EU1620" s="29"/>
      <c r="EV1620" s="29"/>
      <c r="EW1620" s="29"/>
      <c r="EX1620" s="29"/>
      <c r="EY1620" s="29"/>
      <c r="EZ1620" s="29"/>
      <c r="FA1620" s="29"/>
      <c r="FB1620" s="29"/>
      <c r="FC1620" s="29"/>
      <c r="FD1620" s="29"/>
      <c r="FE1620" s="29"/>
      <c r="FF1620" s="29"/>
      <c r="FG1620" s="29"/>
      <c r="FH1620" s="29"/>
      <c r="FI1620" s="29"/>
      <c r="FJ1620" s="29"/>
      <c r="FK1620" s="29"/>
      <c r="FV1620" s="29"/>
      <c r="FZ1620" s="29"/>
      <c r="GA1620" s="29"/>
    </row>
    <row r="1621" spans="7:183" x14ac:dyDescent="0.25">
      <c r="G1621" s="112"/>
      <c r="Z1621" s="113"/>
      <c r="AQ1621" s="29"/>
      <c r="AR1621" s="29"/>
      <c r="AS1621" s="29"/>
      <c r="AT1621" s="29"/>
      <c r="AU1621" s="29"/>
      <c r="AV1621" s="29"/>
      <c r="AW1621" s="29"/>
      <c r="AX1621" s="29"/>
      <c r="AY1621" s="29"/>
      <c r="AZ1621" s="29"/>
      <c r="BA1621" s="29"/>
      <c r="BB1621" s="29"/>
      <c r="BC1621" s="29"/>
      <c r="BD1621" s="29"/>
      <c r="BE1621" s="29"/>
      <c r="BF1621" s="29"/>
      <c r="BG1621" s="29"/>
      <c r="BH1621" s="29"/>
      <c r="BI1621" s="29"/>
      <c r="BJ1621" s="29"/>
      <c r="BK1621" s="29"/>
      <c r="BL1621" s="29"/>
      <c r="BM1621" s="29"/>
      <c r="CH1621" s="29"/>
      <c r="CX1621" s="29"/>
      <c r="CY1621" s="29"/>
      <c r="CZ1621" s="31"/>
      <c r="DA1621" s="31"/>
      <c r="DB1621" s="31"/>
      <c r="DC1621" s="31"/>
      <c r="DD1621" s="31"/>
      <c r="DE1621" s="31"/>
      <c r="DF1621" s="31"/>
      <c r="DL1621" s="29"/>
      <c r="DM1621" s="29"/>
      <c r="DN1621" s="29"/>
      <c r="DO1621" s="29"/>
      <c r="DP1621" s="29"/>
      <c r="DQ1621" s="29"/>
      <c r="DR1621" s="29"/>
      <c r="DS1621" s="29"/>
      <c r="DT1621" s="29"/>
      <c r="DU1621" s="29"/>
      <c r="DV1621" s="29"/>
      <c r="DW1621" s="29"/>
      <c r="DX1621" s="29"/>
      <c r="DY1621" s="29"/>
      <c r="DZ1621" s="29"/>
      <c r="EA1621" s="29"/>
      <c r="EB1621" s="29"/>
      <c r="EC1621" s="29"/>
      <c r="ED1621" s="29"/>
      <c r="EE1621" s="29"/>
      <c r="EF1621" s="29"/>
      <c r="EG1621" s="29"/>
      <c r="EH1621" s="29"/>
      <c r="EI1621" s="29"/>
      <c r="EJ1621" s="29"/>
      <c r="EK1621" s="29"/>
      <c r="EL1621" s="29"/>
      <c r="EM1621" s="29"/>
      <c r="EN1621" s="29"/>
      <c r="EO1621" s="29"/>
      <c r="EP1621" s="29"/>
      <c r="EQ1621" s="29"/>
      <c r="ER1621" s="29"/>
      <c r="ES1621" s="29"/>
      <c r="ET1621" s="29"/>
      <c r="EU1621" s="29"/>
      <c r="EV1621" s="29"/>
      <c r="EW1621" s="29"/>
      <c r="EX1621" s="29"/>
      <c r="EY1621" s="29"/>
      <c r="EZ1621" s="29"/>
      <c r="FA1621" s="29"/>
      <c r="FB1621" s="29"/>
      <c r="FC1621" s="29"/>
      <c r="FD1621" s="29"/>
      <c r="FE1621" s="29"/>
      <c r="FF1621" s="29"/>
      <c r="FG1621" s="29"/>
      <c r="FH1621" s="29"/>
      <c r="FI1621" s="29"/>
      <c r="FJ1621" s="29"/>
      <c r="FK1621" s="29"/>
      <c r="FV1621" s="29"/>
      <c r="FZ1621" s="29"/>
      <c r="GA1621" s="29"/>
    </row>
    <row r="1622" spans="7:183" x14ac:dyDescent="0.25">
      <c r="G1622" s="112"/>
      <c r="Z1622" s="113"/>
      <c r="AQ1622" s="29"/>
      <c r="AR1622" s="29"/>
      <c r="AS1622" s="29"/>
      <c r="AT1622" s="29"/>
      <c r="AU1622" s="29"/>
      <c r="AV1622" s="29"/>
      <c r="AW1622" s="29"/>
      <c r="AX1622" s="29"/>
      <c r="AY1622" s="29"/>
      <c r="AZ1622" s="29"/>
      <c r="BA1622" s="29"/>
      <c r="BB1622" s="29"/>
      <c r="BC1622" s="29"/>
      <c r="BD1622" s="29"/>
      <c r="BE1622" s="29"/>
      <c r="BF1622" s="29"/>
      <c r="BG1622" s="29"/>
      <c r="BH1622" s="29"/>
      <c r="BI1622" s="29"/>
      <c r="BJ1622" s="29"/>
      <c r="BK1622" s="29"/>
      <c r="BL1622" s="29"/>
      <c r="BM1622" s="29"/>
      <c r="CH1622" s="29"/>
      <c r="CX1622" s="29"/>
      <c r="CY1622" s="29"/>
      <c r="CZ1622" s="31"/>
      <c r="DA1622" s="31"/>
      <c r="DB1622" s="31"/>
      <c r="DC1622" s="31"/>
      <c r="DD1622" s="31"/>
      <c r="DE1622" s="31"/>
      <c r="DF1622" s="31"/>
      <c r="DL1622" s="29"/>
      <c r="DM1622" s="29"/>
      <c r="DN1622" s="29"/>
      <c r="DO1622" s="29"/>
      <c r="DP1622" s="29"/>
      <c r="DQ1622" s="29"/>
      <c r="DR1622" s="29"/>
      <c r="DS1622" s="29"/>
      <c r="DT1622" s="29"/>
      <c r="DU1622" s="29"/>
      <c r="DV1622" s="29"/>
      <c r="DW1622" s="29"/>
      <c r="DX1622" s="29"/>
      <c r="DY1622" s="29"/>
      <c r="DZ1622" s="29"/>
      <c r="EA1622" s="29"/>
      <c r="EB1622" s="29"/>
      <c r="EC1622" s="29"/>
      <c r="ED1622" s="29"/>
      <c r="EE1622" s="29"/>
      <c r="EF1622" s="29"/>
      <c r="EG1622" s="29"/>
      <c r="EH1622" s="29"/>
      <c r="EI1622" s="29"/>
      <c r="EJ1622" s="29"/>
      <c r="EK1622" s="29"/>
      <c r="EL1622" s="29"/>
      <c r="EM1622" s="29"/>
      <c r="EN1622" s="29"/>
      <c r="EO1622" s="29"/>
      <c r="EP1622" s="29"/>
      <c r="EQ1622" s="29"/>
      <c r="ER1622" s="29"/>
      <c r="ES1622" s="29"/>
      <c r="ET1622" s="29"/>
      <c r="EU1622" s="29"/>
      <c r="EV1622" s="29"/>
      <c r="EW1622" s="29"/>
      <c r="EX1622" s="29"/>
      <c r="EY1622" s="29"/>
      <c r="EZ1622" s="29"/>
      <c r="FA1622" s="29"/>
      <c r="FB1622" s="29"/>
      <c r="FC1622" s="29"/>
      <c r="FD1622" s="29"/>
      <c r="FE1622" s="29"/>
      <c r="FF1622" s="29"/>
      <c r="FG1622" s="29"/>
      <c r="FH1622" s="29"/>
      <c r="FI1622" s="29"/>
      <c r="FJ1622" s="29"/>
      <c r="FK1622" s="29"/>
      <c r="FV1622" s="29"/>
      <c r="FZ1622" s="29"/>
      <c r="GA1622" s="29"/>
    </row>
    <row r="1623" spans="7:183" x14ac:dyDescent="0.25">
      <c r="G1623" s="112"/>
      <c r="Z1623" s="113"/>
      <c r="AQ1623" s="29"/>
      <c r="AR1623" s="29"/>
      <c r="AS1623" s="29"/>
      <c r="AT1623" s="29"/>
      <c r="AU1623" s="29"/>
      <c r="AV1623" s="29"/>
      <c r="AW1623" s="29"/>
      <c r="AX1623" s="29"/>
      <c r="AY1623" s="29"/>
      <c r="AZ1623" s="29"/>
      <c r="BA1623" s="29"/>
      <c r="BB1623" s="29"/>
      <c r="BC1623" s="29"/>
      <c r="BD1623" s="29"/>
      <c r="BE1623" s="29"/>
      <c r="BF1623" s="29"/>
      <c r="BG1623" s="29"/>
      <c r="BH1623" s="29"/>
      <c r="BI1623" s="29"/>
      <c r="BJ1623" s="29"/>
      <c r="BK1623" s="29"/>
      <c r="BL1623" s="29"/>
      <c r="BM1623" s="29"/>
      <c r="CH1623" s="29"/>
      <c r="CX1623" s="29"/>
      <c r="CY1623" s="29"/>
      <c r="CZ1623" s="31"/>
      <c r="DA1623" s="31"/>
      <c r="DB1623" s="31"/>
      <c r="DC1623" s="31"/>
      <c r="DD1623" s="31"/>
      <c r="DE1623" s="31"/>
      <c r="DF1623" s="31"/>
      <c r="DL1623" s="29"/>
      <c r="DM1623" s="29"/>
      <c r="DN1623" s="29"/>
      <c r="DO1623" s="29"/>
      <c r="DP1623" s="29"/>
      <c r="DQ1623" s="29"/>
      <c r="DR1623" s="29"/>
      <c r="DS1623" s="29"/>
      <c r="DT1623" s="29"/>
      <c r="DU1623" s="29"/>
      <c r="DV1623" s="29"/>
      <c r="DW1623" s="29"/>
      <c r="DX1623" s="29"/>
      <c r="DY1623" s="29"/>
      <c r="DZ1623" s="29"/>
      <c r="EA1623" s="29"/>
      <c r="EB1623" s="29"/>
      <c r="EC1623" s="29"/>
      <c r="ED1623" s="29"/>
      <c r="EE1623" s="29"/>
      <c r="EF1623" s="29"/>
      <c r="EG1623" s="29"/>
      <c r="EH1623" s="29"/>
      <c r="EI1623" s="29"/>
      <c r="EJ1623" s="29"/>
      <c r="EK1623" s="29"/>
      <c r="EL1623" s="29"/>
      <c r="EM1623" s="29"/>
      <c r="EN1623" s="29"/>
      <c r="EO1623" s="29"/>
      <c r="EP1623" s="29"/>
      <c r="EQ1623" s="29"/>
      <c r="ER1623" s="29"/>
      <c r="ES1623" s="29"/>
      <c r="ET1623" s="29"/>
      <c r="EU1623" s="29"/>
      <c r="EV1623" s="29"/>
      <c r="EW1623" s="29"/>
      <c r="EX1623" s="29"/>
      <c r="EY1623" s="29"/>
      <c r="EZ1623" s="29"/>
      <c r="FA1623" s="29"/>
      <c r="FB1623" s="29"/>
      <c r="FC1623" s="29"/>
      <c r="FD1623" s="29"/>
      <c r="FE1623" s="29"/>
      <c r="FF1623" s="29"/>
      <c r="FG1623" s="29"/>
      <c r="FH1623" s="29"/>
      <c r="FI1623" s="29"/>
      <c r="FJ1623" s="29"/>
      <c r="FK1623" s="29"/>
      <c r="FV1623" s="29"/>
      <c r="FZ1623" s="29"/>
      <c r="GA1623" s="29"/>
    </row>
    <row r="1624" spans="7:183" x14ac:dyDescent="0.25">
      <c r="G1624" s="112"/>
      <c r="Z1624" s="113"/>
      <c r="AQ1624" s="29"/>
      <c r="AR1624" s="29"/>
      <c r="AS1624" s="29"/>
      <c r="AT1624" s="29"/>
      <c r="AU1624" s="29"/>
      <c r="AV1624" s="29"/>
      <c r="AW1624" s="29"/>
      <c r="AX1624" s="29"/>
      <c r="AY1624" s="29"/>
      <c r="AZ1624" s="29"/>
      <c r="BA1624" s="29"/>
      <c r="BB1624" s="29"/>
      <c r="BC1624" s="29"/>
      <c r="BD1624" s="29"/>
      <c r="BE1624" s="29"/>
      <c r="BF1624" s="29"/>
      <c r="BG1624" s="29"/>
      <c r="BH1624" s="29"/>
      <c r="BI1624" s="29"/>
      <c r="BJ1624" s="29"/>
      <c r="BK1624" s="29"/>
      <c r="BL1624" s="29"/>
      <c r="BM1624" s="29"/>
      <c r="CH1624" s="29"/>
      <c r="CX1624" s="29"/>
      <c r="CY1624" s="29"/>
      <c r="CZ1624" s="31"/>
      <c r="DA1624" s="31"/>
      <c r="DB1624" s="31"/>
      <c r="DC1624" s="31"/>
      <c r="DD1624" s="31"/>
      <c r="DE1624" s="31"/>
      <c r="DF1624" s="31"/>
      <c r="DL1624" s="29"/>
      <c r="DM1624" s="29"/>
      <c r="DN1624" s="29"/>
      <c r="DO1624" s="29"/>
      <c r="DP1624" s="29"/>
      <c r="DQ1624" s="29"/>
      <c r="DR1624" s="29"/>
      <c r="DS1624" s="29"/>
      <c r="DT1624" s="29"/>
      <c r="DU1624" s="29"/>
      <c r="DV1624" s="29"/>
      <c r="DW1624" s="29"/>
      <c r="DX1624" s="29"/>
      <c r="DY1624" s="29"/>
      <c r="DZ1624" s="29"/>
      <c r="EA1624" s="29"/>
      <c r="EB1624" s="29"/>
      <c r="EC1624" s="29"/>
      <c r="ED1624" s="29"/>
      <c r="EE1624" s="29"/>
      <c r="EF1624" s="29"/>
      <c r="EG1624" s="29"/>
      <c r="EH1624" s="29"/>
      <c r="EI1624" s="29"/>
      <c r="EJ1624" s="29"/>
      <c r="EK1624" s="29"/>
      <c r="EL1624" s="29"/>
      <c r="EM1624" s="29"/>
      <c r="EN1624" s="29"/>
      <c r="EO1624" s="29"/>
      <c r="EP1624" s="29"/>
      <c r="EQ1624" s="29"/>
      <c r="ER1624" s="29"/>
      <c r="ES1624" s="29"/>
      <c r="ET1624" s="29"/>
      <c r="EU1624" s="29"/>
      <c r="EV1624" s="29"/>
      <c r="EW1624" s="29"/>
      <c r="EX1624" s="29"/>
      <c r="EY1624" s="29"/>
      <c r="EZ1624" s="29"/>
      <c r="FA1624" s="29"/>
      <c r="FB1624" s="29"/>
      <c r="FC1624" s="29"/>
      <c r="FD1624" s="29"/>
      <c r="FE1624" s="29"/>
      <c r="FF1624" s="29"/>
      <c r="FG1624" s="29"/>
      <c r="FH1624" s="29"/>
      <c r="FI1624" s="29"/>
      <c r="FJ1624" s="29"/>
      <c r="FK1624" s="29"/>
      <c r="FV1624" s="29"/>
      <c r="FZ1624" s="29"/>
      <c r="GA1624" s="29"/>
    </row>
    <row r="1625" spans="7:183" x14ac:dyDescent="0.25">
      <c r="G1625" s="112"/>
      <c r="Z1625" s="113"/>
      <c r="AQ1625" s="29"/>
      <c r="AR1625" s="29"/>
      <c r="AS1625" s="29"/>
      <c r="AT1625" s="29"/>
      <c r="AU1625" s="29"/>
      <c r="AV1625" s="29"/>
      <c r="AW1625" s="29"/>
      <c r="AX1625" s="29"/>
      <c r="AY1625" s="29"/>
      <c r="AZ1625" s="29"/>
      <c r="BA1625" s="29"/>
      <c r="BB1625" s="29"/>
      <c r="BC1625" s="29"/>
      <c r="BD1625" s="29"/>
      <c r="BE1625" s="29"/>
      <c r="BF1625" s="29"/>
      <c r="BG1625" s="29"/>
      <c r="BH1625" s="29"/>
      <c r="BI1625" s="29"/>
      <c r="BJ1625" s="29"/>
      <c r="BK1625" s="29"/>
      <c r="BL1625" s="29"/>
      <c r="BM1625" s="29"/>
      <c r="CH1625" s="29"/>
      <c r="CX1625" s="29"/>
      <c r="CY1625" s="29"/>
      <c r="CZ1625" s="31"/>
      <c r="DA1625" s="31"/>
      <c r="DB1625" s="31"/>
      <c r="DC1625" s="31"/>
      <c r="DD1625" s="31"/>
      <c r="DE1625" s="31"/>
      <c r="DF1625" s="31"/>
      <c r="DL1625" s="29"/>
      <c r="DM1625" s="29"/>
      <c r="DN1625" s="29"/>
      <c r="DO1625" s="29"/>
      <c r="DP1625" s="29"/>
      <c r="DQ1625" s="29"/>
      <c r="DR1625" s="29"/>
      <c r="DS1625" s="29"/>
      <c r="DT1625" s="29"/>
      <c r="DU1625" s="29"/>
      <c r="DV1625" s="29"/>
      <c r="DW1625" s="29"/>
      <c r="DX1625" s="29"/>
      <c r="DY1625" s="29"/>
      <c r="DZ1625" s="29"/>
      <c r="EA1625" s="29"/>
      <c r="EB1625" s="29"/>
      <c r="EC1625" s="29"/>
      <c r="ED1625" s="29"/>
      <c r="EE1625" s="29"/>
      <c r="EF1625" s="29"/>
      <c r="EG1625" s="29"/>
      <c r="EH1625" s="29"/>
      <c r="EI1625" s="29"/>
      <c r="EJ1625" s="29"/>
      <c r="EK1625" s="29"/>
      <c r="EL1625" s="29"/>
      <c r="EM1625" s="29"/>
      <c r="EN1625" s="29"/>
      <c r="EO1625" s="29"/>
      <c r="EP1625" s="29"/>
      <c r="EQ1625" s="29"/>
      <c r="ER1625" s="29"/>
      <c r="ES1625" s="29"/>
      <c r="ET1625" s="29"/>
      <c r="EU1625" s="29"/>
      <c r="EV1625" s="29"/>
      <c r="EW1625" s="29"/>
      <c r="EX1625" s="29"/>
      <c r="EY1625" s="29"/>
      <c r="EZ1625" s="29"/>
      <c r="FA1625" s="29"/>
      <c r="FB1625" s="29"/>
      <c r="FC1625" s="29"/>
      <c r="FD1625" s="29"/>
      <c r="FE1625" s="29"/>
      <c r="FF1625" s="29"/>
      <c r="FG1625" s="29"/>
      <c r="FH1625" s="29"/>
      <c r="FI1625" s="29"/>
      <c r="FJ1625" s="29"/>
      <c r="FK1625" s="29"/>
      <c r="FV1625" s="29"/>
      <c r="FZ1625" s="29"/>
      <c r="GA1625" s="29"/>
    </row>
    <row r="1626" spans="7:183" x14ac:dyDescent="0.25">
      <c r="G1626" s="112"/>
      <c r="Z1626" s="113"/>
      <c r="AQ1626" s="29"/>
      <c r="AR1626" s="29"/>
      <c r="AS1626" s="29"/>
      <c r="AT1626" s="29"/>
      <c r="AU1626" s="29"/>
      <c r="AV1626" s="29"/>
      <c r="AW1626" s="29"/>
      <c r="AX1626" s="29"/>
      <c r="AY1626" s="29"/>
      <c r="AZ1626" s="29"/>
      <c r="BA1626" s="29"/>
      <c r="BB1626" s="29"/>
      <c r="BC1626" s="29"/>
      <c r="BD1626" s="29"/>
      <c r="BE1626" s="29"/>
      <c r="BF1626" s="29"/>
      <c r="BG1626" s="29"/>
      <c r="BH1626" s="29"/>
      <c r="BI1626" s="29"/>
      <c r="BJ1626" s="29"/>
      <c r="BK1626" s="29"/>
      <c r="BL1626" s="29"/>
      <c r="BM1626" s="29"/>
      <c r="CH1626" s="29"/>
      <c r="CX1626" s="29"/>
      <c r="CY1626" s="29"/>
      <c r="CZ1626" s="31"/>
      <c r="DA1626" s="31"/>
      <c r="DB1626" s="31"/>
      <c r="DC1626" s="31"/>
      <c r="DD1626" s="31"/>
      <c r="DE1626" s="31"/>
      <c r="DF1626" s="31"/>
      <c r="DL1626" s="29"/>
      <c r="DM1626" s="29"/>
      <c r="DN1626" s="29"/>
      <c r="DO1626" s="29"/>
      <c r="DP1626" s="29"/>
      <c r="DQ1626" s="29"/>
      <c r="DR1626" s="29"/>
      <c r="DS1626" s="29"/>
      <c r="DT1626" s="29"/>
      <c r="DU1626" s="29"/>
      <c r="DV1626" s="29"/>
      <c r="DW1626" s="29"/>
      <c r="DX1626" s="29"/>
      <c r="DY1626" s="29"/>
      <c r="DZ1626" s="29"/>
      <c r="EA1626" s="29"/>
      <c r="EB1626" s="29"/>
      <c r="EC1626" s="29"/>
      <c r="ED1626" s="29"/>
      <c r="EE1626" s="29"/>
      <c r="EF1626" s="29"/>
      <c r="EG1626" s="29"/>
      <c r="EH1626" s="29"/>
      <c r="EI1626" s="29"/>
      <c r="EJ1626" s="29"/>
      <c r="EK1626" s="29"/>
      <c r="EL1626" s="29"/>
      <c r="EM1626" s="29"/>
      <c r="EN1626" s="29"/>
      <c r="EO1626" s="29"/>
      <c r="EP1626" s="29"/>
      <c r="EQ1626" s="29"/>
      <c r="ER1626" s="29"/>
      <c r="ES1626" s="29"/>
      <c r="ET1626" s="29"/>
      <c r="EU1626" s="29"/>
      <c r="EV1626" s="29"/>
      <c r="EW1626" s="29"/>
      <c r="EX1626" s="29"/>
      <c r="EY1626" s="29"/>
      <c r="EZ1626" s="29"/>
      <c r="FA1626" s="29"/>
      <c r="FB1626" s="29"/>
      <c r="FC1626" s="29"/>
      <c r="FD1626" s="29"/>
      <c r="FE1626" s="29"/>
      <c r="FF1626" s="29"/>
      <c r="FG1626" s="29"/>
      <c r="FH1626" s="29"/>
      <c r="FI1626" s="29"/>
      <c r="FJ1626" s="29"/>
      <c r="FK1626" s="29"/>
      <c r="FV1626" s="29"/>
      <c r="FZ1626" s="29"/>
      <c r="GA1626" s="29"/>
    </row>
    <row r="1627" spans="7:183" x14ac:dyDescent="0.25">
      <c r="G1627" s="112"/>
      <c r="Z1627" s="113"/>
      <c r="AQ1627" s="29"/>
      <c r="AR1627" s="29"/>
      <c r="AS1627" s="29"/>
      <c r="AT1627" s="29"/>
      <c r="AU1627" s="29"/>
      <c r="AV1627" s="29"/>
      <c r="AW1627" s="29"/>
      <c r="AX1627" s="29"/>
      <c r="AY1627" s="29"/>
      <c r="AZ1627" s="29"/>
      <c r="BA1627" s="29"/>
      <c r="BB1627" s="29"/>
      <c r="BC1627" s="29"/>
      <c r="BD1627" s="29"/>
      <c r="BE1627" s="29"/>
      <c r="BF1627" s="29"/>
      <c r="BG1627" s="29"/>
      <c r="BH1627" s="29"/>
      <c r="BI1627" s="29"/>
      <c r="BJ1627" s="29"/>
      <c r="BK1627" s="29"/>
      <c r="BL1627" s="29"/>
      <c r="BM1627" s="29"/>
      <c r="CH1627" s="29"/>
      <c r="CX1627" s="29"/>
      <c r="CY1627" s="29"/>
      <c r="CZ1627" s="31"/>
      <c r="DA1627" s="31"/>
      <c r="DB1627" s="31"/>
      <c r="DC1627" s="31"/>
      <c r="DD1627" s="31"/>
      <c r="DE1627" s="31"/>
      <c r="DF1627" s="31"/>
      <c r="DL1627" s="29"/>
      <c r="DM1627" s="29"/>
      <c r="DN1627" s="29"/>
      <c r="DO1627" s="29"/>
      <c r="DP1627" s="29"/>
      <c r="DQ1627" s="29"/>
      <c r="DR1627" s="29"/>
      <c r="DS1627" s="29"/>
      <c r="DT1627" s="29"/>
      <c r="DU1627" s="29"/>
      <c r="DV1627" s="29"/>
      <c r="DW1627" s="29"/>
      <c r="DX1627" s="29"/>
      <c r="DY1627" s="29"/>
      <c r="DZ1627" s="29"/>
      <c r="EA1627" s="29"/>
      <c r="EB1627" s="29"/>
      <c r="EC1627" s="29"/>
      <c r="ED1627" s="29"/>
      <c r="EE1627" s="29"/>
      <c r="EF1627" s="29"/>
      <c r="EG1627" s="29"/>
      <c r="EH1627" s="29"/>
      <c r="EI1627" s="29"/>
      <c r="EJ1627" s="29"/>
      <c r="EK1627" s="29"/>
      <c r="EL1627" s="29"/>
      <c r="EM1627" s="29"/>
      <c r="EN1627" s="29"/>
      <c r="EO1627" s="29"/>
      <c r="EP1627" s="29"/>
      <c r="EQ1627" s="29"/>
      <c r="ER1627" s="29"/>
      <c r="ES1627" s="29"/>
      <c r="ET1627" s="29"/>
      <c r="EU1627" s="29"/>
      <c r="EV1627" s="29"/>
      <c r="EW1627" s="29"/>
      <c r="EX1627" s="29"/>
      <c r="EY1627" s="29"/>
      <c r="EZ1627" s="29"/>
      <c r="FA1627" s="29"/>
      <c r="FB1627" s="29"/>
      <c r="FC1627" s="29"/>
      <c r="FD1627" s="29"/>
      <c r="FE1627" s="29"/>
      <c r="FF1627" s="29"/>
      <c r="FG1627" s="29"/>
      <c r="FH1627" s="29"/>
      <c r="FI1627" s="29"/>
      <c r="FJ1627" s="29"/>
      <c r="FK1627" s="29"/>
      <c r="FV1627" s="29"/>
      <c r="FZ1627" s="29"/>
      <c r="GA1627" s="29"/>
    </row>
    <row r="1628" spans="7:183" x14ac:dyDescent="0.25">
      <c r="G1628" s="112"/>
      <c r="Z1628" s="113"/>
      <c r="AQ1628" s="29"/>
      <c r="AR1628" s="29"/>
      <c r="AS1628" s="29"/>
      <c r="AT1628" s="29"/>
      <c r="AU1628" s="29"/>
      <c r="AV1628" s="29"/>
      <c r="AW1628" s="29"/>
      <c r="AX1628" s="29"/>
      <c r="AY1628" s="29"/>
      <c r="AZ1628" s="29"/>
      <c r="BA1628" s="29"/>
      <c r="BB1628" s="29"/>
      <c r="BC1628" s="29"/>
      <c r="BD1628" s="29"/>
      <c r="BE1628" s="29"/>
      <c r="BF1628" s="29"/>
      <c r="BG1628" s="29"/>
      <c r="BH1628" s="29"/>
      <c r="BI1628" s="29"/>
      <c r="BJ1628" s="29"/>
      <c r="BK1628" s="29"/>
      <c r="BL1628" s="29"/>
      <c r="BM1628" s="29"/>
      <c r="CH1628" s="29"/>
      <c r="CX1628" s="29"/>
      <c r="CY1628" s="29"/>
      <c r="CZ1628" s="31"/>
      <c r="DA1628" s="31"/>
      <c r="DB1628" s="31"/>
      <c r="DC1628" s="31"/>
      <c r="DD1628" s="31"/>
      <c r="DE1628" s="31"/>
      <c r="DF1628" s="31"/>
      <c r="DL1628" s="29"/>
      <c r="DM1628" s="29"/>
      <c r="DN1628" s="29"/>
      <c r="DO1628" s="29"/>
      <c r="DP1628" s="29"/>
      <c r="DQ1628" s="29"/>
      <c r="DR1628" s="29"/>
      <c r="DS1628" s="29"/>
      <c r="DT1628" s="29"/>
      <c r="DU1628" s="29"/>
      <c r="DV1628" s="29"/>
      <c r="DW1628" s="29"/>
      <c r="DX1628" s="29"/>
      <c r="DY1628" s="29"/>
      <c r="DZ1628" s="29"/>
      <c r="EA1628" s="29"/>
      <c r="EB1628" s="29"/>
      <c r="EC1628" s="29"/>
      <c r="ED1628" s="29"/>
      <c r="EE1628" s="29"/>
      <c r="EF1628" s="29"/>
      <c r="EG1628" s="29"/>
      <c r="EH1628" s="29"/>
      <c r="EI1628" s="29"/>
      <c r="EJ1628" s="29"/>
      <c r="EK1628" s="29"/>
      <c r="EL1628" s="29"/>
      <c r="EM1628" s="29"/>
      <c r="EN1628" s="29"/>
      <c r="EO1628" s="29"/>
      <c r="EP1628" s="29"/>
      <c r="EQ1628" s="29"/>
      <c r="ER1628" s="29"/>
      <c r="ES1628" s="29"/>
      <c r="ET1628" s="29"/>
      <c r="EU1628" s="29"/>
      <c r="EV1628" s="29"/>
      <c r="EW1628" s="29"/>
      <c r="EX1628" s="29"/>
      <c r="EY1628" s="29"/>
      <c r="EZ1628" s="29"/>
      <c r="FA1628" s="29"/>
      <c r="FB1628" s="29"/>
      <c r="FC1628" s="29"/>
      <c r="FD1628" s="29"/>
      <c r="FE1628" s="29"/>
      <c r="FF1628" s="29"/>
      <c r="FG1628" s="29"/>
      <c r="FH1628" s="29"/>
      <c r="FI1628" s="29"/>
      <c r="FJ1628" s="29"/>
      <c r="FK1628" s="29"/>
      <c r="FV1628" s="29"/>
      <c r="FZ1628" s="29"/>
      <c r="GA1628" s="29"/>
    </row>
    <row r="1629" spans="7:183" x14ac:dyDescent="0.25">
      <c r="G1629" s="112"/>
      <c r="Z1629" s="113"/>
      <c r="AQ1629" s="29"/>
      <c r="AR1629" s="29"/>
      <c r="AS1629" s="29"/>
      <c r="AT1629" s="29"/>
      <c r="AU1629" s="29"/>
      <c r="AV1629" s="29"/>
      <c r="AW1629" s="29"/>
      <c r="AX1629" s="29"/>
      <c r="AY1629" s="29"/>
      <c r="AZ1629" s="29"/>
      <c r="BA1629" s="29"/>
      <c r="BB1629" s="29"/>
      <c r="BC1629" s="29"/>
      <c r="BD1629" s="29"/>
      <c r="BE1629" s="29"/>
      <c r="BF1629" s="29"/>
      <c r="BG1629" s="29"/>
      <c r="BH1629" s="29"/>
      <c r="BI1629" s="29"/>
      <c r="BJ1629" s="29"/>
      <c r="BK1629" s="29"/>
      <c r="BL1629" s="29"/>
      <c r="BM1629" s="29"/>
      <c r="CH1629" s="29"/>
      <c r="CX1629" s="29"/>
      <c r="CY1629" s="29"/>
      <c r="CZ1629" s="31"/>
      <c r="DA1629" s="31"/>
      <c r="DB1629" s="31"/>
      <c r="DC1629" s="31"/>
      <c r="DD1629" s="31"/>
      <c r="DE1629" s="31"/>
      <c r="DF1629" s="31"/>
      <c r="DL1629" s="29"/>
      <c r="DM1629" s="29"/>
      <c r="DN1629" s="29"/>
      <c r="DO1629" s="29"/>
      <c r="DP1629" s="29"/>
      <c r="DQ1629" s="29"/>
      <c r="DR1629" s="29"/>
      <c r="DS1629" s="29"/>
      <c r="DT1629" s="29"/>
      <c r="DU1629" s="29"/>
      <c r="DV1629" s="29"/>
      <c r="DW1629" s="29"/>
      <c r="DX1629" s="29"/>
      <c r="DY1629" s="29"/>
      <c r="DZ1629" s="29"/>
      <c r="EA1629" s="29"/>
      <c r="EB1629" s="29"/>
      <c r="EC1629" s="29"/>
      <c r="ED1629" s="29"/>
      <c r="EE1629" s="29"/>
      <c r="EF1629" s="29"/>
      <c r="EG1629" s="29"/>
      <c r="EH1629" s="29"/>
      <c r="EI1629" s="29"/>
      <c r="EJ1629" s="29"/>
      <c r="EK1629" s="29"/>
      <c r="EL1629" s="29"/>
      <c r="EM1629" s="29"/>
      <c r="EN1629" s="29"/>
      <c r="EO1629" s="29"/>
      <c r="EP1629" s="29"/>
      <c r="EQ1629" s="29"/>
      <c r="ER1629" s="29"/>
      <c r="ES1629" s="29"/>
      <c r="ET1629" s="29"/>
      <c r="EU1629" s="29"/>
      <c r="EV1629" s="29"/>
      <c r="EW1629" s="29"/>
      <c r="EX1629" s="29"/>
      <c r="EY1629" s="29"/>
      <c r="EZ1629" s="29"/>
      <c r="FA1629" s="29"/>
      <c r="FB1629" s="29"/>
      <c r="FC1629" s="29"/>
      <c r="FD1629" s="29"/>
      <c r="FE1629" s="29"/>
      <c r="FF1629" s="29"/>
      <c r="FG1629" s="29"/>
      <c r="FH1629" s="29"/>
      <c r="FI1629" s="29"/>
      <c r="FJ1629" s="29"/>
      <c r="FK1629" s="29"/>
      <c r="FV1629" s="29"/>
      <c r="FZ1629" s="29"/>
      <c r="GA1629" s="29"/>
    </row>
    <row r="1630" spans="7:183" x14ac:dyDescent="0.25">
      <c r="G1630" s="112"/>
      <c r="Z1630" s="113"/>
      <c r="AQ1630" s="29"/>
      <c r="AR1630" s="29"/>
      <c r="AS1630" s="29"/>
      <c r="AT1630" s="29"/>
      <c r="AU1630" s="29"/>
      <c r="AV1630" s="29"/>
      <c r="AW1630" s="29"/>
      <c r="AX1630" s="29"/>
      <c r="AY1630" s="29"/>
      <c r="AZ1630" s="29"/>
      <c r="BA1630" s="29"/>
      <c r="BB1630" s="29"/>
      <c r="BC1630" s="29"/>
      <c r="BD1630" s="29"/>
      <c r="BE1630" s="29"/>
      <c r="BF1630" s="29"/>
      <c r="BG1630" s="29"/>
      <c r="BH1630" s="29"/>
      <c r="BI1630" s="29"/>
      <c r="BJ1630" s="29"/>
      <c r="BK1630" s="29"/>
      <c r="BL1630" s="29"/>
      <c r="BM1630" s="29"/>
      <c r="CH1630" s="29"/>
      <c r="CX1630" s="29"/>
      <c r="CY1630" s="29"/>
      <c r="CZ1630" s="31"/>
      <c r="DA1630" s="31"/>
      <c r="DB1630" s="31"/>
      <c r="DC1630" s="31"/>
      <c r="DD1630" s="31"/>
      <c r="DE1630" s="31"/>
      <c r="DF1630" s="31"/>
      <c r="DL1630" s="29"/>
      <c r="DM1630" s="29"/>
      <c r="DN1630" s="29"/>
      <c r="DO1630" s="29"/>
      <c r="DP1630" s="29"/>
      <c r="DQ1630" s="29"/>
      <c r="DR1630" s="29"/>
      <c r="DS1630" s="29"/>
      <c r="DT1630" s="29"/>
      <c r="DU1630" s="29"/>
      <c r="DV1630" s="29"/>
      <c r="DW1630" s="29"/>
      <c r="DX1630" s="29"/>
      <c r="DY1630" s="29"/>
      <c r="DZ1630" s="29"/>
      <c r="EA1630" s="29"/>
      <c r="EB1630" s="29"/>
      <c r="EC1630" s="29"/>
      <c r="ED1630" s="29"/>
      <c r="EE1630" s="29"/>
      <c r="EF1630" s="29"/>
      <c r="EG1630" s="29"/>
      <c r="EH1630" s="29"/>
      <c r="EI1630" s="29"/>
      <c r="EJ1630" s="29"/>
      <c r="EK1630" s="29"/>
      <c r="EL1630" s="29"/>
      <c r="EM1630" s="29"/>
      <c r="EN1630" s="29"/>
      <c r="EO1630" s="29"/>
      <c r="EP1630" s="29"/>
      <c r="EQ1630" s="29"/>
      <c r="ER1630" s="29"/>
      <c r="ES1630" s="29"/>
      <c r="ET1630" s="29"/>
      <c r="EU1630" s="29"/>
      <c r="EV1630" s="29"/>
      <c r="EW1630" s="29"/>
      <c r="EX1630" s="29"/>
      <c r="EY1630" s="29"/>
      <c r="EZ1630" s="29"/>
      <c r="FA1630" s="29"/>
      <c r="FB1630" s="29"/>
      <c r="FC1630" s="29"/>
      <c r="FD1630" s="29"/>
      <c r="FE1630" s="29"/>
      <c r="FF1630" s="29"/>
      <c r="FG1630" s="29"/>
      <c r="FH1630" s="29"/>
      <c r="FI1630" s="29"/>
      <c r="FJ1630" s="29"/>
      <c r="FK1630" s="29"/>
      <c r="FV1630" s="29"/>
      <c r="FZ1630" s="29"/>
      <c r="GA1630" s="29"/>
    </row>
    <row r="1631" spans="7:183" x14ac:dyDescent="0.25">
      <c r="G1631" s="112"/>
      <c r="Z1631" s="113"/>
      <c r="AQ1631" s="29"/>
      <c r="AR1631" s="29"/>
      <c r="AS1631" s="29"/>
      <c r="AT1631" s="29"/>
      <c r="AU1631" s="29"/>
      <c r="AV1631" s="29"/>
      <c r="AW1631" s="29"/>
      <c r="AX1631" s="29"/>
      <c r="AY1631" s="29"/>
      <c r="AZ1631" s="29"/>
      <c r="BA1631" s="29"/>
      <c r="BB1631" s="29"/>
      <c r="BC1631" s="29"/>
      <c r="BD1631" s="29"/>
      <c r="BE1631" s="29"/>
      <c r="BF1631" s="29"/>
      <c r="BG1631" s="29"/>
      <c r="BH1631" s="29"/>
      <c r="BI1631" s="29"/>
      <c r="BJ1631" s="29"/>
      <c r="BK1631" s="29"/>
      <c r="BL1631" s="29"/>
      <c r="BM1631" s="29"/>
      <c r="CH1631" s="29"/>
      <c r="CX1631" s="29"/>
      <c r="CY1631" s="29"/>
      <c r="CZ1631" s="31"/>
      <c r="DA1631" s="31"/>
      <c r="DB1631" s="31"/>
      <c r="DC1631" s="31"/>
      <c r="DD1631" s="31"/>
      <c r="DE1631" s="31"/>
      <c r="DF1631" s="31"/>
      <c r="DL1631" s="29"/>
      <c r="DM1631" s="29"/>
      <c r="DN1631" s="29"/>
      <c r="DO1631" s="29"/>
      <c r="DP1631" s="29"/>
      <c r="DQ1631" s="29"/>
      <c r="DR1631" s="29"/>
      <c r="DS1631" s="29"/>
      <c r="DT1631" s="29"/>
      <c r="DU1631" s="29"/>
      <c r="DV1631" s="29"/>
      <c r="DW1631" s="29"/>
      <c r="DX1631" s="29"/>
      <c r="DY1631" s="29"/>
      <c r="DZ1631" s="29"/>
      <c r="EA1631" s="29"/>
      <c r="EB1631" s="29"/>
      <c r="EC1631" s="29"/>
      <c r="ED1631" s="29"/>
      <c r="EE1631" s="29"/>
      <c r="EF1631" s="29"/>
      <c r="EG1631" s="29"/>
      <c r="EH1631" s="29"/>
      <c r="EI1631" s="29"/>
      <c r="EJ1631" s="29"/>
      <c r="EK1631" s="29"/>
      <c r="EL1631" s="29"/>
      <c r="EM1631" s="29"/>
      <c r="EN1631" s="29"/>
      <c r="EO1631" s="29"/>
      <c r="EP1631" s="29"/>
      <c r="EQ1631" s="29"/>
      <c r="ER1631" s="29"/>
      <c r="ES1631" s="29"/>
      <c r="ET1631" s="29"/>
      <c r="EU1631" s="29"/>
      <c r="EV1631" s="29"/>
      <c r="EW1631" s="29"/>
      <c r="EX1631" s="29"/>
      <c r="EY1631" s="29"/>
      <c r="EZ1631" s="29"/>
      <c r="FA1631" s="29"/>
      <c r="FB1631" s="29"/>
      <c r="FC1631" s="29"/>
      <c r="FD1631" s="29"/>
      <c r="FE1631" s="29"/>
      <c r="FF1631" s="29"/>
      <c r="FG1631" s="29"/>
      <c r="FH1631" s="29"/>
      <c r="FI1631" s="29"/>
      <c r="FJ1631" s="29"/>
      <c r="FK1631" s="29"/>
      <c r="FV1631" s="29"/>
      <c r="FZ1631" s="29"/>
      <c r="GA1631" s="29"/>
    </row>
    <row r="1632" spans="7:183" x14ac:dyDescent="0.25">
      <c r="G1632" s="112"/>
      <c r="Z1632" s="113"/>
      <c r="AQ1632" s="29"/>
      <c r="AR1632" s="29"/>
      <c r="AS1632" s="29"/>
      <c r="AT1632" s="29"/>
      <c r="AU1632" s="29"/>
      <c r="AV1632" s="29"/>
      <c r="AW1632" s="29"/>
      <c r="AX1632" s="29"/>
      <c r="AY1632" s="29"/>
      <c r="AZ1632" s="29"/>
      <c r="BA1632" s="29"/>
      <c r="BB1632" s="29"/>
      <c r="BC1632" s="29"/>
      <c r="BD1632" s="29"/>
      <c r="BE1632" s="29"/>
      <c r="BF1632" s="29"/>
      <c r="BG1632" s="29"/>
      <c r="BH1632" s="29"/>
      <c r="BI1632" s="29"/>
      <c r="BJ1632" s="29"/>
      <c r="BK1632" s="29"/>
      <c r="BL1632" s="29"/>
      <c r="BM1632" s="29"/>
      <c r="CH1632" s="29"/>
      <c r="CX1632" s="29"/>
      <c r="CY1632" s="29"/>
      <c r="CZ1632" s="31"/>
      <c r="DA1632" s="31"/>
      <c r="DB1632" s="31"/>
      <c r="DC1632" s="31"/>
      <c r="DD1632" s="31"/>
      <c r="DE1632" s="31"/>
      <c r="DF1632" s="31"/>
      <c r="DL1632" s="29"/>
      <c r="DM1632" s="29"/>
      <c r="DN1632" s="29"/>
      <c r="DO1632" s="29"/>
      <c r="DP1632" s="29"/>
      <c r="DQ1632" s="29"/>
      <c r="DR1632" s="29"/>
      <c r="DS1632" s="29"/>
      <c r="DT1632" s="29"/>
      <c r="DU1632" s="29"/>
      <c r="DV1632" s="29"/>
      <c r="DW1632" s="29"/>
      <c r="DX1632" s="29"/>
      <c r="DY1632" s="29"/>
      <c r="DZ1632" s="29"/>
      <c r="EA1632" s="29"/>
      <c r="EB1632" s="29"/>
      <c r="EC1632" s="29"/>
      <c r="ED1632" s="29"/>
      <c r="EE1632" s="29"/>
      <c r="EF1632" s="29"/>
      <c r="EG1632" s="29"/>
      <c r="EH1632" s="29"/>
      <c r="EI1632" s="29"/>
      <c r="EJ1632" s="29"/>
      <c r="EK1632" s="29"/>
      <c r="EL1632" s="29"/>
      <c r="EM1632" s="29"/>
      <c r="EN1632" s="29"/>
      <c r="EO1632" s="29"/>
      <c r="EP1632" s="29"/>
      <c r="EQ1632" s="29"/>
      <c r="ER1632" s="29"/>
      <c r="ES1632" s="29"/>
      <c r="ET1632" s="29"/>
      <c r="EU1632" s="29"/>
      <c r="EV1632" s="29"/>
      <c r="EW1632" s="29"/>
      <c r="EX1632" s="29"/>
      <c r="EY1632" s="29"/>
      <c r="EZ1632" s="29"/>
      <c r="FA1632" s="29"/>
      <c r="FB1632" s="29"/>
      <c r="FC1632" s="29"/>
      <c r="FD1632" s="29"/>
      <c r="FE1632" s="29"/>
      <c r="FF1632" s="29"/>
      <c r="FG1632" s="29"/>
      <c r="FH1632" s="29"/>
      <c r="FI1632" s="29"/>
      <c r="FJ1632" s="29"/>
      <c r="FK1632" s="29"/>
      <c r="FV1632" s="29"/>
      <c r="FZ1632" s="29"/>
      <c r="GA1632" s="29"/>
    </row>
    <row r="1633" spans="7:183" x14ac:dyDescent="0.25">
      <c r="G1633" s="112"/>
      <c r="Z1633" s="113"/>
      <c r="AQ1633" s="29"/>
      <c r="AR1633" s="29"/>
      <c r="AS1633" s="29"/>
      <c r="AT1633" s="29"/>
      <c r="AU1633" s="29"/>
      <c r="AV1633" s="29"/>
      <c r="AW1633" s="29"/>
      <c r="AX1633" s="29"/>
      <c r="AY1633" s="29"/>
      <c r="AZ1633" s="29"/>
      <c r="BA1633" s="29"/>
      <c r="BB1633" s="29"/>
      <c r="BC1633" s="29"/>
      <c r="BD1633" s="29"/>
      <c r="BE1633" s="29"/>
      <c r="BF1633" s="29"/>
      <c r="BG1633" s="29"/>
      <c r="BH1633" s="29"/>
      <c r="BI1633" s="29"/>
      <c r="BJ1633" s="29"/>
      <c r="BK1633" s="29"/>
      <c r="BL1633" s="29"/>
      <c r="BM1633" s="29"/>
      <c r="CH1633" s="29"/>
      <c r="CX1633" s="29"/>
      <c r="CY1633" s="29"/>
      <c r="CZ1633" s="31"/>
      <c r="DA1633" s="31"/>
      <c r="DB1633" s="31"/>
      <c r="DC1633" s="31"/>
      <c r="DD1633" s="31"/>
      <c r="DE1633" s="31"/>
      <c r="DF1633" s="31"/>
      <c r="DL1633" s="29"/>
      <c r="DM1633" s="29"/>
      <c r="DN1633" s="29"/>
      <c r="DO1633" s="29"/>
      <c r="DP1633" s="29"/>
      <c r="DQ1633" s="29"/>
      <c r="DR1633" s="29"/>
      <c r="DS1633" s="29"/>
      <c r="DT1633" s="29"/>
      <c r="DU1633" s="29"/>
      <c r="DV1633" s="29"/>
      <c r="DW1633" s="29"/>
      <c r="DX1633" s="29"/>
      <c r="DY1633" s="29"/>
      <c r="DZ1633" s="29"/>
      <c r="EA1633" s="29"/>
      <c r="EB1633" s="29"/>
      <c r="EC1633" s="29"/>
      <c r="ED1633" s="29"/>
      <c r="EE1633" s="29"/>
      <c r="EF1633" s="29"/>
      <c r="EG1633" s="29"/>
      <c r="EH1633" s="29"/>
      <c r="EI1633" s="29"/>
      <c r="EJ1633" s="29"/>
      <c r="EK1633" s="29"/>
      <c r="EL1633" s="29"/>
      <c r="EM1633" s="29"/>
      <c r="EN1633" s="29"/>
      <c r="EO1633" s="29"/>
      <c r="EP1633" s="29"/>
      <c r="EQ1633" s="29"/>
      <c r="ER1633" s="29"/>
      <c r="ES1633" s="29"/>
      <c r="ET1633" s="29"/>
      <c r="EU1633" s="29"/>
      <c r="EV1633" s="29"/>
      <c r="EW1633" s="29"/>
      <c r="EX1633" s="29"/>
      <c r="EY1633" s="29"/>
      <c r="EZ1633" s="29"/>
      <c r="FA1633" s="29"/>
      <c r="FB1633" s="29"/>
      <c r="FC1633" s="29"/>
      <c r="FD1633" s="29"/>
      <c r="FE1633" s="29"/>
      <c r="FF1633" s="29"/>
      <c r="FG1633" s="29"/>
      <c r="FH1633" s="29"/>
      <c r="FI1633" s="29"/>
      <c r="FJ1633" s="29"/>
      <c r="FK1633" s="29"/>
      <c r="FV1633" s="29"/>
      <c r="FZ1633" s="29"/>
      <c r="GA1633" s="29"/>
    </row>
    <row r="1634" spans="7:183" x14ac:dyDescent="0.25">
      <c r="G1634" s="112"/>
      <c r="Z1634" s="113"/>
      <c r="AQ1634" s="29"/>
      <c r="AR1634" s="29"/>
      <c r="AS1634" s="29"/>
      <c r="AT1634" s="29"/>
      <c r="AU1634" s="29"/>
      <c r="AV1634" s="29"/>
      <c r="AW1634" s="29"/>
      <c r="AX1634" s="29"/>
      <c r="AY1634" s="29"/>
      <c r="AZ1634" s="29"/>
      <c r="BA1634" s="29"/>
      <c r="BB1634" s="29"/>
      <c r="BC1634" s="29"/>
      <c r="BD1634" s="29"/>
      <c r="BE1634" s="29"/>
      <c r="BF1634" s="29"/>
      <c r="BG1634" s="29"/>
      <c r="BH1634" s="29"/>
      <c r="BI1634" s="29"/>
      <c r="BJ1634" s="29"/>
      <c r="BK1634" s="29"/>
      <c r="BL1634" s="29"/>
      <c r="BM1634" s="29"/>
      <c r="CH1634" s="29"/>
      <c r="CX1634" s="29"/>
      <c r="CY1634" s="29"/>
      <c r="CZ1634" s="31"/>
      <c r="DA1634" s="31"/>
      <c r="DB1634" s="31"/>
      <c r="DC1634" s="31"/>
      <c r="DD1634" s="31"/>
      <c r="DE1634" s="31"/>
      <c r="DF1634" s="31"/>
      <c r="DL1634" s="29"/>
      <c r="DM1634" s="29"/>
      <c r="DN1634" s="29"/>
      <c r="DO1634" s="29"/>
      <c r="DP1634" s="29"/>
      <c r="DQ1634" s="29"/>
      <c r="DR1634" s="29"/>
      <c r="DS1634" s="29"/>
      <c r="DT1634" s="29"/>
      <c r="DU1634" s="29"/>
      <c r="DV1634" s="29"/>
      <c r="DW1634" s="29"/>
      <c r="DX1634" s="29"/>
      <c r="DY1634" s="29"/>
      <c r="DZ1634" s="29"/>
      <c r="EA1634" s="29"/>
      <c r="EB1634" s="29"/>
      <c r="EC1634" s="29"/>
      <c r="ED1634" s="29"/>
      <c r="EE1634" s="29"/>
      <c r="EF1634" s="29"/>
      <c r="EG1634" s="29"/>
      <c r="EH1634" s="29"/>
      <c r="EI1634" s="29"/>
      <c r="EJ1634" s="29"/>
      <c r="EK1634" s="29"/>
      <c r="EL1634" s="29"/>
      <c r="EM1634" s="29"/>
      <c r="EN1634" s="29"/>
      <c r="EO1634" s="29"/>
      <c r="EP1634" s="29"/>
      <c r="EQ1634" s="29"/>
      <c r="ER1634" s="29"/>
      <c r="ES1634" s="29"/>
      <c r="ET1634" s="29"/>
      <c r="EU1634" s="29"/>
      <c r="EV1634" s="29"/>
      <c r="EW1634" s="29"/>
      <c r="EX1634" s="29"/>
      <c r="EY1634" s="29"/>
      <c r="EZ1634" s="29"/>
      <c r="FA1634" s="29"/>
      <c r="FB1634" s="29"/>
      <c r="FC1634" s="29"/>
      <c r="FD1634" s="29"/>
      <c r="FE1634" s="29"/>
      <c r="FF1634" s="29"/>
      <c r="FG1634" s="29"/>
      <c r="FH1634" s="29"/>
      <c r="FI1634" s="29"/>
      <c r="FJ1634" s="29"/>
      <c r="FK1634" s="29"/>
      <c r="FV1634" s="29"/>
      <c r="FZ1634" s="29"/>
      <c r="GA1634" s="29"/>
    </row>
    <row r="1635" spans="7:183" x14ac:dyDescent="0.25">
      <c r="G1635" s="112"/>
      <c r="Z1635" s="113"/>
      <c r="AQ1635" s="29"/>
      <c r="AR1635" s="29"/>
      <c r="AS1635" s="29"/>
      <c r="AT1635" s="29"/>
      <c r="AU1635" s="29"/>
      <c r="AV1635" s="29"/>
      <c r="AW1635" s="29"/>
      <c r="AX1635" s="29"/>
      <c r="AY1635" s="29"/>
      <c r="AZ1635" s="29"/>
      <c r="BA1635" s="29"/>
      <c r="BB1635" s="29"/>
      <c r="BC1635" s="29"/>
      <c r="BD1635" s="29"/>
      <c r="BE1635" s="29"/>
      <c r="BF1635" s="29"/>
      <c r="BG1635" s="29"/>
      <c r="BH1635" s="29"/>
      <c r="BI1635" s="29"/>
      <c r="BJ1635" s="29"/>
      <c r="BK1635" s="29"/>
      <c r="BL1635" s="29"/>
      <c r="BM1635" s="29"/>
      <c r="CH1635" s="29"/>
      <c r="CX1635" s="29"/>
      <c r="CY1635" s="29"/>
      <c r="CZ1635" s="31"/>
      <c r="DA1635" s="31"/>
      <c r="DB1635" s="31"/>
      <c r="DC1635" s="31"/>
      <c r="DD1635" s="31"/>
      <c r="DE1635" s="31"/>
      <c r="DF1635" s="31"/>
      <c r="DL1635" s="29"/>
      <c r="DM1635" s="29"/>
      <c r="DN1635" s="29"/>
      <c r="DO1635" s="29"/>
      <c r="DP1635" s="29"/>
      <c r="DQ1635" s="29"/>
      <c r="DR1635" s="29"/>
      <c r="DS1635" s="29"/>
      <c r="DT1635" s="29"/>
      <c r="DU1635" s="29"/>
      <c r="DV1635" s="29"/>
      <c r="DW1635" s="29"/>
      <c r="DX1635" s="29"/>
      <c r="DY1635" s="29"/>
      <c r="DZ1635" s="29"/>
      <c r="EA1635" s="29"/>
      <c r="EB1635" s="29"/>
      <c r="EC1635" s="29"/>
      <c r="ED1635" s="29"/>
      <c r="EE1635" s="29"/>
      <c r="EF1635" s="29"/>
      <c r="EG1635" s="29"/>
      <c r="EH1635" s="29"/>
      <c r="EI1635" s="29"/>
      <c r="EJ1635" s="29"/>
      <c r="EK1635" s="29"/>
      <c r="EL1635" s="29"/>
      <c r="EM1635" s="29"/>
      <c r="EN1635" s="29"/>
      <c r="EO1635" s="29"/>
      <c r="EP1635" s="29"/>
      <c r="EQ1635" s="29"/>
      <c r="ER1635" s="29"/>
      <c r="ES1635" s="29"/>
      <c r="ET1635" s="29"/>
      <c r="EU1635" s="29"/>
      <c r="EV1635" s="29"/>
      <c r="EW1635" s="29"/>
      <c r="EX1635" s="29"/>
      <c r="EY1635" s="29"/>
      <c r="EZ1635" s="29"/>
      <c r="FA1635" s="29"/>
      <c r="FB1635" s="29"/>
      <c r="FC1635" s="29"/>
      <c r="FD1635" s="29"/>
      <c r="FE1635" s="29"/>
      <c r="FF1635" s="29"/>
      <c r="FG1635" s="29"/>
      <c r="FH1635" s="29"/>
      <c r="FI1635" s="29"/>
      <c r="FJ1635" s="29"/>
      <c r="FK1635" s="29"/>
      <c r="FV1635" s="29"/>
      <c r="FZ1635" s="29"/>
      <c r="GA1635" s="29"/>
    </row>
    <row r="1636" spans="7:183" x14ac:dyDescent="0.25">
      <c r="G1636" s="112"/>
      <c r="Z1636" s="113"/>
      <c r="AQ1636" s="29"/>
      <c r="AR1636" s="29"/>
      <c r="AS1636" s="29"/>
      <c r="AT1636" s="29"/>
      <c r="AU1636" s="29"/>
      <c r="AV1636" s="29"/>
      <c r="AW1636" s="29"/>
      <c r="AX1636" s="29"/>
      <c r="AY1636" s="29"/>
      <c r="AZ1636" s="29"/>
      <c r="BA1636" s="29"/>
      <c r="BB1636" s="29"/>
      <c r="BC1636" s="29"/>
      <c r="BD1636" s="29"/>
      <c r="BE1636" s="29"/>
      <c r="BF1636" s="29"/>
      <c r="BG1636" s="29"/>
      <c r="BH1636" s="29"/>
      <c r="BI1636" s="29"/>
      <c r="BJ1636" s="29"/>
      <c r="BK1636" s="29"/>
      <c r="BL1636" s="29"/>
      <c r="BM1636" s="29"/>
      <c r="CH1636" s="29"/>
      <c r="CX1636" s="29"/>
      <c r="CY1636" s="29"/>
      <c r="CZ1636" s="31"/>
      <c r="DA1636" s="31"/>
      <c r="DB1636" s="31"/>
      <c r="DC1636" s="31"/>
      <c r="DD1636" s="31"/>
      <c r="DE1636" s="31"/>
      <c r="DF1636" s="31"/>
      <c r="DL1636" s="29"/>
      <c r="DM1636" s="29"/>
      <c r="DN1636" s="29"/>
      <c r="DO1636" s="29"/>
      <c r="DP1636" s="29"/>
      <c r="DQ1636" s="29"/>
      <c r="DR1636" s="29"/>
      <c r="DS1636" s="29"/>
      <c r="DT1636" s="29"/>
      <c r="DU1636" s="29"/>
      <c r="DV1636" s="29"/>
      <c r="DW1636" s="29"/>
      <c r="DX1636" s="29"/>
      <c r="DY1636" s="29"/>
      <c r="DZ1636" s="29"/>
      <c r="EA1636" s="29"/>
      <c r="EB1636" s="29"/>
      <c r="EC1636" s="29"/>
      <c r="ED1636" s="29"/>
      <c r="EE1636" s="29"/>
      <c r="EF1636" s="29"/>
      <c r="EG1636" s="29"/>
      <c r="EH1636" s="29"/>
      <c r="EI1636" s="29"/>
      <c r="EJ1636" s="29"/>
      <c r="EK1636" s="29"/>
      <c r="EL1636" s="29"/>
      <c r="EM1636" s="29"/>
      <c r="EN1636" s="29"/>
      <c r="EO1636" s="29"/>
      <c r="EP1636" s="29"/>
      <c r="EQ1636" s="29"/>
      <c r="ER1636" s="29"/>
      <c r="ES1636" s="29"/>
      <c r="ET1636" s="29"/>
      <c r="EU1636" s="29"/>
      <c r="EV1636" s="29"/>
      <c r="EW1636" s="29"/>
      <c r="EX1636" s="29"/>
      <c r="EY1636" s="29"/>
      <c r="EZ1636" s="29"/>
      <c r="FA1636" s="29"/>
      <c r="FB1636" s="29"/>
      <c r="FC1636" s="29"/>
      <c r="FD1636" s="29"/>
      <c r="FE1636" s="29"/>
      <c r="FF1636" s="29"/>
      <c r="FG1636" s="29"/>
      <c r="FH1636" s="29"/>
      <c r="FI1636" s="29"/>
      <c r="FJ1636" s="29"/>
      <c r="FK1636" s="29"/>
      <c r="FV1636" s="29"/>
      <c r="FZ1636" s="29"/>
      <c r="GA1636" s="29"/>
    </row>
    <row r="1637" spans="7:183" x14ac:dyDescent="0.25">
      <c r="G1637" s="112"/>
      <c r="Z1637" s="113"/>
      <c r="AQ1637" s="29"/>
      <c r="AR1637" s="29"/>
      <c r="AS1637" s="29"/>
      <c r="AT1637" s="29"/>
      <c r="AU1637" s="29"/>
      <c r="AV1637" s="29"/>
      <c r="AW1637" s="29"/>
      <c r="AX1637" s="29"/>
      <c r="AY1637" s="29"/>
      <c r="AZ1637" s="29"/>
      <c r="BA1637" s="29"/>
      <c r="BB1637" s="29"/>
      <c r="BC1637" s="29"/>
      <c r="BD1637" s="29"/>
      <c r="BE1637" s="29"/>
      <c r="BF1637" s="29"/>
      <c r="BG1637" s="29"/>
      <c r="BH1637" s="29"/>
      <c r="BI1637" s="29"/>
      <c r="BJ1637" s="29"/>
      <c r="BK1637" s="29"/>
      <c r="BL1637" s="29"/>
      <c r="BM1637" s="29"/>
      <c r="CH1637" s="29"/>
      <c r="CX1637" s="29"/>
      <c r="CY1637" s="29"/>
      <c r="CZ1637" s="31"/>
      <c r="DA1637" s="31"/>
      <c r="DB1637" s="31"/>
      <c r="DC1637" s="31"/>
      <c r="DD1637" s="31"/>
      <c r="DE1637" s="31"/>
      <c r="DF1637" s="31"/>
      <c r="DL1637" s="29"/>
      <c r="DM1637" s="29"/>
      <c r="DN1637" s="29"/>
      <c r="DO1637" s="29"/>
      <c r="DP1637" s="29"/>
      <c r="DQ1637" s="29"/>
      <c r="DR1637" s="29"/>
      <c r="DS1637" s="29"/>
      <c r="DT1637" s="29"/>
      <c r="DU1637" s="29"/>
      <c r="DV1637" s="29"/>
      <c r="DW1637" s="29"/>
      <c r="DX1637" s="29"/>
      <c r="DY1637" s="29"/>
      <c r="DZ1637" s="29"/>
      <c r="EA1637" s="29"/>
      <c r="EB1637" s="29"/>
      <c r="EC1637" s="29"/>
      <c r="ED1637" s="29"/>
      <c r="EE1637" s="29"/>
      <c r="EF1637" s="29"/>
      <c r="EG1637" s="29"/>
      <c r="EH1637" s="29"/>
      <c r="EI1637" s="29"/>
      <c r="EJ1637" s="29"/>
      <c r="EK1637" s="29"/>
      <c r="EL1637" s="29"/>
      <c r="EM1637" s="29"/>
      <c r="EN1637" s="29"/>
      <c r="EO1637" s="29"/>
      <c r="EP1637" s="29"/>
      <c r="EQ1637" s="29"/>
      <c r="ER1637" s="29"/>
      <c r="ES1637" s="29"/>
      <c r="ET1637" s="29"/>
      <c r="EU1637" s="29"/>
      <c r="EV1637" s="29"/>
      <c r="EW1637" s="29"/>
      <c r="EX1637" s="29"/>
      <c r="EY1637" s="29"/>
      <c r="EZ1637" s="29"/>
      <c r="FA1637" s="29"/>
      <c r="FB1637" s="29"/>
      <c r="FC1637" s="29"/>
      <c r="FD1637" s="29"/>
      <c r="FE1637" s="29"/>
      <c r="FF1637" s="29"/>
      <c r="FG1637" s="29"/>
      <c r="FH1637" s="29"/>
      <c r="FI1637" s="29"/>
      <c r="FJ1637" s="29"/>
      <c r="FK1637" s="29"/>
      <c r="FV1637" s="29"/>
      <c r="FZ1637" s="29"/>
      <c r="GA1637" s="29"/>
    </row>
    <row r="1638" spans="7:183" x14ac:dyDescent="0.25">
      <c r="G1638" s="112"/>
      <c r="Z1638" s="113"/>
      <c r="AQ1638" s="29"/>
      <c r="AR1638" s="29"/>
      <c r="AS1638" s="29"/>
      <c r="AT1638" s="29"/>
      <c r="AU1638" s="29"/>
      <c r="AV1638" s="29"/>
      <c r="AW1638" s="29"/>
      <c r="AX1638" s="29"/>
      <c r="AY1638" s="29"/>
      <c r="AZ1638" s="29"/>
      <c r="BA1638" s="29"/>
      <c r="BB1638" s="29"/>
      <c r="BC1638" s="29"/>
      <c r="BD1638" s="29"/>
      <c r="BE1638" s="29"/>
      <c r="BF1638" s="29"/>
      <c r="BG1638" s="29"/>
      <c r="BH1638" s="29"/>
      <c r="BI1638" s="29"/>
      <c r="BJ1638" s="29"/>
      <c r="BK1638" s="29"/>
      <c r="BL1638" s="29"/>
      <c r="BM1638" s="29"/>
      <c r="CH1638" s="29"/>
      <c r="CX1638" s="29"/>
      <c r="CY1638" s="29"/>
      <c r="CZ1638" s="31"/>
      <c r="DA1638" s="31"/>
      <c r="DB1638" s="31"/>
      <c r="DC1638" s="31"/>
      <c r="DD1638" s="31"/>
      <c r="DE1638" s="31"/>
      <c r="DF1638" s="31"/>
      <c r="DL1638" s="29"/>
      <c r="DM1638" s="29"/>
      <c r="DN1638" s="29"/>
      <c r="DO1638" s="29"/>
      <c r="DP1638" s="29"/>
      <c r="DQ1638" s="29"/>
      <c r="DR1638" s="29"/>
      <c r="DS1638" s="29"/>
      <c r="DT1638" s="29"/>
      <c r="DU1638" s="29"/>
      <c r="DV1638" s="29"/>
      <c r="DW1638" s="29"/>
      <c r="DX1638" s="29"/>
      <c r="DY1638" s="29"/>
      <c r="DZ1638" s="29"/>
      <c r="EA1638" s="29"/>
      <c r="EB1638" s="29"/>
      <c r="EC1638" s="29"/>
      <c r="ED1638" s="29"/>
      <c r="EE1638" s="29"/>
      <c r="EF1638" s="29"/>
      <c r="EG1638" s="29"/>
      <c r="EH1638" s="29"/>
      <c r="EI1638" s="29"/>
      <c r="EJ1638" s="29"/>
      <c r="EK1638" s="29"/>
      <c r="EL1638" s="29"/>
      <c r="EM1638" s="29"/>
      <c r="EN1638" s="29"/>
      <c r="EO1638" s="29"/>
      <c r="EP1638" s="29"/>
      <c r="EQ1638" s="29"/>
      <c r="ER1638" s="29"/>
      <c r="ES1638" s="29"/>
      <c r="ET1638" s="29"/>
      <c r="EU1638" s="29"/>
      <c r="EV1638" s="29"/>
      <c r="EW1638" s="29"/>
      <c r="EX1638" s="29"/>
      <c r="EY1638" s="29"/>
      <c r="EZ1638" s="29"/>
      <c r="FA1638" s="29"/>
      <c r="FB1638" s="29"/>
      <c r="FC1638" s="29"/>
      <c r="FD1638" s="29"/>
      <c r="FE1638" s="29"/>
      <c r="FF1638" s="29"/>
      <c r="FG1638" s="29"/>
      <c r="FH1638" s="29"/>
      <c r="FI1638" s="29"/>
      <c r="FJ1638" s="29"/>
      <c r="FK1638" s="29"/>
      <c r="FV1638" s="29"/>
      <c r="FZ1638" s="29"/>
      <c r="GA1638" s="29"/>
    </row>
    <row r="1639" spans="7:183" x14ac:dyDescent="0.25">
      <c r="G1639" s="112"/>
      <c r="Z1639" s="113"/>
      <c r="AQ1639" s="29"/>
      <c r="AR1639" s="29"/>
      <c r="AS1639" s="29"/>
      <c r="AT1639" s="29"/>
      <c r="AU1639" s="29"/>
      <c r="AV1639" s="29"/>
      <c r="AW1639" s="29"/>
      <c r="AX1639" s="29"/>
      <c r="AY1639" s="29"/>
      <c r="AZ1639" s="29"/>
      <c r="BA1639" s="29"/>
      <c r="BB1639" s="29"/>
      <c r="BC1639" s="29"/>
      <c r="BD1639" s="29"/>
      <c r="BE1639" s="29"/>
      <c r="BF1639" s="29"/>
      <c r="BG1639" s="29"/>
      <c r="BH1639" s="29"/>
      <c r="BI1639" s="29"/>
      <c r="BJ1639" s="29"/>
      <c r="BK1639" s="29"/>
      <c r="BL1639" s="29"/>
      <c r="BM1639" s="29"/>
      <c r="CH1639" s="29"/>
      <c r="CX1639" s="29"/>
      <c r="CY1639" s="29"/>
      <c r="CZ1639" s="31"/>
      <c r="DA1639" s="31"/>
      <c r="DB1639" s="31"/>
      <c r="DC1639" s="31"/>
      <c r="DD1639" s="31"/>
      <c r="DE1639" s="31"/>
      <c r="DF1639" s="31"/>
      <c r="DL1639" s="29"/>
      <c r="DM1639" s="29"/>
      <c r="DN1639" s="29"/>
      <c r="DO1639" s="29"/>
      <c r="DP1639" s="29"/>
      <c r="DQ1639" s="29"/>
      <c r="DR1639" s="29"/>
      <c r="DS1639" s="29"/>
      <c r="DT1639" s="29"/>
      <c r="DU1639" s="29"/>
      <c r="DV1639" s="29"/>
      <c r="DW1639" s="29"/>
      <c r="DX1639" s="29"/>
      <c r="DY1639" s="29"/>
      <c r="DZ1639" s="29"/>
      <c r="EA1639" s="29"/>
      <c r="EB1639" s="29"/>
      <c r="EC1639" s="29"/>
      <c r="ED1639" s="29"/>
      <c r="EE1639" s="29"/>
      <c r="EF1639" s="29"/>
      <c r="EG1639" s="29"/>
      <c r="EH1639" s="29"/>
      <c r="EI1639" s="29"/>
      <c r="EJ1639" s="29"/>
      <c r="EK1639" s="29"/>
      <c r="EL1639" s="29"/>
      <c r="EM1639" s="29"/>
      <c r="EN1639" s="29"/>
      <c r="EO1639" s="29"/>
      <c r="EP1639" s="29"/>
      <c r="EQ1639" s="29"/>
      <c r="ER1639" s="29"/>
      <c r="ES1639" s="29"/>
      <c r="ET1639" s="29"/>
      <c r="EU1639" s="29"/>
      <c r="EV1639" s="29"/>
      <c r="EW1639" s="29"/>
      <c r="EX1639" s="29"/>
      <c r="EY1639" s="29"/>
      <c r="EZ1639" s="29"/>
      <c r="FA1639" s="29"/>
      <c r="FB1639" s="29"/>
      <c r="FC1639" s="29"/>
      <c r="FD1639" s="29"/>
      <c r="FE1639" s="29"/>
      <c r="FF1639" s="29"/>
      <c r="FG1639" s="29"/>
      <c r="FH1639" s="29"/>
      <c r="FI1639" s="29"/>
      <c r="FJ1639" s="29"/>
      <c r="FK1639" s="29"/>
      <c r="FV1639" s="29"/>
      <c r="FZ1639" s="29"/>
      <c r="GA1639" s="29"/>
    </row>
    <row r="1640" spans="7:183" x14ac:dyDescent="0.25">
      <c r="G1640" s="112"/>
      <c r="Z1640" s="113"/>
      <c r="AQ1640" s="29"/>
      <c r="AR1640" s="29"/>
      <c r="AS1640" s="29"/>
      <c r="AT1640" s="29"/>
      <c r="AU1640" s="29"/>
      <c r="AV1640" s="29"/>
      <c r="AW1640" s="29"/>
      <c r="AX1640" s="29"/>
      <c r="AY1640" s="29"/>
      <c r="AZ1640" s="29"/>
      <c r="BA1640" s="29"/>
      <c r="BB1640" s="29"/>
      <c r="BC1640" s="29"/>
      <c r="BD1640" s="29"/>
      <c r="BE1640" s="29"/>
      <c r="BF1640" s="29"/>
      <c r="BG1640" s="29"/>
      <c r="BH1640" s="29"/>
      <c r="BI1640" s="29"/>
      <c r="BJ1640" s="29"/>
      <c r="BK1640" s="29"/>
      <c r="BL1640" s="29"/>
      <c r="BM1640" s="29"/>
      <c r="CH1640" s="29"/>
      <c r="CX1640" s="29"/>
      <c r="CY1640" s="29"/>
      <c r="CZ1640" s="31"/>
      <c r="DA1640" s="31"/>
      <c r="DB1640" s="31"/>
      <c r="DC1640" s="31"/>
      <c r="DD1640" s="31"/>
      <c r="DE1640" s="31"/>
      <c r="DF1640" s="31"/>
      <c r="DL1640" s="29"/>
      <c r="DM1640" s="29"/>
      <c r="DN1640" s="29"/>
      <c r="DO1640" s="29"/>
      <c r="DP1640" s="29"/>
      <c r="DQ1640" s="29"/>
      <c r="DR1640" s="29"/>
      <c r="DS1640" s="29"/>
      <c r="DT1640" s="29"/>
      <c r="DU1640" s="29"/>
      <c r="DV1640" s="29"/>
      <c r="DW1640" s="29"/>
      <c r="DX1640" s="29"/>
      <c r="DY1640" s="29"/>
      <c r="DZ1640" s="29"/>
      <c r="EA1640" s="29"/>
      <c r="EB1640" s="29"/>
      <c r="EC1640" s="29"/>
      <c r="ED1640" s="29"/>
      <c r="EE1640" s="29"/>
      <c r="EF1640" s="29"/>
      <c r="EG1640" s="29"/>
      <c r="EH1640" s="29"/>
      <c r="EI1640" s="29"/>
      <c r="EJ1640" s="29"/>
      <c r="EK1640" s="29"/>
      <c r="EL1640" s="29"/>
      <c r="EM1640" s="29"/>
      <c r="EN1640" s="29"/>
      <c r="EO1640" s="29"/>
      <c r="EP1640" s="29"/>
      <c r="EQ1640" s="29"/>
      <c r="ER1640" s="29"/>
      <c r="ES1640" s="29"/>
      <c r="ET1640" s="29"/>
      <c r="EU1640" s="29"/>
      <c r="EV1640" s="29"/>
      <c r="EW1640" s="29"/>
      <c r="EX1640" s="29"/>
      <c r="EY1640" s="29"/>
      <c r="EZ1640" s="29"/>
      <c r="FA1640" s="29"/>
      <c r="FB1640" s="29"/>
      <c r="FC1640" s="29"/>
      <c r="FD1640" s="29"/>
      <c r="FE1640" s="29"/>
      <c r="FF1640" s="29"/>
      <c r="FG1640" s="29"/>
      <c r="FH1640" s="29"/>
      <c r="FI1640" s="29"/>
      <c r="FJ1640" s="29"/>
      <c r="FK1640" s="29"/>
      <c r="FV1640" s="29"/>
      <c r="FZ1640" s="29"/>
      <c r="GA1640" s="29"/>
    </row>
    <row r="1641" spans="7:183" x14ac:dyDescent="0.25">
      <c r="G1641" s="112"/>
      <c r="Z1641" s="113"/>
      <c r="AQ1641" s="29"/>
      <c r="AR1641" s="29"/>
      <c r="AS1641" s="29"/>
      <c r="AT1641" s="29"/>
      <c r="AU1641" s="29"/>
      <c r="AV1641" s="29"/>
      <c r="AW1641" s="29"/>
      <c r="AX1641" s="29"/>
      <c r="AY1641" s="29"/>
      <c r="AZ1641" s="29"/>
      <c r="BA1641" s="29"/>
      <c r="BB1641" s="29"/>
      <c r="BC1641" s="29"/>
      <c r="BD1641" s="29"/>
      <c r="BE1641" s="29"/>
      <c r="BF1641" s="29"/>
      <c r="BG1641" s="29"/>
      <c r="BH1641" s="29"/>
      <c r="BI1641" s="29"/>
      <c r="BJ1641" s="29"/>
      <c r="BK1641" s="29"/>
      <c r="BL1641" s="29"/>
      <c r="BM1641" s="29"/>
      <c r="CH1641" s="29"/>
      <c r="CX1641" s="29"/>
      <c r="CY1641" s="29"/>
      <c r="CZ1641" s="31"/>
      <c r="DA1641" s="31"/>
      <c r="DB1641" s="31"/>
      <c r="DC1641" s="31"/>
      <c r="DD1641" s="31"/>
      <c r="DE1641" s="31"/>
      <c r="DF1641" s="31"/>
      <c r="DL1641" s="29"/>
      <c r="DM1641" s="29"/>
      <c r="DN1641" s="29"/>
      <c r="DO1641" s="29"/>
      <c r="DP1641" s="29"/>
      <c r="DQ1641" s="29"/>
      <c r="DR1641" s="29"/>
      <c r="DS1641" s="29"/>
      <c r="DT1641" s="29"/>
      <c r="DU1641" s="29"/>
      <c r="DV1641" s="29"/>
      <c r="DW1641" s="29"/>
      <c r="DX1641" s="29"/>
      <c r="DY1641" s="29"/>
      <c r="DZ1641" s="29"/>
      <c r="EA1641" s="29"/>
      <c r="EB1641" s="29"/>
      <c r="EC1641" s="29"/>
      <c r="ED1641" s="29"/>
      <c r="EE1641" s="29"/>
      <c r="EF1641" s="29"/>
      <c r="EG1641" s="29"/>
      <c r="EH1641" s="29"/>
      <c r="EI1641" s="29"/>
      <c r="EJ1641" s="29"/>
      <c r="EK1641" s="29"/>
      <c r="EL1641" s="29"/>
      <c r="EM1641" s="29"/>
      <c r="EN1641" s="29"/>
      <c r="EO1641" s="29"/>
      <c r="EP1641" s="29"/>
      <c r="EQ1641" s="29"/>
      <c r="ER1641" s="29"/>
      <c r="ES1641" s="29"/>
      <c r="ET1641" s="29"/>
      <c r="EU1641" s="29"/>
      <c r="EV1641" s="29"/>
      <c r="EW1641" s="29"/>
      <c r="EX1641" s="29"/>
      <c r="EY1641" s="29"/>
      <c r="EZ1641" s="29"/>
      <c r="FA1641" s="29"/>
      <c r="FB1641" s="29"/>
      <c r="FC1641" s="29"/>
      <c r="FD1641" s="29"/>
      <c r="FE1641" s="29"/>
      <c r="FF1641" s="29"/>
      <c r="FG1641" s="29"/>
      <c r="FH1641" s="29"/>
      <c r="FI1641" s="29"/>
      <c r="FJ1641" s="29"/>
      <c r="FK1641" s="29"/>
      <c r="FV1641" s="29"/>
      <c r="FZ1641" s="29"/>
      <c r="GA1641" s="29"/>
    </row>
    <row r="1642" spans="7:183" x14ac:dyDescent="0.25">
      <c r="G1642" s="112"/>
      <c r="Z1642" s="113"/>
      <c r="AQ1642" s="29"/>
      <c r="AR1642" s="29"/>
      <c r="AS1642" s="29"/>
      <c r="AT1642" s="29"/>
      <c r="AU1642" s="29"/>
      <c r="AV1642" s="29"/>
      <c r="AW1642" s="29"/>
      <c r="AX1642" s="29"/>
      <c r="AY1642" s="29"/>
      <c r="AZ1642" s="29"/>
      <c r="BA1642" s="29"/>
      <c r="BB1642" s="29"/>
      <c r="BC1642" s="29"/>
      <c r="BD1642" s="29"/>
      <c r="BE1642" s="29"/>
      <c r="BF1642" s="29"/>
      <c r="BG1642" s="29"/>
      <c r="BH1642" s="29"/>
      <c r="BI1642" s="29"/>
      <c r="BJ1642" s="29"/>
      <c r="BK1642" s="29"/>
      <c r="BL1642" s="29"/>
      <c r="BM1642" s="29"/>
      <c r="CH1642" s="29"/>
      <c r="CX1642" s="29"/>
      <c r="CY1642" s="29"/>
      <c r="CZ1642" s="31"/>
      <c r="DA1642" s="31"/>
      <c r="DB1642" s="31"/>
      <c r="DC1642" s="31"/>
      <c r="DD1642" s="31"/>
      <c r="DE1642" s="31"/>
      <c r="DF1642" s="31"/>
      <c r="DL1642" s="29"/>
      <c r="DM1642" s="29"/>
      <c r="DN1642" s="29"/>
      <c r="DO1642" s="29"/>
      <c r="DP1642" s="29"/>
      <c r="DQ1642" s="29"/>
      <c r="DR1642" s="29"/>
      <c r="DS1642" s="29"/>
      <c r="DT1642" s="29"/>
      <c r="DU1642" s="29"/>
      <c r="DV1642" s="29"/>
      <c r="DW1642" s="29"/>
      <c r="DX1642" s="29"/>
      <c r="DY1642" s="29"/>
      <c r="DZ1642" s="29"/>
      <c r="EA1642" s="29"/>
      <c r="EB1642" s="29"/>
      <c r="EC1642" s="29"/>
      <c r="ED1642" s="29"/>
      <c r="EE1642" s="29"/>
      <c r="EF1642" s="29"/>
      <c r="EG1642" s="29"/>
      <c r="EH1642" s="29"/>
      <c r="EI1642" s="29"/>
      <c r="EJ1642" s="29"/>
      <c r="EK1642" s="29"/>
      <c r="EL1642" s="29"/>
      <c r="EM1642" s="29"/>
      <c r="EN1642" s="29"/>
      <c r="EO1642" s="29"/>
      <c r="EP1642" s="29"/>
      <c r="EQ1642" s="29"/>
      <c r="ER1642" s="29"/>
      <c r="ES1642" s="29"/>
      <c r="ET1642" s="29"/>
      <c r="EU1642" s="29"/>
      <c r="EV1642" s="29"/>
      <c r="EW1642" s="29"/>
      <c r="EX1642" s="29"/>
      <c r="EY1642" s="29"/>
      <c r="EZ1642" s="29"/>
      <c r="FA1642" s="29"/>
      <c r="FB1642" s="29"/>
      <c r="FC1642" s="29"/>
      <c r="FD1642" s="29"/>
      <c r="FE1642" s="29"/>
      <c r="FF1642" s="29"/>
      <c r="FG1642" s="29"/>
      <c r="FH1642" s="29"/>
      <c r="FI1642" s="29"/>
      <c r="FJ1642" s="29"/>
      <c r="FK1642" s="29"/>
      <c r="FV1642" s="29"/>
      <c r="FZ1642" s="29"/>
      <c r="GA1642" s="29"/>
    </row>
    <row r="1643" spans="7:183" x14ac:dyDescent="0.25">
      <c r="G1643" s="112"/>
      <c r="Z1643" s="113"/>
      <c r="AQ1643" s="29"/>
      <c r="AR1643" s="29"/>
      <c r="AS1643" s="29"/>
      <c r="AT1643" s="29"/>
      <c r="AU1643" s="29"/>
      <c r="AV1643" s="29"/>
      <c r="AW1643" s="29"/>
      <c r="AX1643" s="29"/>
      <c r="AY1643" s="29"/>
      <c r="AZ1643" s="29"/>
      <c r="BA1643" s="29"/>
      <c r="BB1643" s="29"/>
      <c r="BC1643" s="29"/>
      <c r="BD1643" s="29"/>
      <c r="BE1643" s="29"/>
      <c r="BF1643" s="29"/>
      <c r="BG1643" s="29"/>
      <c r="BH1643" s="29"/>
      <c r="BI1643" s="29"/>
      <c r="BJ1643" s="29"/>
      <c r="BK1643" s="29"/>
      <c r="BL1643" s="29"/>
      <c r="BM1643" s="29"/>
      <c r="CH1643" s="29"/>
      <c r="CX1643" s="29"/>
      <c r="CY1643" s="29"/>
      <c r="CZ1643" s="31"/>
      <c r="DA1643" s="31"/>
      <c r="DB1643" s="31"/>
      <c r="DC1643" s="31"/>
      <c r="DD1643" s="31"/>
      <c r="DE1643" s="31"/>
      <c r="DF1643" s="31"/>
      <c r="DL1643" s="29"/>
      <c r="DM1643" s="29"/>
      <c r="DN1643" s="29"/>
      <c r="DO1643" s="29"/>
      <c r="DP1643" s="29"/>
      <c r="DQ1643" s="29"/>
      <c r="DR1643" s="29"/>
      <c r="DS1643" s="29"/>
      <c r="DT1643" s="29"/>
      <c r="DU1643" s="29"/>
      <c r="DV1643" s="29"/>
      <c r="DW1643" s="29"/>
      <c r="DX1643" s="29"/>
      <c r="DY1643" s="29"/>
      <c r="DZ1643" s="29"/>
      <c r="EA1643" s="29"/>
      <c r="EB1643" s="29"/>
      <c r="EC1643" s="29"/>
      <c r="ED1643" s="29"/>
      <c r="EE1643" s="29"/>
      <c r="EF1643" s="29"/>
      <c r="EG1643" s="29"/>
      <c r="EH1643" s="29"/>
      <c r="EI1643" s="29"/>
      <c r="EJ1643" s="29"/>
      <c r="EK1643" s="29"/>
      <c r="EL1643" s="29"/>
      <c r="EM1643" s="29"/>
      <c r="EN1643" s="29"/>
      <c r="EO1643" s="29"/>
      <c r="EP1643" s="29"/>
      <c r="EQ1643" s="29"/>
      <c r="ER1643" s="29"/>
      <c r="ES1643" s="29"/>
      <c r="ET1643" s="29"/>
      <c r="EU1643" s="29"/>
      <c r="EV1643" s="29"/>
      <c r="EW1643" s="29"/>
      <c r="EX1643" s="29"/>
      <c r="EY1643" s="29"/>
      <c r="EZ1643" s="29"/>
      <c r="FA1643" s="29"/>
      <c r="FB1643" s="29"/>
      <c r="FC1643" s="29"/>
      <c r="FD1643" s="29"/>
      <c r="FE1643" s="29"/>
      <c r="FF1643" s="29"/>
      <c r="FG1643" s="29"/>
      <c r="FH1643" s="29"/>
      <c r="FI1643" s="29"/>
      <c r="FJ1643" s="29"/>
      <c r="FK1643" s="29"/>
      <c r="FV1643" s="29"/>
      <c r="FZ1643" s="29"/>
      <c r="GA1643" s="29"/>
    </row>
    <row r="1644" spans="7:183" x14ac:dyDescent="0.25">
      <c r="G1644" s="112"/>
      <c r="Z1644" s="113"/>
      <c r="AQ1644" s="29"/>
      <c r="AR1644" s="29"/>
      <c r="AS1644" s="29"/>
      <c r="AT1644" s="29"/>
      <c r="AU1644" s="29"/>
      <c r="AV1644" s="29"/>
      <c r="AW1644" s="29"/>
      <c r="AX1644" s="29"/>
      <c r="AY1644" s="29"/>
      <c r="AZ1644" s="29"/>
      <c r="BA1644" s="29"/>
      <c r="BB1644" s="29"/>
      <c r="BC1644" s="29"/>
      <c r="BD1644" s="29"/>
      <c r="BE1644" s="29"/>
      <c r="BF1644" s="29"/>
      <c r="BG1644" s="29"/>
      <c r="BH1644" s="29"/>
      <c r="BI1644" s="29"/>
      <c r="BJ1644" s="29"/>
      <c r="BK1644" s="29"/>
      <c r="BL1644" s="29"/>
      <c r="BM1644" s="29"/>
      <c r="CH1644" s="29"/>
      <c r="CX1644" s="29"/>
      <c r="CY1644" s="29"/>
      <c r="CZ1644" s="31"/>
      <c r="DA1644" s="31"/>
      <c r="DB1644" s="31"/>
      <c r="DC1644" s="31"/>
      <c r="DD1644" s="31"/>
      <c r="DE1644" s="31"/>
      <c r="DF1644" s="31"/>
      <c r="DL1644" s="29"/>
      <c r="DM1644" s="29"/>
      <c r="DN1644" s="29"/>
      <c r="DO1644" s="29"/>
      <c r="DP1644" s="29"/>
      <c r="DQ1644" s="29"/>
      <c r="DR1644" s="29"/>
      <c r="DS1644" s="29"/>
      <c r="DT1644" s="29"/>
      <c r="DU1644" s="29"/>
      <c r="DV1644" s="29"/>
      <c r="DW1644" s="29"/>
      <c r="DX1644" s="29"/>
      <c r="DY1644" s="29"/>
      <c r="DZ1644" s="29"/>
      <c r="EA1644" s="29"/>
      <c r="EB1644" s="29"/>
      <c r="EC1644" s="29"/>
      <c r="ED1644" s="29"/>
      <c r="EE1644" s="29"/>
      <c r="EF1644" s="29"/>
      <c r="EG1644" s="29"/>
      <c r="EH1644" s="29"/>
      <c r="EI1644" s="29"/>
      <c r="EJ1644" s="29"/>
      <c r="EK1644" s="29"/>
      <c r="EL1644" s="29"/>
      <c r="EM1644" s="29"/>
      <c r="EN1644" s="29"/>
      <c r="EO1644" s="29"/>
      <c r="EP1644" s="29"/>
      <c r="EQ1644" s="29"/>
      <c r="ER1644" s="29"/>
      <c r="ES1644" s="29"/>
      <c r="ET1644" s="29"/>
      <c r="EU1644" s="29"/>
      <c r="EV1644" s="29"/>
      <c r="EW1644" s="29"/>
      <c r="EX1644" s="29"/>
      <c r="EY1644" s="29"/>
      <c r="EZ1644" s="29"/>
      <c r="FA1644" s="29"/>
      <c r="FB1644" s="29"/>
      <c r="FC1644" s="29"/>
      <c r="FD1644" s="29"/>
      <c r="FE1644" s="29"/>
      <c r="FF1644" s="29"/>
      <c r="FG1644" s="29"/>
      <c r="FH1644" s="29"/>
      <c r="FI1644" s="29"/>
      <c r="FJ1644" s="29"/>
      <c r="FK1644" s="29"/>
      <c r="FV1644" s="29"/>
      <c r="FZ1644" s="29"/>
      <c r="GA1644" s="29"/>
    </row>
    <row r="1645" spans="7:183" x14ac:dyDescent="0.25">
      <c r="G1645" s="112"/>
      <c r="Z1645" s="113"/>
      <c r="AQ1645" s="29"/>
      <c r="AR1645" s="29"/>
      <c r="AS1645" s="29"/>
      <c r="AT1645" s="29"/>
      <c r="AU1645" s="29"/>
      <c r="AV1645" s="29"/>
      <c r="AW1645" s="29"/>
      <c r="AX1645" s="29"/>
      <c r="AY1645" s="29"/>
      <c r="AZ1645" s="29"/>
      <c r="BA1645" s="29"/>
      <c r="BB1645" s="29"/>
      <c r="BC1645" s="29"/>
      <c r="BD1645" s="29"/>
      <c r="BE1645" s="29"/>
      <c r="BF1645" s="29"/>
      <c r="BG1645" s="29"/>
      <c r="BH1645" s="29"/>
      <c r="BI1645" s="29"/>
      <c r="BJ1645" s="29"/>
      <c r="BK1645" s="29"/>
      <c r="BL1645" s="29"/>
      <c r="BM1645" s="29"/>
      <c r="CH1645" s="29"/>
      <c r="CX1645" s="29"/>
      <c r="CY1645" s="29"/>
      <c r="CZ1645" s="31"/>
      <c r="DA1645" s="31"/>
      <c r="DB1645" s="31"/>
      <c r="DC1645" s="31"/>
      <c r="DD1645" s="31"/>
      <c r="DE1645" s="31"/>
      <c r="DF1645" s="31"/>
      <c r="DL1645" s="29"/>
      <c r="DM1645" s="29"/>
      <c r="DN1645" s="29"/>
      <c r="DO1645" s="29"/>
      <c r="DP1645" s="29"/>
      <c r="DQ1645" s="29"/>
      <c r="DR1645" s="29"/>
      <c r="DS1645" s="29"/>
      <c r="DT1645" s="29"/>
      <c r="DU1645" s="29"/>
      <c r="DV1645" s="29"/>
      <c r="DW1645" s="29"/>
      <c r="DX1645" s="29"/>
      <c r="DY1645" s="29"/>
      <c r="DZ1645" s="29"/>
      <c r="EA1645" s="29"/>
      <c r="EB1645" s="29"/>
      <c r="EC1645" s="29"/>
      <c r="ED1645" s="29"/>
      <c r="EE1645" s="29"/>
      <c r="EF1645" s="29"/>
      <c r="EG1645" s="29"/>
      <c r="EH1645" s="29"/>
      <c r="EI1645" s="29"/>
      <c r="EJ1645" s="29"/>
      <c r="EK1645" s="29"/>
      <c r="EL1645" s="29"/>
      <c r="EM1645" s="29"/>
      <c r="EN1645" s="29"/>
      <c r="EO1645" s="29"/>
      <c r="EP1645" s="29"/>
      <c r="EQ1645" s="29"/>
      <c r="ER1645" s="29"/>
      <c r="ES1645" s="29"/>
      <c r="ET1645" s="29"/>
      <c r="EU1645" s="29"/>
      <c r="EV1645" s="29"/>
      <c r="EW1645" s="29"/>
      <c r="EX1645" s="29"/>
      <c r="EY1645" s="29"/>
      <c r="EZ1645" s="29"/>
      <c r="FA1645" s="29"/>
      <c r="FB1645" s="29"/>
      <c r="FC1645" s="29"/>
      <c r="FD1645" s="29"/>
      <c r="FE1645" s="29"/>
      <c r="FF1645" s="29"/>
      <c r="FG1645" s="29"/>
      <c r="FH1645" s="29"/>
      <c r="FI1645" s="29"/>
      <c r="FJ1645" s="29"/>
      <c r="FK1645" s="29"/>
      <c r="FV1645" s="29"/>
      <c r="FZ1645" s="29"/>
      <c r="GA1645" s="29"/>
    </row>
    <row r="1646" spans="7:183" x14ac:dyDescent="0.25">
      <c r="G1646" s="112"/>
      <c r="Z1646" s="113"/>
      <c r="AQ1646" s="29"/>
      <c r="AR1646" s="29"/>
      <c r="AS1646" s="29"/>
      <c r="AT1646" s="29"/>
      <c r="AU1646" s="29"/>
      <c r="AV1646" s="29"/>
      <c r="AW1646" s="29"/>
      <c r="AX1646" s="29"/>
      <c r="AY1646" s="29"/>
      <c r="AZ1646" s="29"/>
      <c r="BA1646" s="29"/>
      <c r="BB1646" s="29"/>
      <c r="BC1646" s="29"/>
      <c r="BD1646" s="29"/>
      <c r="BE1646" s="29"/>
      <c r="BF1646" s="29"/>
      <c r="BG1646" s="29"/>
      <c r="BH1646" s="29"/>
      <c r="BI1646" s="29"/>
      <c r="BJ1646" s="29"/>
      <c r="BK1646" s="29"/>
      <c r="BL1646" s="29"/>
      <c r="BM1646" s="29"/>
      <c r="CH1646" s="29"/>
      <c r="CX1646" s="29"/>
      <c r="CY1646" s="29"/>
      <c r="CZ1646" s="31"/>
      <c r="DA1646" s="31"/>
      <c r="DB1646" s="31"/>
      <c r="DC1646" s="31"/>
      <c r="DD1646" s="31"/>
      <c r="DE1646" s="31"/>
      <c r="DF1646" s="31"/>
      <c r="DL1646" s="29"/>
      <c r="DM1646" s="29"/>
      <c r="DN1646" s="29"/>
      <c r="DO1646" s="29"/>
      <c r="DP1646" s="29"/>
      <c r="DQ1646" s="29"/>
      <c r="DR1646" s="29"/>
      <c r="DS1646" s="29"/>
      <c r="DT1646" s="29"/>
      <c r="DU1646" s="29"/>
      <c r="DV1646" s="29"/>
      <c r="DW1646" s="29"/>
      <c r="DX1646" s="29"/>
      <c r="DY1646" s="29"/>
      <c r="DZ1646" s="29"/>
      <c r="EA1646" s="29"/>
      <c r="EB1646" s="29"/>
      <c r="EC1646" s="29"/>
      <c r="ED1646" s="29"/>
      <c r="EE1646" s="29"/>
      <c r="EF1646" s="29"/>
      <c r="EG1646" s="29"/>
      <c r="EH1646" s="29"/>
      <c r="EI1646" s="29"/>
      <c r="EJ1646" s="29"/>
      <c r="EK1646" s="29"/>
      <c r="EL1646" s="29"/>
      <c r="EM1646" s="29"/>
      <c r="EN1646" s="29"/>
      <c r="EO1646" s="29"/>
      <c r="EP1646" s="29"/>
      <c r="EQ1646" s="29"/>
      <c r="ER1646" s="29"/>
      <c r="ES1646" s="29"/>
      <c r="ET1646" s="29"/>
      <c r="EU1646" s="29"/>
      <c r="EV1646" s="29"/>
      <c r="EW1646" s="29"/>
      <c r="EX1646" s="29"/>
      <c r="EY1646" s="29"/>
      <c r="EZ1646" s="29"/>
      <c r="FA1646" s="29"/>
      <c r="FB1646" s="29"/>
      <c r="FC1646" s="29"/>
      <c r="FD1646" s="29"/>
      <c r="FE1646" s="29"/>
      <c r="FF1646" s="29"/>
      <c r="FG1646" s="29"/>
      <c r="FH1646" s="29"/>
      <c r="FI1646" s="29"/>
      <c r="FJ1646" s="29"/>
      <c r="FK1646" s="29"/>
      <c r="FV1646" s="29"/>
      <c r="FZ1646" s="29"/>
      <c r="GA1646" s="29"/>
    </row>
    <row r="1647" spans="7:183" x14ac:dyDescent="0.25">
      <c r="G1647" s="112"/>
      <c r="Z1647" s="113"/>
      <c r="AQ1647" s="29"/>
      <c r="AR1647" s="29"/>
      <c r="AS1647" s="29"/>
      <c r="AT1647" s="29"/>
      <c r="AU1647" s="29"/>
      <c r="AV1647" s="29"/>
      <c r="AW1647" s="29"/>
      <c r="AX1647" s="29"/>
      <c r="AY1647" s="29"/>
      <c r="AZ1647" s="29"/>
      <c r="BA1647" s="29"/>
      <c r="BB1647" s="29"/>
      <c r="BC1647" s="29"/>
      <c r="BD1647" s="29"/>
      <c r="BE1647" s="29"/>
      <c r="BF1647" s="29"/>
      <c r="BG1647" s="29"/>
      <c r="BH1647" s="29"/>
      <c r="BI1647" s="29"/>
      <c r="BJ1647" s="29"/>
      <c r="BK1647" s="29"/>
      <c r="BL1647" s="29"/>
      <c r="BM1647" s="29"/>
      <c r="CH1647" s="29"/>
      <c r="CX1647" s="29"/>
      <c r="CY1647" s="29"/>
      <c r="CZ1647" s="31"/>
      <c r="DA1647" s="31"/>
      <c r="DB1647" s="31"/>
      <c r="DC1647" s="31"/>
      <c r="DD1647" s="31"/>
      <c r="DE1647" s="31"/>
      <c r="DF1647" s="31"/>
      <c r="DL1647" s="29"/>
      <c r="DM1647" s="29"/>
      <c r="DN1647" s="29"/>
      <c r="DO1647" s="29"/>
      <c r="DP1647" s="29"/>
      <c r="DQ1647" s="29"/>
      <c r="DR1647" s="29"/>
      <c r="DS1647" s="29"/>
      <c r="DT1647" s="29"/>
      <c r="DU1647" s="29"/>
      <c r="DV1647" s="29"/>
      <c r="DW1647" s="29"/>
      <c r="DX1647" s="29"/>
      <c r="DY1647" s="29"/>
      <c r="DZ1647" s="29"/>
      <c r="EA1647" s="29"/>
      <c r="EB1647" s="29"/>
      <c r="EC1647" s="29"/>
      <c r="ED1647" s="29"/>
      <c r="EE1647" s="29"/>
      <c r="EF1647" s="29"/>
      <c r="EG1647" s="29"/>
      <c r="EH1647" s="29"/>
      <c r="EI1647" s="29"/>
      <c r="EJ1647" s="29"/>
      <c r="EK1647" s="29"/>
      <c r="EL1647" s="29"/>
      <c r="EM1647" s="29"/>
      <c r="EN1647" s="29"/>
      <c r="EO1647" s="29"/>
      <c r="EP1647" s="29"/>
      <c r="EQ1647" s="29"/>
      <c r="ER1647" s="29"/>
      <c r="ES1647" s="29"/>
      <c r="ET1647" s="29"/>
      <c r="EU1647" s="29"/>
      <c r="EV1647" s="29"/>
      <c r="EW1647" s="29"/>
      <c r="EX1647" s="29"/>
      <c r="EY1647" s="29"/>
      <c r="EZ1647" s="29"/>
      <c r="FA1647" s="29"/>
      <c r="FB1647" s="29"/>
      <c r="FC1647" s="29"/>
      <c r="FD1647" s="29"/>
      <c r="FE1647" s="29"/>
      <c r="FF1647" s="29"/>
      <c r="FG1647" s="29"/>
      <c r="FH1647" s="29"/>
      <c r="FI1647" s="29"/>
      <c r="FJ1647" s="29"/>
      <c r="FK1647" s="29"/>
      <c r="FV1647" s="29"/>
      <c r="FZ1647" s="29"/>
      <c r="GA1647" s="29"/>
    </row>
    <row r="1648" spans="7:183" x14ac:dyDescent="0.25">
      <c r="G1648" s="112"/>
      <c r="Z1648" s="113"/>
      <c r="AQ1648" s="29"/>
      <c r="AR1648" s="29"/>
      <c r="AS1648" s="29"/>
      <c r="AT1648" s="29"/>
      <c r="AU1648" s="29"/>
      <c r="AV1648" s="29"/>
      <c r="AW1648" s="29"/>
      <c r="AX1648" s="29"/>
      <c r="AY1648" s="29"/>
      <c r="AZ1648" s="29"/>
      <c r="BA1648" s="29"/>
      <c r="BB1648" s="29"/>
      <c r="BC1648" s="29"/>
      <c r="BD1648" s="29"/>
      <c r="BE1648" s="29"/>
      <c r="BF1648" s="29"/>
      <c r="BG1648" s="29"/>
      <c r="BH1648" s="29"/>
      <c r="BI1648" s="29"/>
      <c r="BJ1648" s="29"/>
      <c r="BK1648" s="29"/>
      <c r="BL1648" s="29"/>
      <c r="BM1648" s="29"/>
      <c r="CH1648" s="29"/>
      <c r="CX1648" s="29"/>
      <c r="CY1648" s="29"/>
      <c r="CZ1648" s="31"/>
      <c r="DA1648" s="31"/>
      <c r="DB1648" s="31"/>
      <c r="DC1648" s="31"/>
      <c r="DD1648" s="31"/>
      <c r="DE1648" s="31"/>
      <c r="DF1648" s="31"/>
      <c r="DL1648" s="29"/>
      <c r="DM1648" s="29"/>
      <c r="DN1648" s="29"/>
      <c r="DO1648" s="29"/>
      <c r="DP1648" s="29"/>
      <c r="DQ1648" s="29"/>
      <c r="DR1648" s="29"/>
      <c r="DS1648" s="29"/>
      <c r="DT1648" s="29"/>
      <c r="DU1648" s="29"/>
      <c r="DV1648" s="29"/>
      <c r="DW1648" s="29"/>
      <c r="DX1648" s="29"/>
      <c r="DY1648" s="29"/>
      <c r="DZ1648" s="29"/>
      <c r="EA1648" s="29"/>
      <c r="EB1648" s="29"/>
      <c r="EC1648" s="29"/>
      <c r="ED1648" s="29"/>
      <c r="EE1648" s="29"/>
      <c r="EF1648" s="29"/>
      <c r="EG1648" s="29"/>
      <c r="EH1648" s="29"/>
      <c r="EI1648" s="29"/>
      <c r="EJ1648" s="29"/>
      <c r="EK1648" s="29"/>
      <c r="EL1648" s="29"/>
      <c r="EM1648" s="29"/>
      <c r="EN1648" s="29"/>
      <c r="EO1648" s="29"/>
      <c r="EP1648" s="29"/>
      <c r="EQ1648" s="29"/>
      <c r="ER1648" s="29"/>
      <c r="ES1648" s="29"/>
      <c r="ET1648" s="29"/>
      <c r="EU1648" s="29"/>
      <c r="EV1648" s="29"/>
      <c r="EW1648" s="29"/>
      <c r="EX1648" s="29"/>
      <c r="EY1648" s="29"/>
      <c r="EZ1648" s="29"/>
      <c r="FA1648" s="29"/>
      <c r="FB1648" s="29"/>
      <c r="FC1648" s="29"/>
      <c r="FD1648" s="29"/>
      <c r="FE1648" s="29"/>
      <c r="FF1648" s="29"/>
      <c r="FG1648" s="29"/>
      <c r="FH1648" s="29"/>
      <c r="FI1648" s="29"/>
      <c r="FJ1648" s="29"/>
      <c r="FK1648" s="29"/>
      <c r="FV1648" s="29"/>
      <c r="FZ1648" s="29"/>
      <c r="GA1648" s="29"/>
    </row>
    <row r="1649" spans="7:183" x14ac:dyDescent="0.25">
      <c r="G1649" s="112"/>
      <c r="Z1649" s="113"/>
      <c r="AQ1649" s="29"/>
      <c r="AR1649" s="29"/>
      <c r="AS1649" s="29"/>
      <c r="AT1649" s="29"/>
      <c r="AU1649" s="29"/>
      <c r="AV1649" s="29"/>
      <c r="AW1649" s="29"/>
      <c r="AX1649" s="29"/>
      <c r="AY1649" s="29"/>
      <c r="AZ1649" s="29"/>
      <c r="BA1649" s="29"/>
      <c r="BB1649" s="29"/>
      <c r="BC1649" s="29"/>
      <c r="BD1649" s="29"/>
      <c r="BE1649" s="29"/>
      <c r="BF1649" s="29"/>
      <c r="BG1649" s="29"/>
      <c r="BH1649" s="29"/>
      <c r="BI1649" s="29"/>
      <c r="BJ1649" s="29"/>
      <c r="BK1649" s="29"/>
      <c r="BL1649" s="29"/>
      <c r="BM1649" s="29"/>
      <c r="CH1649" s="29"/>
      <c r="CX1649" s="29"/>
      <c r="CY1649" s="29"/>
      <c r="CZ1649" s="31"/>
      <c r="DA1649" s="31"/>
      <c r="DB1649" s="31"/>
      <c r="DC1649" s="31"/>
      <c r="DD1649" s="31"/>
      <c r="DE1649" s="31"/>
      <c r="DF1649" s="31"/>
      <c r="DL1649" s="29"/>
      <c r="DM1649" s="29"/>
      <c r="DN1649" s="29"/>
      <c r="DO1649" s="29"/>
      <c r="DP1649" s="29"/>
      <c r="DQ1649" s="29"/>
      <c r="DR1649" s="29"/>
      <c r="DS1649" s="29"/>
      <c r="DT1649" s="29"/>
      <c r="DU1649" s="29"/>
      <c r="DV1649" s="29"/>
      <c r="DW1649" s="29"/>
      <c r="DX1649" s="29"/>
      <c r="DY1649" s="29"/>
      <c r="DZ1649" s="29"/>
      <c r="EA1649" s="29"/>
      <c r="EB1649" s="29"/>
      <c r="EC1649" s="29"/>
      <c r="ED1649" s="29"/>
      <c r="EE1649" s="29"/>
      <c r="EF1649" s="29"/>
      <c r="EG1649" s="29"/>
      <c r="EH1649" s="29"/>
      <c r="EI1649" s="29"/>
      <c r="EJ1649" s="29"/>
      <c r="EK1649" s="29"/>
      <c r="EL1649" s="29"/>
      <c r="EM1649" s="29"/>
      <c r="EN1649" s="29"/>
      <c r="EO1649" s="29"/>
      <c r="EP1649" s="29"/>
      <c r="EQ1649" s="29"/>
      <c r="ER1649" s="29"/>
      <c r="ES1649" s="29"/>
      <c r="ET1649" s="29"/>
      <c r="EU1649" s="29"/>
      <c r="EV1649" s="29"/>
      <c r="EW1649" s="29"/>
      <c r="EX1649" s="29"/>
      <c r="EY1649" s="29"/>
      <c r="EZ1649" s="29"/>
      <c r="FA1649" s="29"/>
      <c r="FB1649" s="29"/>
      <c r="FC1649" s="29"/>
      <c r="FD1649" s="29"/>
      <c r="FE1649" s="29"/>
      <c r="FF1649" s="29"/>
      <c r="FG1649" s="29"/>
      <c r="FH1649" s="29"/>
      <c r="FI1649" s="29"/>
      <c r="FJ1649" s="29"/>
      <c r="FK1649" s="29"/>
      <c r="FV1649" s="29"/>
      <c r="FZ1649" s="29"/>
      <c r="GA1649" s="29"/>
    </row>
    <row r="1650" spans="7:183" x14ac:dyDescent="0.25">
      <c r="G1650" s="112"/>
      <c r="Z1650" s="113"/>
      <c r="AQ1650" s="29"/>
      <c r="AR1650" s="29"/>
      <c r="AS1650" s="29"/>
      <c r="AT1650" s="29"/>
      <c r="AU1650" s="29"/>
      <c r="AV1650" s="29"/>
      <c r="AW1650" s="29"/>
      <c r="AX1650" s="29"/>
      <c r="AY1650" s="29"/>
      <c r="AZ1650" s="29"/>
      <c r="BA1650" s="29"/>
      <c r="BB1650" s="29"/>
      <c r="BC1650" s="29"/>
      <c r="BD1650" s="29"/>
      <c r="BE1650" s="29"/>
      <c r="BF1650" s="29"/>
      <c r="BG1650" s="29"/>
      <c r="BH1650" s="29"/>
      <c r="BI1650" s="29"/>
      <c r="BJ1650" s="29"/>
      <c r="BK1650" s="29"/>
      <c r="BL1650" s="29"/>
      <c r="BM1650" s="29"/>
      <c r="CH1650" s="29"/>
      <c r="CX1650" s="29"/>
      <c r="CY1650" s="29"/>
      <c r="CZ1650" s="31"/>
      <c r="DA1650" s="31"/>
      <c r="DB1650" s="31"/>
      <c r="DC1650" s="31"/>
      <c r="DD1650" s="31"/>
      <c r="DE1650" s="31"/>
      <c r="DF1650" s="31"/>
      <c r="DL1650" s="29"/>
      <c r="DM1650" s="29"/>
      <c r="DN1650" s="29"/>
      <c r="DO1650" s="29"/>
      <c r="DP1650" s="29"/>
      <c r="DQ1650" s="29"/>
      <c r="DR1650" s="29"/>
      <c r="DS1650" s="29"/>
      <c r="DT1650" s="29"/>
      <c r="DU1650" s="29"/>
      <c r="DV1650" s="29"/>
      <c r="DW1650" s="29"/>
      <c r="DX1650" s="29"/>
      <c r="DY1650" s="29"/>
      <c r="DZ1650" s="29"/>
      <c r="EA1650" s="29"/>
      <c r="EB1650" s="29"/>
      <c r="EC1650" s="29"/>
      <c r="ED1650" s="29"/>
      <c r="EE1650" s="29"/>
      <c r="EF1650" s="29"/>
      <c r="EG1650" s="29"/>
      <c r="EH1650" s="29"/>
      <c r="EI1650" s="29"/>
      <c r="EJ1650" s="29"/>
      <c r="EK1650" s="29"/>
      <c r="EL1650" s="29"/>
      <c r="EM1650" s="29"/>
      <c r="EN1650" s="29"/>
      <c r="EO1650" s="29"/>
      <c r="EP1650" s="29"/>
      <c r="EQ1650" s="29"/>
      <c r="ER1650" s="29"/>
      <c r="ES1650" s="29"/>
      <c r="ET1650" s="29"/>
      <c r="EU1650" s="29"/>
      <c r="EV1650" s="29"/>
      <c r="EW1650" s="29"/>
      <c r="EX1650" s="29"/>
      <c r="EY1650" s="29"/>
      <c r="EZ1650" s="29"/>
      <c r="FA1650" s="29"/>
      <c r="FB1650" s="29"/>
      <c r="FC1650" s="29"/>
      <c r="FD1650" s="29"/>
      <c r="FE1650" s="29"/>
      <c r="FF1650" s="29"/>
      <c r="FG1650" s="29"/>
      <c r="FH1650" s="29"/>
      <c r="FI1650" s="29"/>
      <c r="FJ1650" s="29"/>
      <c r="FK1650" s="29"/>
      <c r="FV1650" s="29"/>
      <c r="FZ1650" s="29"/>
      <c r="GA1650" s="29"/>
    </row>
    <row r="1651" spans="7:183" x14ac:dyDescent="0.25">
      <c r="G1651" s="112"/>
      <c r="Z1651" s="113"/>
      <c r="AQ1651" s="29"/>
      <c r="AR1651" s="29"/>
      <c r="AS1651" s="29"/>
      <c r="AT1651" s="29"/>
      <c r="AU1651" s="29"/>
      <c r="AV1651" s="29"/>
      <c r="AW1651" s="29"/>
      <c r="AX1651" s="29"/>
      <c r="AY1651" s="29"/>
      <c r="AZ1651" s="29"/>
      <c r="BA1651" s="29"/>
      <c r="BB1651" s="29"/>
      <c r="BC1651" s="29"/>
      <c r="BD1651" s="29"/>
      <c r="BE1651" s="29"/>
      <c r="BF1651" s="29"/>
      <c r="BG1651" s="29"/>
      <c r="BH1651" s="29"/>
      <c r="BI1651" s="29"/>
      <c r="BJ1651" s="29"/>
      <c r="BK1651" s="29"/>
      <c r="BL1651" s="29"/>
      <c r="BM1651" s="29"/>
      <c r="CH1651" s="29"/>
      <c r="CX1651" s="29"/>
      <c r="CY1651" s="29"/>
      <c r="CZ1651" s="31"/>
      <c r="DA1651" s="31"/>
      <c r="DB1651" s="31"/>
      <c r="DC1651" s="31"/>
      <c r="DD1651" s="31"/>
      <c r="DE1651" s="31"/>
      <c r="DF1651" s="31"/>
      <c r="DL1651" s="29"/>
      <c r="DM1651" s="29"/>
      <c r="DN1651" s="29"/>
      <c r="DO1651" s="29"/>
      <c r="DP1651" s="29"/>
      <c r="DQ1651" s="29"/>
      <c r="DR1651" s="29"/>
      <c r="DS1651" s="29"/>
      <c r="DT1651" s="29"/>
      <c r="DU1651" s="29"/>
      <c r="DV1651" s="29"/>
      <c r="DW1651" s="29"/>
      <c r="DX1651" s="29"/>
      <c r="DY1651" s="29"/>
      <c r="DZ1651" s="29"/>
      <c r="EA1651" s="29"/>
      <c r="EB1651" s="29"/>
      <c r="EC1651" s="29"/>
      <c r="ED1651" s="29"/>
      <c r="EE1651" s="29"/>
      <c r="EF1651" s="29"/>
      <c r="EG1651" s="29"/>
      <c r="EH1651" s="29"/>
      <c r="EI1651" s="29"/>
      <c r="EJ1651" s="29"/>
      <c r="EK1651" s="29"/>
      <c r="EL1651" s="29"/>
      <c r="EM1651" s="29"/>
      <c r="EN1651" s="29"/>
      <c r="EO1651" s="29"/>
      <c r="EP1651" s="29"/>
      <c r="EQ1651" s="29"/>
      <c r="ER1651" s="29"/>
      <c r="ES1651" s="29"/>
      <c r="ET1651" s="29"/>
      <c r="EU1651" s="29"/>
      <c r="EV1651" s="29"/>
      <c r="EW1651" s="29"/>
      <c r="EX1651" s="29"/>
      <c r="EY1651" s="29"/>
      <c r="EZ1651" s="29"/>
      <c r="FA1651" s="29"/>
      <c r="FB1651" s="29"/>
      <c r="FC1651" s="29"/>
      <c r="FD1651" s="29"/>
      <c r="FE1651" s="29"/>
      <c r="FF1651" s="29"/>
      <c r="FG1651" s="29"/>
      <c r="FH1651" s="29"/>
      <c r="FI1651" s="29"/>
      <c r="FJ1651" s="29"/>
      <c r="FK1651" s="29"/>
      <c r="FV1651" s="29"/>
      <c r="FZ1651" s="29"/>
      <c r="GA1651" s="29"/>
    </row>
    <row r="1652" spans="7:183" x14ac:dyDescent="0.25">
      <c r="G1652" s="112"/>
      <c r="Z1652" s="113"/>
      <c r="AQ1652" s="29"/>
      <c r="AR1652" s="29"/>
      <c r="AS1652" s="29"/>
      <c r="AT1652" s="29"/>
      <c r="AU1652" s="29"/>
      <c r="AV1652" s="29"/>
      <c r="AW1652" s="29"/>
      <c r="AX1652" s="29"/>
      <c r="AY1652" s="29"/>
      <c r="AZ1652" s="29"/>
      <c r="BA1652" s="29"/>
      <c r="BB1652" s="29"/>
      <c r="BC1652" s="29"/>
      <c r="BD1652" s="29"/>
      <c r="BE1652" s="29"/>
      <c r="BF1652" s="29"/>
      <c r="BG1652" s="29"/>
      <c r="BH1652" s="29"/>
      <c r="BI1652" s="29"/>
      <c r="BJ1652" s="29"/>
      <c r="BK1652" s="29"/>
      <c r="BL1652" s="29"/>
      <c r="BM1652" s="29"/>
      <c r="CH1652" s="29"/>
      <c r="CX1652" s="29"/>
      <c r="CY1652" s="29"/>
      <c r="CZ1652" s="31"/>
      <c r="DA1652" s="31"/>
      <c r="DB1652" s="31"/>
      <c r="DC1652" s="31"/>
      <c r="DD1652" s="31"/>
      <c r="DE1652" s="31"/>
      <c r="DF1652" s="31"/>
      <c r="DL1652" s="29"/>
      <c r="DM1652" s="29"/>
      <c r="DN1652" s="29"/>
      <c r="DO1652" s="29"/>
      <c r="DP1652" s="29"/>
      <c r="DQ1652" s="29"/>
      <c r="DR1652" s="29"/>
      <c r="DS1652" s="29"/>
      <c r="DT1652" s="29"/>
      <c r="DU1652" s="29"/>
      <c r="DV1652" s="29"/>
      <c r="DW1652" s="29"/>
      <c r="DX1652" s="29"/>
      <c r="DY1652" s="29"/>
      <c r="DZ1652" s="29"/>
      <c r="EA1652" s="29"/>
      <c r="EB1652" s="29"/>
      <c r="EC1652" s="29"/>
      <c r="ED1652" s="29"/>
      <c r="EE1652" s="29"/>
      <c r="EF1652" s="29"/>
      <c r="EG1652" s="29"/>
      <c r="EH1652" s="29"/>
      <c r="EI1652" s="29"/>
      <c r="EJ1652" s="29"/>
      <c r="EK1652" s="29"/>
      <c r="EL1652" s="29"/>
      <c r="EM1652" s="29"/>
      <c r="EN1652" s="29"/>
      <c r="EO1652" s="29"/>
      <c r="EP1652" s="29"/>
      <c r="EQ1652" s="29"/>
      <c r="ER1652" s="29"/>
      <c r="ES1652" s="29"/>
      <c r="ET1652" s="29"/>
      <c r="EU1652" s="29"/>
      <c r="EV1652" s="29"/>
      <c r="EW1652" s="29"/>
      <c r="EX1652" s="29"/>
      <c r="EY1652" s="29"/>
      <c r="EZ1652" s="29"/>
      <c r="FA1652" s="29"/>
      <c r="FB1652" s="29"/>
      <c r="FC1652" s="29"/>
      <c r="FD1652" s="29"/>
      <c r="FE1652" s="29"/>
      <c r="FF1652" s="29"/>
      <c r="FG1652" s="29"/>
      <c r="FH1652" s="29"/>
      <c r="FI1652" s="29"/>
      <c r="FJ1652" s="29"/>
      <c r="FK1652" s="29"/>
      <c r="FV1652" s="29"/>
      <c r="FZ1652" s="29"/>
      <c r="GA1652" s="29"/>
    </row>
    <row r="1653" spans="7:183" x14ac:dyDescent="0.25">
      <c r="G1653" s="112"/>
      <c r="Z1653" s="113"/>
      <c r="AQ1653" s="29"/>
      <c r="AR1653" s="29"/>
      <c r="AS1653" s="29"/>
      <c r="AT1653" s="29"/>
      <c r="AU1653" s="29"/>
      <c r="AV1653" s="29"/>
      <c r="AW1653" s="29"/>
      <c r="AX1653" s="29"/>
      <c r="AY1653" s="29"/>
      <c r="AZ1653" s="29"/>
      <c r="BA1653" s="29"/>
      <c r="BB1653" s="29"/>
      <c r="BC1653" s="29"/>
      <c r="BD1653" s="29"/>
      <c r="BE1653" s="29"/>
      <c r="BF1653" s="29"/>
      <c r="BG1653" s="29"/>
      <c r="BH1653" s="29"/>
      <c r="BI1653" s="29"/>
      <c r="BJ1653" s="29"/>
      <c r="BK1653" s="29"/>
      <c r="BL1653" s="29"/>
      <c r="BM1653" s="29"/>
      <c r="CH1653" s="29"/>
      <c r="CX1653" s="29"/>
      <c r="CY1653" s="29"/>
      <c r="CZ1653" s="31"/>
      <c r="DA1653" s="31"/>
      <c r="DB1653" s="31"/>
      <c r="DC1653" s="31"/>
      <c r="DD1653" s="31"/>
      <c r="DE1653" s="31"/>
      <c r="DF1653" s="31"/>
      <c r="DL1653" s="29"/>
      <c r="DM1653" s="29"/>
      <c r="DN1653" s="29"/>
      <c r="DO1653" s="29"/>
      <c r="DP1653" s="29"/>
      <c r="DQ1653" s="29"/>
      <c r="DR1653" s="29"/>
      <c r="DS1653" s="29"/>
      <c r="DT1653" s="29"/>
      <c r="DU1653" s="29"/>
      <c r="DV1653" s="29"/>
      <c r="DW1653" s="29"/>
      <c r="DX1653" s="29"/>
      <c r="DY1653" s="29"/>
      <c r="DZ1653" s="29"/>
      <c r="EA1653" s="29"/>
      <c r="EB1653" s="29"/>
      <c r="EC1653" s="29"/>
      <c r="ED1653" s="29"/>
      <c r="EE1653" s="29"/>
      <c r="EF1653" s="29"/>
      <c r="EG1653" s="29"/>
      <c r="EH1653" s="29"/>
      <c r="EI1653" s="29"/>
      <c r="EJ1653" s="29"/>
      <c r="EK1653" s="29"/>
      <c r="EL1653" s="29"/>
      <c r="EM1653" s="29"/>
      <c r="EN1653" s="29"/>
      <c r="EO1653" s="29"/>
      <c r="EP1653" s="29"/>
      <c r="EQ1653" s="29"/>
      <c r="ER1653" s="29"/>
      <c r="ES1653" s="29"/>
      <c r="ET1653" s="29"/>
      <c r="EU1653" s="29"/>
      <c r="EV1653" s="29"/>
      <c r="EW1653" s="29"/>
      <c r="EX1653" s="29"/>
      <c r="EY1653" s="29"/>
      <c r="EZ1653" s="29"/>
      <c r="FA1653" s="29"/>
      <c r="FB1653" s="29"/>
      <c r="FC1653" s="29"/>
      <c r="FD1653" s="29"/>
      <c r="FE1653" s="29"/>
      <c r="FF1653" s="29"/>
      <c r="FG1653" s="29"/>
      <c r="FH1653" s="29"/>
      <c r="FI1653" s="29"/>
      <c r="FJ1653" s="29"/>
      <c r="FK1653" s="29"/>
      <c r="FV1653" s="29"/>
      <c r="FZ1653" s="29"/>
      <c r="GA1653" s="29"/>
    </row>
    <row r="1654" spans="7:183" x14ac:dyDescent="0.25">
      <c r="G1654" s="112"/>
      <c r="Z1654" s="113"/>
      <c r="AQ1654" s="29"/>
      <c r="AR1654" s="29"/>
      <c r="AS1654" s="29"/>
      <c r="AT1654" s="29"/>
      <c r="AU1654" s="29"/>
      <c r="AV1654" s="29"/>
      <c r="AW1654" s="29"/>
      <c r="AX1654" s="29"/>
      <c r="AY1654" s="29"/>
      <c r="AZ1654" s="29"/>
      <c r="BA1654" s="29"/>
      <c r="BB1654" s="29"/>
      <c r="BC1654" s="29"/>
      <c r="BD1654" s="29"/>
      <c r="BE1654" s="29"/>
      <c r="BF1654" s="29"/>
      <c r="BG1654" s="29"/>
      <c r="BH1654" s="29"/>
      <c r="BI1654" s="29"/>
      <c r="BJ1654" s="29"/>
      <c r="BK1654" s="29"/>
      <c r="BL1654" s="29"/>
      <c r="BM1654" s="29"/>
      <c r="CH1654" s="29"/>
      <c r="CX1654" s="29"/>
      <c r="CY1654" s="29"/>
      <c r="CZ1654" s="31"/>
      <c r="DA1654" s="31"/>
      <c r="DB1654" s="31"/>
      <c r="DC1654" s="31"/>
      <c r="DD1654" s="31"/>
      <c r="DE1654" s="31"/>
      <c r="DF1654" s="31"/>
      <c r="DL1654" s="29"/>
      <c r="DM1654" s="29"/>
      <c r="DN1654" s="29"/>
      <c r="DO1654" s="29"/>
      <c r="DP1654" s="29"/>
      <c r="DQ1654" s="29"/>
      <c r="DR1654" s="29"/>
      <c r="DS1654" s="29"/>
      <c r="DT1654" s="29"/>
      <c r="DU1654" s="29"/>
      <c r="DV1654" s="29"/>
      <c r="DW1654" s="29"/>
      <c r="DX1654" s="29"/>
      <c r="DY1654" s="29"/>
      <c r="DZ1654" s="29"/>
      <c r="EA1654" s="29"/>
      <c r="EB1654" s="29"/>
      <c r="EC1654" s="29"/>
      <c r="ED1654" s="29"/>
      <c r="EE1654" s="29"/>
      <c r="EF1654" s="29"/>
      <c r="EG1654" s="29"/>
      <c r="EH1654" s="29"/>
      <c r="EI1654" s="29"/>
      <c r="EJ1654" s="29"/>
      <c r="EK1654" s="29"/>
      <c r="EL1654" s="29"/>
      <c r="EM1654" s="29"/>
      <c r="EN1654" s="29"/>
      <c r="EO1654" s="29"/>
      <c r="EP1654" s="29"/>
      <c r="EQ1654" s="29"/>
      <c r="ER1654" s="29"/>
      <c r="ES1654" s="29"/>
      <c r="ET1654" s="29"/>
      <c r="EU1654" s="29"/>
      <c r="EV1654" s="29"/>
      <c r="EW1654" s="29"/>
      <c r="EX1654" s="29"/>
      <c r="EY1654" s="29"/>
      <c r="EZ1654" s="29"/>
      <c r="FA1654" s="29"/>
      <c r="FB1654" s="29"/>
      <c r="FC1654" s="29"/>
      <c r="FD1654" s="29"/>
      <c r="FE1654" s="29"/>
      <c r="FF1654" s="29"/>
      <c r="FG1654" s="29"/>
      <c r="FH1654" s="29"/>
      <c r="FI1654" s="29"/>
      <c r="FJ1654" s="29"/>
      <c r="FK1654" s="29"/>
      <c r="FV1654" s="29"/>
      <c r="FZ1654" s="29"/>
      <c r="GA1654" s="29"/>
    </row>
    <row r="1655" spans="7:183" x14ac:dyDescent="0.25">
      <c r="G1655" s="112"/>
      <c r="Z1655" s="113"/>
      <c r="AQ1655" s="29"/>
      <c r="AR1655" s="29"/>
      <c r="AS1655" s="29"/>
      <c r="AT1655" s="29"/>
      <c r="AU1655" s="29"/>
      <c r="AV1655" s="29"/>
      <c r="AW1655" s="29"/>
      <c r="AX1655" s="29"/>
      <c r="AY1655" s="29"/>
      <c r="AZ1655" s="29"/>
      <c r="BA1655" s="29"/>
      <c r="BB1655" s="29"/>
      <c r="BC1655" s="29"/>
      <c r="BD1655" s="29"/>
      <c r="BE1655" s="29"/>
      <c r="BF1655" s="29"/>
      <c r="BG1655" s="29"/>
      <c r="BH1655" s="29"/>
      <c r="BI1655" s="29"/>
      <c r="BJ1655" s="29"/>
      <c r="BK1655" s="29"/>
      <c r="BL1655" s="29"/>
      <c r="BM1655" s="29"/>
      <c r="CH1655" s="29"/>
      <c r="CX1655" s="29"/>
      <c r="CY1655" s="29"/>
      <c r="CZ1655" s="31"/>
      <c r="DA1655" s="31"/>
      <c r="DB1655" s="31"/>
      <c r="DC1655" s="31"/>
      <c r="DD1655" s="31"/>
      <c r="DE1655" s="31"/>
      <c r="DF1655" s="31"/>
      <c r="DL1655" s="29"/>
      <c r="DM1655" s="29"/>
      <c r="DN1655" s="29"/>
      <c r="DO1655" s="29"/>
      <c r="DP1655" s="29"/>
      <c r="DQ1655" s="29"/>
      <c r="DR1655" s="29"/>
      <c r="DS1655" s="29"/>
      <c r="DT1655" s="29"/>
      <c r="DU1655" s="29"/>
      <c r="DV1655" s="29"/>
      <c r="DW1655" s="29"/>
      <c r="DX1655" s="29"/>
      <c r="DY1655" s="29"/>
      <c r="DZ1655" s="29"/>
      <c r="EA1655" s="29"/>
      <c r="EB1655" s="29"/>
      <c r="EC1655" s="29"/>
      <c r="ED1655" s="29"/>
      <c r="EE1655" s="29"/>
      <c r="EF1655" s="29"/>
      <c r="EG1655" s="29"/>
      <c r="EH1655" s="29"/>
      <c r="EI1655" s="29"/>
      <c r="EJ1655" s="29"/>
      <c r="EK1655" s="29"/>
      <c r="EL1655" s="29"/>
      <c r="EM1655" s="29"/>
      <c r="EN1655" s="29"/>
      <c r="EO1655" s="29"/>
      <c r="EP1655" s="29"/>
      <c r="EQ1655" s="29"/>
      <c r="ER1655" s="29"/>
      <c r="ES1655" s="29"/>
      <c r="ET1655" s="29"/>
      <c r="EU1655" s="29"/>
      <c r="EV1655" s="29"/>
      <c r="EW1655" s="29"/>
      <c r="EX1655" s="29"/>
      <c r="EY1655" s="29"/>
      <c r="EZ1655" s="29"/>
      <c r="FA1655" s="29"/>
      <c r="FB1655" s="29"/>
      <c r="FC1655" s="29"/>
      <c r="FD1655" s="29"/>
      <c r="FE1655" s="29"/>
      <c r="FF1655" s="29"/>
      <c r="FG1655" s="29"/>
      <c r="FH1655" s="29"/>
      <c r="FI1655" s="29"/>
      <c r="FJ1655" s="29"/>
      <c r="FK1655" s="29"/>
      <c r="FV1655" s="29"/>
      <c r="FZ1655" s="29"/>
      <c r="GA1655" s="29"/>
    </row>
    <row r="1656" spans="7:183" x14ac:dyDescent="0.25">
      <c r="G1656" s="112"/>
      <c r="Z1656" s="113"/>
      <c r="AQ1656" s="29"/>
      <c r="AR1656" s="29"/>
      <c r="AS1656" s="29"/>
      <c r="AT1656" s="29"/>
      <c r="AU1656" s="29"/>
      <c r="AV1656" s="29"/>
      <c r="AW1656" s="29"/>
      <c r="AX1656" s="29"/>
      <c r="AY1656" s="29"/>
      <c r="AZ1656" s="29"/>
      <c r="BA1656" s="29"/>
      <c r="BB1656" s="29"/>
      <c r="BC1656" s="29"/>
      <c r="BD1656" s="29"/>
      <c r="BE1656" s="29"/>
      <c r="BF1656" s="29"/>
      <c r="BG1656" s="29"/>
      <c r="BH1656" s="29"/>
      <c r="BI1656" s="29"/>
      <c r="BJ1656" s="29"/>
      <c r="BK1656" s="29"/>
      <c r="BL1656" s="29"/>
      <c r="BM1656" s="29"/>
      <c r="CH1656" s="29"/>
      <c r="CX1656" s="29"/>
      <c r="CY1656" s="29"/>
      <c r="CZ1656" s="31"/>
      <c r="DA1656" s="31"/>
      <c r="DB1656" s="31"/>
      <c r="DC1656" s="31"/>
      <c r="DD1656" s="31"/>
      <c r="DE1656" s="31"/>
      <c r="DF1656" s="31"/>
      <c r="DL1656" s="29"/>
      <c r="DM1656" s="29"/>
      <c r="DN1656" s="29"/>
      <c r="DO1656" s="29"/>
      <c r="DP1656" s="29"/>
      <c r="DQ1656" s="29"/>
      <c r="DR1656" s="29"/>
      <c r="DS1656" s="29"/>
      <c r="DT1656" s="29"/>
      <c r="DU1656" s="29"/>
      <c r="DV1656" s="29"/>
      <c r="DW1656" s="29"/>
      <c r="DX1656" s="29"/>
      <c r="DY1656" s="29"/>
      <c r="DZ1656" s="29"/>
      <c r="EA1656" s="29"/>
      <c r="EB1656" s="29"/>
      <c r="EC1656" s="29"/>
      <c r="ED1656" s="29"/>
      <c r="EE1656" s="29"/>
      <c r="EF1656" s="29"/>
      <c r="EG1656" s="29"/>
      <c r="EH1656" s="29"/>
      <c r="EI1656" s="29"/>
      <c r="EJ1656" s="29"/>
      <c r="EK1656" s="29"/>
      <c r="EL1656" s="29"/>
      <c r="EM1656" s="29"/>
      <c r="EN1656" s="29"/>
      <c r="EO1656" s="29"/>
      <c r="EP1656" s="29"/>
      <c r="EQ1656" s="29"/>
      <c r="ER1656" s="29"/>
      <c r="ES1656" s="29"/>
      <c r="ET1656" s="29"/>
      <c r="EU1656" s="29"/>
      <c r="EV1656" s="29"/>
      <c r="EW1656" s="29"/>
      <c r="EX1656" s="29"/>
      <c r="EY1656" s="29"/>
      <c r="EZ1656" s="29"/>
      <c r="FA1656" s="29"/>
      <c r="FB1656" s="29"/>
      <c r="FC1656" s="29"/>
      <c r="FD1656" s="29"/>
      <c r="FE1656" s="29"/>
      <c r="FF1656" s="29"/>
      <c r="FG1656" s="29"/>
      <c r="FH1656" s="29"/>
      <c r="FI1656" s="29"/>
      <c r="FJ1656" s="29"/>
      <c r="FK1656" s="29"/>
      <c r="FV1656" s="29"/>
      <c r="FZ1656" s="29"/>
      <c r="GA1656" s="29"/>
    </row>
    <row r="1657" spans="7:183" x14ac:dyDescent="0.25">
      <c r="G1657" s="112"/>
      <c r="Z1657" s="113"/>
      <c r="AQ1657" s="29"/>
      <c r="AR1657" s="29"/>
      <c r="AS1657" s="29"/>
      <c r="AT1657" s="29"/>
      <c r="AU1657" s="29"/>
      <c r="AV1657" s="29"/>
      <c r="AW1657" s="29"/>
      <c r="AX1657" s="29"/>
      <c r="AY1657" s="29"/>
      <c r="AZ1657" s="29"/>
      <c r="BA1657" s="29"/>
      <c r="BB1657" s="29"/>
      <c r="BC1657" s="29"/>
      <c r="BD1657" s="29"/>
      <c r="BE1657" s="29"/>
      <c r="BF1657" s="29"/>
      <c r="BG1657" s="29"/>
      <c r="BH1657" s="29"/>
      <c r="BI1657" s="29"/>
      <c r="BJ1657" s="29"/>
      <c r="BK1657" s="29"/>
      <c r="BL1657" s="29"/>
      <c r="BM1657" s="29"/>
      <c r="CH1657" s="29"/>
      <c r="CX1657" s="29"/>
      <c r="CY1657" s="29"/>
      <c r="CZ1657" s="31"/>
      <c r="DA1657" s="31"/>
      <c r="DB1657" s="31"/>
      <c r="DC1657" s="31"/>
      <c r="DD1657" s="31"/>
      <c r="DE1657" s="31"/>
      <c r="DF1657" s="31"/>
      <c r="DL1657" s="29"/>
      <c r="DM1657" s="29"/>
      <c r="DN1657" s="29"/>
      <c r="DO1657" s="29"/>
      <c r="DP1657" s="29"/>
      <c r="DQ1657" s="29"/>
      <c r="DR1657" s="29"/>
      <c r="DS1657" s="29"/>
      <c r="DT1657" s="29"/>
      <c r="DU1657" s="29"/>
      <c r="DV1657" s="29"/>
      <c r="DW1657" s="29"/>
      <c r="DX1657" s="29"/>
      <c r="DY1657" s="29"/>
      <c r="DZ1657" s="29"/>
      <c r="EA1657" s="29"/>
      <c r="EB1657" s="29"/>
      <c r="EC1657" s="29"/>
      <c r="ED1657" s="29"/>
      <c r="EE1657" s="29"/>
      <c r="EF1657" s="29"/>
      <c r="EG1657" s="29"/>
      <c r="EH1657" s="29"/>
      <c r="EI1657" s="29"/>
      <c r="EJ1657" s="29"/>
      <c r="EK1657" s="29"/>
      <c r="EL1657" s="29"/>
      <c r="EM1657" s="29"/>
      <c r="EN1657" s="29"/>
      <c r="EO1657" s="29"/>
      <c r="EP1657" s="29"/>
      <c r="EQ1657" s="29"/>
      <c r="ER1657" s="29"/>
      <c r="ES1657" s="29"/>
      <c r="ET1657" s="29"/>
      <c r="EU1657" s="29"/>
      <c r="EV1657" s="29"/>
      <c r="EW1657" s="29"/>
      <c r="EX1657" s="29"/>
      <c r="EY1657" s="29"/>
      <c r="EZ1657" s="29"/>
      <c r="FA1657" s="29"/>
      <c r="FB1657" s="29"/>
      <c r="FC1657" s="29"/>
      <c r="FD1657" s="29"/>
      <c r="FE1657" s="29"/>
      <c r="FF1657" s="29"/>
      <c r="FG1657" s="29"/>
      <c r="FH1657" s="29"/>
      <c r="FI1657" s="29"/>
      <c r="FJ1657" s="29"/>
      <c r="FK1657" s="29"/>
      <c r="FV1657" s="29"/>
      <c r="FZ1657" s="29"/>
      <c r="GA1657" s="29"/>
    </row>
    <row r="1658" spans="7:183" x14ac:dyDescent="0.25">
      <c r="G1658" s="112"/>
      <c r="Z1658" s="113"/>
      <c r="AQ1658" s="29"/>
      <c r="AR1658" s="29"/>
      <c r="AS1658" s="29"/>
      <c r="AT1658" s="29"/>
      <c r="AU1658" s="29"/>
      <c r="AV1658" s="29"/>
      <c r="AW1658" s="29"/>
      <c r="AX1658" s="29"/>
      <c r="AY1658" s="29"/>
      <c r="AZ1658" s="29"/>
      <c r="BA1658" s="29"/>
      <c r="BB1658" s="29"/>
      <c r="BC1658" s="29"/>
      <c r="BD1658" s="29"/>
      <c r="BE1658" s="29"/>
      <c r="BF1658" s="29"/>
      <c r="BG1658" s="29"/>
      <c r="BH1658" s="29"/>
      <c r="BI1658" s="29"/>
      <c r="BJ1658" s="29"/>
      <c r="BK1658" s="29"/>
      <c r="BL1658" s="29"/>
      <c r="BM1658" s="29"/>
      <c r="CH1658" s="29"/>
      <c r="CX1658" s="29"/>
      <c r="CY1658" s="29"/>
      <c r="CZ1658" s="31"/>
      <c r="DA1658" s="31"/>
      <c r="DB1658" s="31"/>
      <c r="DC1658" s="31"/>
      <c r="DD1658" s="31"/>
      <c r="DE1658" s="31"/>
      <c r="DF1658" s="31"/>
      <c r="DL1658" s="29"/>
      <c r="DM1658" s="29"/>
      <c r="DN1658" s="29"/>
      <c r="DO1658" s="29"/>
      <c r="DP1658" s="29"/>
      <c r="DQ1658" s="29"/>
      <c r="DR1658" s="29"/>
      <c r="DS1658" s="29"/>
      <c r="DT1658" s="29"/>
      <c r="DU1658" s="29"/>
      <c r="DV1658" s="29"/>
      <c r="DW1658" s="29"/>
      <c r="DX1658" s="29"/>
      <c r="DY1658" s="29"/>
      <c r="DZ1658" s="29"/>
      <c r="EA1658" s="29"/>
      <c r="EB1658" s="29"/>
      <c r="EC1658" s="29"/>
      <c r="ED1658" s="29"/>
      <c r="EE1658" s="29"/>
      <c r="EF1658" s="29"/>
      <c r="EG1658" s="29"/>
      <c r="EH1658" s="29"/>
      <c r="EI1658" s="29"/>
      <c r="EJ1658" s="29"/>
      <c r="EK1658" s="29"/>
      <c r="EL1658" s="29"/>
      <c r="EM1658" s="29"/>
      <c r="EN1658" s="29"/>
      <c r="EO1658" s="29"/>
      <c r="EP1658" s="29"/>
      <c r="EQ1658" s="29"/>
      <c r="ER1658" s="29"/>
      <c r="ES1658" s="29"/>
      <c r="ET1658" s="29"/>
      <c r="EU1658" s="29"/>
      <c r="EV1658" s="29"/>
      <c r="EW1658" s="29"/>
      <c r="EX1658" s="29"/>
      <c r="EY1658" s="29"/>
      <c r="EZ1658" s="29"/>
      <c r="FA1658" s="29"/>
      <c r="FB1658" s="29"/>
      <c r="FC1658" s="29"/>
      <c r="FD1658" s="29"/>
      <c r="FE1658" s="29"/>
      <c r="FF1658" s="29"/>
      <c r="FG1658" s="29"/>
      <c r="FH1658" s="29"/>
      <c r="FI1658" s="29"/>
      <c r="FJ1658" s="29"/>
      <c r="FK1658" s="29"/>
      <c r="FV1658" s="29"/>
      <c r="FZ1658" s="29"/>
      <c r="GA1658" s="29"/>
    </row>
    <row r="1659" spans="7:183" x14ac:dyDescent="0.25">
      <c r="G1659" s="112"/>
      <c r="Z1659" s="113"/>
      <c r="AQ1659" s="29"/>
      <c r="AR1659" s="29"/>
      <c r="AS1659" s="29"/>
      <c r="AT1659" s="29"/>
      <c r="AU1659" s="29"/>
      <c r="AV1659" s="29"/>
      <c r="AW1659" s="29"/>
      <c r="AX1659" s="29"/>
      <c r="AY1659" s="29"/>
      <c r="AZ1659" s="29"/>
      <c r="BA1659" s="29"/>
      <c r="BB1659" s="29"/>
      <c r="BC1659" s="29"/>
      <c r="BD1659" s="29"/>
      <c r="BE1659" s="29"/>
      <c r="BF1659" s="29"/>
      <c r="BG1659" s="29"/>
      <c r="BH1659" s="29"/>
      <c r="BI1659" s="29"/>
      <c r="BJ1659" s="29"/>
      <c r="BK1659" s="29"/>
      <c r="BL1659" s="29"/>
      <c r="BM1659" s="29"/>
      <c r="CH1659" s="29"/>
      <c r="CX1659" s="29"/>
      <c r="CY1659" s="29"/>
      <c r="CZ1659" s="31"/>
      <c r="DA1659" s="31"/>
      <c r="DB1659" s="31"/>
      <c r="DC1659" s="31"/>
      <c r="DD1659" s="31"/>
      <c r="DE1659" s="31"/>
      <c r="DF1659" s="31"/>
      <c r="DL1659" s="29"/>
      <c r="DM1659" s="29"/>
      <c r="DN1659" s="29"/>
      <c r="DO1659" s="29"/>
      <c r="DP1659" s="29"/>
      <c r="DQ1659" s="29"/>
      <c r="DR1659" s="29"/>
      <c r="DS1659" s="29"/>
      <c r="DT1659" s="29"/>
      <c r="DU1659" s="29"/>
      <c r="DV1659" s="29"/>
      <c r="DW1659" s="29"/>
      <c r="DX1659" s="29"/>
      <c r="DY1659" s="29"/>
      <c r="DZ1659" s="29"/>
      <c r="EA1659" s="29"/>
      <c r="EB1659" s="29"/>
      <c r="EC1659" s="29"/>
      <c r="ED1659" s="29"/>
      <c r="EE1659" s="29"/>
      <c r="EF1659" s="29"/>
      <c r="EG1659" s="29"/>
      <c r="EH1659" s="29"/>
      <c r="EI1659" s="29"/>
      <c r="EJ1659" s="29"/>
      <c r="EK1659" s="29"/>
      <c r="EL1659" s="29"/>
      <c r="EM1659" s="29"/>
      <c r="EN1659" s="29"/>
      <c r="EO1659" s="29"/>
      <c r="EP1659" s="29"/>
      <c r="EQ1659" s="29"/>
      <c r="ER1659" s="29"/>
      <c r="ES1659" s="29"/>
      <c r="ET1659" s="29"/>
      <c r="EU1659" s="29"/>
      <c r="EV1659" s="29"/>
      <c r="EW1659" s="29"/>
      <c r="EX1659" s="29"/>
      <c r="EY1659" s="29"/>
      <c r="EZ1659" s="29"/>
      <c r="FA1659" s="29"/>
      <c r="FB1659" s="29"/>
      <c r="FC1659" s="29"/>
      <c r="FD1659" s="29"/>
      <c r="FE1659" s="29"/>
      <c r="FF1659" s="29"/>
      <c r="FG1659" s="29"/>
      <c r="FH1659" s="29"/>
      <c r="FI1659" s="29"/>
      <c r="FJ1659" s="29"/>
      <c r="FK1659" s="29"/>
      <c r="FV1659" s="29"/>
      <c r="FZ1659" s="29"/>
      <c r="GA1659" s="29"/>
    </row>
    <row r="1660" spans="7:183" x14ac:dyDescent="0.25">
      <c r="G1660" s="112"/>
      <c r="Z1660" s="113"/>
      <c r="AQ1660" s="29"/>
      <c r="AR1660" s="29"/>
      <c r="AS1660" s="29"/>
      <c r="AT1660" s="29"/>
      <c r="AU1660" s="29"/>
      <c r="AV1660" s="29"/>
      <c r="AW1660" s="29"/>
      <c r="AX1660" s="29"/>
      <c r="AY1660" s="29"/>
      <c r="AZ1660" s="29"/>
      <c r="BA1660" s="29"/>
      <c r="BB1660" s="29"/>
      <c r="BC1660" s="29"/>
      <c r="BD1660" s="29"/>
      <c r="BE1660" s="29"/>
      <c r="BF1660" s="29"/>
      <c r="BG1660" s="29"/>
      <c r="BH1660" s="29"/>
      <c r="BI1660" s="29"/>
      <c r="BJ1660" s="29"/>
      <c r="BK1660" s="29"/>
      <c r="BL1660" s="29"/>
      <c r="BM1660" s="29"/>
      <c r="CH1660" s="29"/>
      <c r="CX1660" s="29"/>
      <c r="CY1660" s="29"/>
      <c r="CZ1660" s="31"/>
      <c r="DA1660" s="31"/>
      <c r="DB1660" s="31"/>
      <c r="DC1660" s="31"/>
      <c r="DD1660" s="31"/>
      <c r="DE1660" s="31"/>
      <c r="DF1660" s="31"/>
      <c r="DL1660" s="29"/>
      <c r="DM1660" s="29"/>
      <c r="DN1660" s="29"/>
      <c r="DO1660" s="29"/>
      <c r="DP1660" s="29"/>
      <c r="DQ1660" s="29"/>
      <c r="DR1660" s="29"/>
      <c r="DS1660" s="29"/>
      <c r="DT1660" s="29"/>
      <c r="DU1660" s="29"/>
      <c r="DV1660" s="29"/>
      <c r="DW1660" s="29"/>
      <c r="DX1660" s="29"/>
      <c r="DY1660" s="29"/>
      <c r="DZ1660" s="29"/>
      <c r="EA1660" s="29"/>
      <c r="EB1660" s="29"/>
      <c r="EC1660" s="29"/>
      <c r="ED1660" s="29"/>
      <c r="EE1660" s="29"/>
      <c r="EF1660" s="29"/>
      <c r="EG1660" s="29"/>
      <c r="EH1660" s="29"/>
      <c r="EI1660" s="29"/>
      <c r="EJ1660" s="29"/>
      <c r="EK1660" s="29"/>
      <c r="EL1660" s="29"/>
      <c r="EM1660" s="29"/>
      <c r="EN1660" s="29"/>
      <c r="EO1660" s="29"/>
      <c r="EP1660" s="29"/>
      <c r="EQ1660" s="29"/>
      <c r="ER1660" s="29"/>
      <c r="ES1660" s="29"/>
      <c r="ET1660" s="29"/>
      <c r="EU1660" s="29"/>
      <c r="EV1660" s="29"/>
      <c r="EW1660" s="29"/>
      <c r="EX1660" s="29"/>
      <c r="EY1660" s="29"/>
      <c r="EZ1660" s="29"/>
      <c r="FA1660" s="29"/>
      <c r="FB1660" s="29"/>
      <c r="FC1660" s="29"/>
      <c r="FD1660" s="29"/>
      <c r="FE1660" s="29"/>
      <c r="FF1660" s="29"/>
      <c r="FG1660" s="29"/>
      <c r="FH1660" s="29"/>
      <c r="FI1660" s="29"/>
      <c r="FJ1660" s="29"/>
      <c r="FK1660" s="29"/>
      <c r="FV1660" s="29"/>
      <c r="FZ1660" s="29"/>
      <c r="GA1660" s="29"/>
    </row>
    <row r="1661" spans="7:183" x14ac:dyDescent="0.25">
      <c r="G1661" s="112"/>
      <c r="Z1661" s="113"/>
      <c r="AQ1661" s="29"/>
      <c r="AR1661" s="29"/>
      <c r="AS1661" s="29"/>
      <c r="AT1661" s="29"/>
      <c r="AU1661" s="29"/>
      <c r="AV1661" s="29"/>
      <c r="AW1661" s="29"/>
      <c r="AX1661" s="29"/>
      <c r="AY1661" s="29"/>
      <c r="AZ1661" s="29"/>
      <c r="BA1661" s="29"/>
      <c r="BB1661" s="29"/>
      <c r="BC1661" s="29"/>
      <c r="BD1661" s="29"/>
      <c r="BE1661" s="29"/>
      <c r="BF1661" s="29"/>
      <c r="BG1661" s="29"/>
      <c r="BH1661" s="29"/>
      <c r="BI1661" s="29"/>
      <c r="BJ1661" s="29"/>
      <c r="BK1661" s="29"/>
      <c r="BL1661" s="29"/>
      <c r="BM1661" s="29"/>
      <c r="CH1661" s="29"/>
      <c r="CX1661" s="29"/>
      <c r="CY1661" s="29"/>
      <c r="CZ1661" s="31"/>
      <c r="DA1661" s="31"/>
      <c r="DB1661" s="31"/>
      <c r="DC1661" s="31"/>
      <c r="DD1661" s="31"/>
      <c r="DE1661" s="31"/>
      <c r="DF1661" s="31"/>
      <c r="DL1661" s="29"/>
      <c r="DM1661" s="29"/>
      <c r="DN1661" s="29"/>
      <c r="DO1661" s="29"/>
      <c r="DP1661" s="29"/>
      <c r="DQ1661" s="29"/>
      <c r="DR1661" s="29"/>
      <c r="DS1661" s="29"/>
      <c r="DT1661" s="29"/>
      <c r="DU1661" s="29"/>
      <c r="DV1661" s="29"/>
      <c r="DW1661" s="29"/>
      <c r="DX1661" s="29"/>
      <c r="DY1661" s="29"/>
      <c r="DZ1661" s="29"/>
      <c r="EA1661" s="29"/>
      <c r="EB1661" s="29"/>
      <c r="EC1661" s="29"/>
      <c r="ED1661" s="29"/>
      <c r="EE1661" s="29"/>
      <c r="EF1661" s="29"/>
      <c r="EG1661" s="29"/>
      <c r="EH1661" s="29"/>
      <c r="EI1661" s="29"/>
      <c r="EJ1661" s="29"/>
      <c r="EK1661" s="29"/>
      <c r="EL1661" s="29"/>
      <c r="EM1661" s="29"/>
      <c r="EN1661" s="29"/>
      <c r="EO1661" s="29"/>
      <c r="EP1661" s="29"/>
      <c r="EQ1661" s="29"/>
      <c r="ER1661" s="29"/>
      <c r="ES1661" s="29"/>
      <c r="ET1661" s="29"/>
      <c r="EU1661" s="29"/>
      <c r="EV1661" s="29"/>
      <c r="EW1661" s="29"/>
      <c r="EX1661" s="29"/>
      <c r="EY1661" s="29"/>
      <c r="EZ1661" s="29"/>
      <c r="FA1661" s="29"/>
      <c r="FB1661" s="29"/>
      <c r="FC1661" s="29"/>
      <c r="FD1661" s="29"/>
      <c r="FE1661" s="29"/>
      <c r="FF1661" s="29"/>
      <c r="FG1661" s="29"/>
      <c r="FH1661" s="29"/>
      <c r="FI1661" s="29"/>
      <c r="FJ1661" s="29"/>
      <c r="FK1661" s="29"/>
      <c r="FV1661" s="29"/>
      <c r="FZ1661" s="29"/>
      <c r="GA1661" s="29"/>
    </row>
    <row r="1662" spans="7:183" x14ac:dyDescent="0.25">
      <c r="G1662" s="112"/>
      <c r="Z1662" s="113"/>
      <c r="AQ1662" s="29"/>
      <c r="AR1662" s="29"/>
      <c r="AS1662" s="29"/>
      <c r="AT1662" s="29"/>
      <c r="AU1662" s="29"/>
      <c r="AV1662" s="29"/>
      <c r="AW1662" s="29"/>
      <c r="AX1662" s="29"/>
      <c r="AY1662" s="29"/>
      <c r="AZ1662" s="29"/>
      <c r="BA1662" s="29"/>
      <c r="BB1662" s="29"/>
      <c r="BC1662" s="29"/>
      <c r="BD1662" s="29"/>
      <c r="BE1662" s="29"/>
      <c r="BF1662" s="29"/>
      <c r="BG1662" s="29"/>
      <c r="BH1662" s="29"/>
      <c r="BI1662" s="29"/>
      <c r="BJ1662" s="29"/>
      <c r="BK1662" s="29"/>
      <c r="BL1662" s="29"/>
      <c r="BM1662" s="29"/>
      <c r="CH1662" s="29"/>
      <c r="CX1662" s="29"/>
      <c r="CY1662" s="29"/>
      <c r="CZ1662" s="31"/>
      <c r="DA1662" s="31"/>
      <c r="DB1662" s="31"/>
      <c r="DC1662" s="31"/>
      <c r="DD1662" s="31"/>
      <c r="DE1662" s="31"/>
      <c r="DF1662" s="31"/>
      <c r="DL1662" s="29"/>
      <c r="DM1662" s="29"/>
      <c r="DN1662" s="29"/>
      <c r="DO1662" s="29"/>
      <c r="DP1662" s="29"/>
      <c r="DQ1662" s="29"/>
      <c r="DR1662" s="29"/>
      <c r="DS1662" s="29"/>
      <c r="DT1662" s="29"/>
      <c r="DU1662" s="29"/>
      <c r="DV1662" s="29"/>
      <c r="DW1662" s="29"/>
      <c r="DX1662" s="29"/>
      <c r="DY1662" s="29"/>
      <c r="DZ1662" s="29"/>
      <c r="EA1662" s="29"/>
      <c r="EB1662" s="29"/>
      <c r="EC1662" s="29"/>
      <c r="ED1662" s="29"/>
      <c r="EE1662" s="29"/>
      <c r="EF1662" s="29"/>
      <c r="EG1662" s="29"/>
      <c r="EH1662" s="29"/>
      <c r="EI1662" s="29"/>
      <c r="EJ1662" s="29"/>
      <c r="EK1662" s="29"/>
      <c r="EL1662" s="29"/>
      <c r="EM1662" s="29"/>
      <c r="EN1662" s="29"/>
      <c r="EO1662" s="29"/>
      <c r="EP1662" s="29"/>
      <c r="EQ1662" s="29"/>
      <c r="ER1662" s="29"/>
      <c r="ES1662" s="29"/>
      <c r="ET1662" s="29"/>
      <c r="EU1662" s="29"/>
      <c r="EV1662" s="29"/>
      <c r="EW1662" s="29"/>
      <c r="EX1662" s="29"/>
      <c r="EY1662" s="29"/>
      <c r="EZ1662" s="29"/>
      <c r="FA1662" s="29"/>
      <c r="FB1662" s="29"/>
      <c r="FC1662" s="29"/>
      <c r="FD1662" s="29"/>
      <c r="FE1662" s="29"/>
      <c r="FF1662" s="29"/>
      <c r="FG1662" s="29"/>
      <c r="FH1662" s="29"/>
      <c r="FI1662" s="29"/>
      <c r="FJ1662" s="29"/>
      <c r="FK1662" s="29"/>
      <c r="FV1662" s="29"/>
      <c r="FZ1662" s="29"/>
      <c r="GA1662" s="29"/>
    </row>
    <row r="1663" spans="7:183" x14ac:dyDescent="0.25">
      <c r="G1663" s="112"/>
      <c r="Z1663" s="113"/>
      <c r="AQ1663" s="29"/>
      <c r="AR1663" s="29"/>
      <c r="AS1663" s="29"/>
      <c r="AT1663" s="29"/>
      <c r="AU1663" s="29"/>
      <c r="AV1663" s="29"/>
      <c r="AW1663" s="29"/>
      <c r="AX1663" s="29"/>
      <c r="AY1663" s="29"/>
      <c r="AZ1663" s="29"/>
      <c r="BA1663" s="29"/>
      <c r="BB1663" s="29"/>
      <c r="BC1663" s="29"/>
      <c r="BD1663" s="29"/>
      <c r="BE1663" s="29"/>
      <c r="BF1663" s="29"/>
      <c r="BG1663" s="29"/>
      <c r="BH1663" s="29"/>
      <c r="BI1663" s="29"/>
      <c r="BJ1663" s="29"/>
      <c r="BK1663" s="29"/>
      <c r="BL1663" s="29"/>
      <c r="BM1663" s="29"/>
      <c r="CH1663" s="29"/>
      <c r="CX1663" s="29"/>
      <c r="CY1663" s="29"/>
      <c r="CZ1663" s="31"/>
      <c r="DA1663" s="31"/>
      <c r="DB1663" s="31"/>
      <c r="DC1663" s="31"/>
      <c r="DD1663" s="31"/>
      <c r="DE1663" s="31"/>
      <c r="DF1663" s="31"/>
      <c r="DL1663" s="29"/>
      <c r="DM1663" s="29"/>
      <c r="DN1663" s="29"/>
      <c r="DO1663" s="29"/>
      <c r="DP1663" s="29"/>
      <c r="DQ1663" s="29"/>
      <c r="DR1663" s="29"/>
      <c r="DS1663" s="29"/>
      <c r="DT1663" s="29"/>
      <c r="DU1663" s="29"/>
      <c r="DV1663" s="29"/>
      <c r="DW1663" s="29"/>
      <c r="DX1663" s="29"/>
      <c r="DY1663" s="29"/>
      <c r="DZ1663" s="29"/>
      <c r="EA1663" s="29"/>
      <c r="EB1663" s="29"/>
      <c r="EC1663" s="29"/>
      <c r="ED1663" s="29"/>
      <c r="EE1663" s="29"/>
      <c r="EF1663" s="29"/>
      <c r="EG1663" s="29"/>
      <c r="EH1663" s="29"/>
      <c r="EI1663" s="29"/>
      <c r="EJ1663" s="29"/>
      <c r="EK1663" s="29"/>
      <c r="EL1663" s="29"/>
      <c r="EM1663" s="29"/>
      <c r="EN1663" s="29"/>
      <c r="EO1663" s="29"/>
      <c r="EP1663" s="29"/>
      <c r="EQ1663" s="29"/>
      <c r="ER1663" s="29"/>
      <c r="ES1663" s="29"/>
      <c r="ET1663" s="29"/>
      <c r="EU1663" s="29"/>
      <c r="EV1663" s="29"/>
      <c r="EW1663" s="29"/>
      <c r="EX1663" s="29"/>
      <c r="EY1663" s="29"/>
      <c r="EZ1663" s="29"/>
      <c r="FA1663" s="29"/>
      <c r="FB1663" s="29"/>
      <c r="FC1663" s="29"/>
      <c r="FD1663" s="29"/>
      <c r="FE1663" s="29"/>
      <c r="FF1663" s="29"/>
      <c r="FG1663" s="29"/>
      <c r="FH1663" s="29"/>
      <c r="FI1663" s="29"/>
      <c r="FJ1663" s="29"/>
      <c r="FK1663" s="29"/>
      <c r="FV1663" s="29"/>
      <c r="FZ1663" s="29"/>
      <c r="GA1663" s="29"/>
    </row>
    <row r="1664" spans="7:183" x14ac:dyDescent="0.25">
      <c r="G1664" s="112"/>
      <c r="Z1664" s="113"/>
      <c r="AQ1664" s="29"/>
      <c r="AR1664" s="29"/>
      <c r="AS1664" s="29"/>
      <c r="AT1664" s="29"/>
      <c r="AU1664" s="29"/>
      <c r="AV1664" s="29"/>
      <c r="AW1664" s="29"/>
      <c r="AX1664" s="29"/>
      <c r="AY1664" s="29"/>
      <c r="AZ1664" s="29"/>
      <c r="BA1664" s="29"/>
      <c r="BB1664" s="29"/>
      <c r="BC1664" s="29"/>
      <c r="BD1664" s="29"/>
      <c r="BE1664" s="29"/>
      <c r="BF1664" s="29"/>
      <c r="BG1664" s="29"/>
      <c r="BH1664" s="29"/>
      <c r="BI1664" s="29"/>
      <c r="BJ1664" s="29"/>
      <c r="BK1664" s="29"/>
      <c r="BL1664" s="29"/>
      <c r="BM1664" s="29"/>
      <c r="CH1664" s="29"/>
      <c r="CX1664" s="29"/>
      <c r="CY1664" s="29"/>
      <c r="CZ1664" s="31"/>
      <c r="DA1664" s="31"/>
      <c r="DB1664" s="31"/>
      <c r="DC1664" s="31"/>
      <c r="DD1664" s="31"/>
      <c r="DE1664" s="31"/>
      <c r="DF1664" s="31"/>
      <c r="DL1664" s="29"/>
      <c r="DM1664" s="29"/>
      <c r="DN1664" s="29"/>
      <c r="DO1664" s="29"/>
      <c r="DP1664" s="29"/>
      <c r="DQ1664" s="29"/>
      <c r="DR1664" s="29"/>
      <c r="DS1664" s="29"/>
      <c r="DT1664" s="29"/>
      <c r="DU1664" s="29"/>
      <c r="DV1664" s="29"/>
      <c r="DW1664" s="29"/>
      <c r="DX1664" s="29"/>
      <c r="DY1664" s="29"/>
      <c r="DZ1664" s="29"/>
      <c r="EA1664" s="29"/>
      <c r="EB1664" s="29"/>
      <c r="EC1664" s="29"/>
      <c r="ED1664" s="29"/>
      <c r="EE1664" s="29"/>
      <c r="EF1664" s="29"/>
      <c r="EG1664" s="29"/>
      <c r="EH1664" s="29"/>
      <c r="EI1664" s="29"/>
      <c r="EJ1664" s="29"/>
      <c r="EK1664" s="29"/>
      <c r="EL1664" s="29"/>
      <c r="EM1664" s="29"/>
      <c r="EN1664" s="29"/>
      <c r="EO1664" s="29"/>
      <c r="EP1664" s="29"/>
      <c r="EQ1664" s="29"/>
      <c r="ER1664" s="29"/>
      <c r="ES1664" s="29"/>
      <c r="ET1664" s="29"/>
      <c r="EU1664" s="29"/>
      <c r="EV1664" s="29"/>
      <c r="EW1664" s="29"/>
      <c r="EX1664" s="29"/>
      <c r="EY1664" s="29"/>
      <c r="EZ1664" s="29"/>
      <c r="FA1664" s="29"/>
      <c r="FB1664" s="29"/>
      <c r="FC1664" s="29"/>
      <c r="FD1664" s="29"/>
      <c r="FE1664" s="29"/>
      <c r="FF1664" s="29"/>
      <c r="FG1664" s="29"/>
      <c r="FH1664" s="29"/>
      <c r="FI1664" s="29"/>
      <c r="FJ1664" s="29"/>
      <c r="FK1664" s="29"/>
      <c r="FV1664" s="29"/>
      <c r="FZ1664" s="29"/>
      <c r="GA1664" s="29"/>
    </row>
    <row r="1665" spans="7:183" x14ac:dyDescent="0.25">
      <c r="G1665" s="112"/>
      <c r="Z1665" s="113"/>
      <c r="AQ1665" s="29"/>
      <c r="AR1665" s="29"/>
      <c r="AS1665" s="29"/>
      <c r="AT1665" s="29"/>
      <c r="AU1665" s="29"/>
      <c r="AV1665" s="29"/>
      <c r="AW1665" s="29"/>
      <c r="AX1665" s="29"/>
      <c r="AY1665" s="29"/>
      <c r="AZ1665" s="29"/>
      <c r="BA1665" s="29"/>
      <c r="BB1665" s="29"/>
      <c r="BC1665" s="29"/>
      <c r="BD1665" s="29"/>
      <c r="BE1665" s="29"/>
      <c r="BF1665" s="29"/>
      <c r="BG1665" s="29"/>
      <c r="BH1665" s="29"/>
      <c r="BI1665" s="29"/>
      <c r="BJ1665" s="29"/>
      <c r="BK1665" s="29"/>
      <c r="BL1665" s="29"/>
      <c r="BM1665" s="29"/>
      <c r="CH1665" s="29"/>
      <c r="CX1665" s="29"/>
      <c r="CY1665" s="29"/>
      <c r="CZ1665" s="31"/>
      <c r="DA1665" s="31"/>
      <c r="DB1665" s="31"/>
      <c r="DC1665" s="31"/>
      <c r="DD1665" s="31"/>
      <c r="DE1665" s="31"/>
      <c r="DF1665" s="31"/>
      <c r="DL1665" s="29"/>
      <c r="DM1665" s="29"/>
      <c r="DN1665" s="29"/>
      <c r="DO1665" s="29"/>
      <c r="DP1665" s="29"/>
      <c r="DQ1665" s="29"/>
      <c r="DR1665" s="29"/>
      <c r="DS1665" s="29"/>
      <c r="DT1665" s="29"/>
      <c r="DU1665" s="29"/>
      <c r="DV1665" s="29"/>
      <c r="DW1665" s="29"/>
      <c r="DX1665" s="29"/>
      <c r="DY1665" s="29"/>
      <c r="DZ1665" s="29"/>
      <c r="EA1665" s="29"/>
      <c r="EB1665" s="29"/>
      <c r="EC1665" s="29"/>
      <c r="ED1665" s="29"/>
      <c r="EE1665" s="29"/>
      <c r="EF1665" s="29"/>
      <c r="EG1665" s="29"/>
      <c r="EH1665" s="29"/>
      <c r="EI1665" s="29"/>
      <c r="EJ1665" s="29"/>
      <c r="EK1665" s="29"/>
      <c r="EL1665" s="29"/>
      <c r="EM1665" s="29"/>
      <c r="EN1665" s="29"/>
      <c r="EO1665" s="29"/>
      <c r="EP1665" s="29"/>
      <c r="EQ1665" s="29"/>
      <c r="ER1665" s="29"/>
      <c r="ES1665" s="29"/>
      <c r="ET1665" s="29"/>
      <c r="EU1665" s="29"/>
      <c r="EV1665" s="29"/>
      <c r="EW1665" s="29"/>
      <c r="EX1665" s="29"/>
      <c r="EY1665" s="29"/>
      <c r="EZ1665" s="29"/>
      <c r="FA1665" s="29"/>
      <c r="FB1665" s="29"/>
      <c r="FC1665" s="29"/>
      <c r="FD1665" s="29"/>
      <c r="FE1665" s="29"/>
      <c r="FF1665" s="29"/>
      <c r="FG1665" s="29"/>
      <c r="FH1665" s="29"/>
      <c r="FI1665" s="29"/>
      <c r="FJ1665" s="29"/>
      <c r="FK1665" s="29"/>
      <c r="FV1665" s="29"/>
      <c r="FZ1665" s="29"/>
      <c r="GA1665" s="29"/>
    </row>
    <row r="1666" spans="7:183" x14ac:dyDescent="0.25">
      <c r="G1666" s="112"/>
      <c r="Z1666" s="113"/>
      <c r="AQ1666" s="29"/>
      <c r="AR1666" s="29"/>
      <c r="AS1666" s="29"/>
      <c r="AT1666" s="29"/>
      <c r="AU1666" s="29"/>
      <c r="AV1666" s="29"/>
      <c r="AW1666" s="29"/>
      <c r="AX1666" s="29"/>
      <c r="AY1666" s="29"/>
      <c r="AZ1666" s="29"/>
      <c r="BA1666" s="29"/>
      <c r="BB1666" s="29"/>
      <c r="BC1666" s="29"/>
      <c r="BD1666" s="29"/>
      <c r="BE1666" s="29"/>
      <c r="BF1666" s="29"/>
      <c r="BG1666" s="29"/>
      <c r="BH1666" s="29"/>
      <c r="BI1666" s="29"/>
      <c r="BJ1666" s="29"/>
      <c r="BK1666" s="29"/>
      <c r="BL1666" s="29"/>
      <c r="BM1666" s="29"/>
      <c r="CH1666" s="29"/>
      <c r="CX1666" s="29"/>
      <c r="CY1666" s="29"/>
      <c r="CZ1666" s="31"/>
      <c r="DA1666" s="31"/>
      <c r="DB1666" s="31"/>
      <c r="DC1666" s="31"/>
      <c r="DD1666" s="31"/>
      <c r="DE1666" s="31"/>
      <c r="DF1666" s="31"/>
      <c r="DL1666" s="29"/>
      <c r="DM1666" s="29"/>
      <c r="DN1666" s="29"/>
      <c r="DO1666" s="29"/>
      <c r="DP1666" s="29"/>
      <c r="DQ1666" s="29"/>
      <c r="DR1666" s="29"/>
      <c r="DS1666" s="29"/>
      <c r="DT1666" s="29"/>
      <c r="DU1666" s="29"/>
      <c r="DV1666" s="29"/>
      <c r="DW1666" s="29"/>
      <c r="DX1666" s="29"/>
      <c r="DY1666" s="29"/>
      <c r="DZ1666" s="29"/>
      <c r="EA1666" s="29"/>
      <c r="EB1666" s="29"/>
      <c r="EC1666" s="29"/>
      <c r="ED1666" s="29"/>
      <c r="EE1666" s="29"/>
      <c r="EF1666" s="29"/>
      <c r="EG1666" s="29"/>
      <c r="EH1666" s="29"/>
      <c r="EI1666" s="29"/>
      <c r="EJ1666" s="29"/>
      <c r="EK1666" s="29"/>
      <c r="EL1666" s="29"/>
      <c r="EM1666" s="29"/>
      <c r="EN1666" s="29"/>
      <c r="EO1666" s="29"/>
      <c r="EP1666" s="29"/>
      <c r="EQ1666" s="29"/>
      <c r="ER1666" s="29"/>
      <c r="ES1666" s="29"/>
      <c r="ET1666" s="29"/>
      <c r="EU1666" s="29"/>
      <c r="EV1666" s="29"/>
      <c r="EW1666" s="29"/>
      <c r="EX1666" s="29"/>
      <c r="EY1666" s="29"/>
      <c r="EZ1666" s="29"/>
      <c r="FA1666" s="29"/>
      <c r="FB1666" s="29"/>
      <c r="FC1666" s="29"/>
      <c r="FD1666" s="29"/>
      <c r="FE1666" s="29"/>
      <c r="FF1666" s="29"/>
      <c r="FG1666" s="29"/>
      <c r="FH1666" s="29"/>
      <c r="FI1666" s="29"/>
      <c r="FJ1666" s="29"/>
      <c r="FK1666" s="29"/>
      <c r="FV1666" s="29"/>
      <c r="FZ1666" s="29"/>
      <c r="GA1666" s="29"/>
    </row>
    <row r="1667" spans="7:183" x14ac:dyDescent="0.25">
      <c r="G1667" s="112"/>
      <c r="Z1667" s="113"/>
      <c r="AQ1667" s="29"/>
      <c r="AR1667" s="29"/>
      <c r="AS1667" s="29"/>
      <c r="AT1667" s="29"/>
      <c r="AU1667" s="29"/>
      <c r="AV1667" s="29"/>
      <c r="AW1667" s="29"/>
      <c r="AX1667" s="29"/>
      <c r="AY1667" s="29"/>
      <c r="AZ1667" s="29"/>
      <c r="BA1667" s="29"/>
      <c r="BB1667" s="29"/>
      <c r="BC1667" s="29"/>
      <c r="BD1667" s="29"/>
      <c r="BE1667" s="29"/>
      <c r="BF1667" s="29"/>
      <c r="BG1667" s="29"/>
      <c r="BH1667" s="29"/>
      <c r="BI1667" s="29"/>
      <c r="BJ1667" s="29"/>
      <c r="BK1667" s="29"/>
      <c r="BL1667" s="29"/>
      <c r="BM1667" s="29"/>
      <c r="CH1667" s="29"/>
      <c r="CX1667" s="29"/>
      <c r="CY1667" s="29"/>
      <c r="CZ1667" s="31"/>
      <c r="DA1667" s="31"/>
      <c r="DB1667" s="31"/>
      <c r="DC1667" s="31"/>
      <c r="DD1667" s="31"/>
      <c r="DE1667" s="31"/>
      <c r="DF1667" s="31"/>
      <c r="DL1667" s="29"/>
      <c r="DM1667" s="29"/>
      <c r="DN1667" s="29"/>
      <c r="DO1667" s="29"/>
      <c r="DP1667" s="29"/>
      <c r="DQ1667" s="29"/>
      <c r="DR1667" s="29"/>
      <c r="DS1667" s="29"/>
      <c r="DT1667" s="29"/>
      <c r="DU1667" s="29"/>
      <c r="DV1667" s="29"/>
      <c r="DW1667" s="29"/>
      <c r="DX1667" s="29"/>
      <c r="DY1667" s="29"/>
      <c r="DZ1667" s="29"/>
      <c r="EA1667" s="29"/>
      <c r="EB1667" s="29"/>
      <c r="EC1667" s="29"/>
      <c r="ED1667" s="29"/>
      <c r="EE1667" s="29"/>
      <c r="EF1667" s="29"/>
      <c r="EG1667" s="29"/>
      <c r="EH1667" s="29"/>
      <c r="EI1667" s="29"/>
      <c r="EJ1667" s="29"/>
      <c r="EK1667" s="29"/>
      <c r="EL1667" s="29"/>
      <c r="EM1667" s="29"/>
      <c r="EN1667" s="29"/>
      <c r="EO1667" s="29"/>
      <c r="EP1667" s="29"/>
      <c r="EQ1667" s="29"/>
      <c r="ER1667" s="29"/>
      <c r="ES1667" s="29"/>
      <c r="ET1667" s="29"/>
      <c r="EU1667" s="29"/>
      <c r="EV1667" s="29"/>
      <c r="EW1667" s="29"/>
      <c r="EX1667" s="29"/>
      <c r="EY1667" s="29"/>
      <c r="EZ1667" s="29"/>
      <c r="FA1667" s="29"/>
      <c r="FB1667" s="29"/>
      <c r="FC1667" s="29"/>
      <c r="FD1667" s="29"/>
      <c r="FE1667" s="29"/>
      <c r="FF1667" s="29"/>
      <c r="FG1667" s="29"/>
      <c r="FH1667" s="29"/>
      <c r="FI1667" s="29"/>
      <c r="FJ1667" s="29"/>
      <c r="FK1667" s="29"/>
      <c r="FV1667" s="29"/>
      <c r="FZ1667" s="29"/>
      <c r="GA1667" s="29"/>
    </row>
    <row r="1668" spans="7:183" x14ac:dyDescent="0.25">
      <c r="G1668" s="112"/>
      <c r="Z1668" s="113"/>
      <c r="AQ1668" s="29"/>
      <c r="AR1668" s="29"/>
      <c r="AS1668" s="29"/>
      <c r="AT1668" s="29"/>
      <c r="AU1668" s="29"/>
      <c r="AV1668" s="29"/>
      <c r="AW1668" s="29"/>
      <c r="AX1668" s="29"/>
      <c r="AY1668" s="29"/>
      <c r="AZ1668" s="29"/>
      <c r="BA1668" s="29"/>
      <c r="BB1668" s="29"/>
      <c r="BC1668" s="29"/>
      <c r="BD1668" s="29"/>
      <c r="BE1668" s="29"/>
      <c r="BF1668" s="29"/>
      <c r="BG1668" s="29"/>
      <c r="BH1668" s="29"/>
      <c r="BI1668" s="29"/>
      <c r="BJ1668" s="29"/>
      <c r="BK1668" s="29"/>
      <c r="BL1668" s="29"/>
      <c r="BM1668" s="29"/>
      <c r="CH1668" s="29"/>
      <c r="CX1668" s="29"/>
      <c r="CY1668" s="29"/>
      <c r="CZ1668" s="31"/>
      <c r="DA1668" s="31"/>
      <c r="DB1668" s="31"/>
      <c r="DC1668" s="31"/>
      <c r="DD1668" s="31"/>
      <c r="DE1668" s="31"/>
      <c r="DF1668" s="31"/>
      <c r="DL1668" s="29"/>
      <c r="DM1668" s="29"/>
      <c r="DN1668" s="29"/>
      <c r="DO1668" s="29"/>
      <c r="DP1668" s="29"/>
      <c r="DQ1668" s="29"/>
      <c r="DR1668" s="29"/>
      <c r="DS1668" s="29"/>
      <c r="DT1668" s="29"/>
      <c r="DU1668" s="29"/>
      <c r="DV1668" s="29"/>
      <c r="DW1668" s="29"/>
      <c r="DX1668" s="29"/>
      <c r="DY1668" s="29"/>
      <c r="DZ1668" s="29"/>
      <c r="EA1668" s="29"/>
      <c r="EB1668" s="29"/>
      <c r="EC1668" s="29"/>
      <c r="ED1668" s="29"/>
      <c r="EE1668" s="29"/>
      <c r="EF1668" s="29"/>
      <c r="EG1668" s="29"/>
      <c r="EH1668" s="29"/>
      <c r="EI1668" s="29"/>
      <c r="EJ1668" s="29"/>
      <c r="EK1668" s="29"/>
      <c r="EL1668" s="29"/>
      <c r="EM1668" s="29"/>
      <c r="EN1668" s="29"/>
      <c r="EO1668" s="29"/>
      <c r="EP1668" s="29"/>
      <c r="EQ1668" s="29"/>
      <c r="ER1668" s="29"/>
      <c r="ES1668" s="29"/>
      <c r="ET1668" s="29"/>
      <c r="EU1668" s="29"/>
      <c r="EV1668" s="29"/>
      <c r="EW1668" s="29"/>
      <c r="EX1668" s="29"/>
      <c r="EY1668" s="29"/>
      <c r="EZ1668" s="29"/>
      <c r="FA1668" s="29"/>
      <c r="FB1668" s="29"/>
      <c r="FC1668" s="29"/>
      <c r="FD1668" s="29"/>
      <c r="FE1668" s="29"/>
      <c r="FF1668" s="29"/>
      <c r="FG1668" s="29"/>
      <c r="FH1668" s="29"/>
      <c r="FI1668" s="29"/>
      <c r="FJ1668" s="29"/>
      <c r="FK1668" s="29"/>
      <c r="FV1668" s="29"/>
      <c r="FZ1668" s="29"/>
      <c r="GA1668" s="29"/>
    </row>
    <row r="1669" spans="7:183" x14ac:dyDescent="0.25">
      <c r="G1669" s="112"/>
      <c r="Z1669" s="113"/>
      <c r="AQ1669" s="29"/>
      <c r="AR1669" s="29"/>
      <c r="AS1669" s="29"/>
      <c r="AT1669" s="29"/>
      <c r="AU1669" s="29"/>
      <c r="AV1669" s="29"/>
      <c r="AW1669" s="29"/>
      <c r="AX1669" s="29"/>
      <c r="AY1669" s="29"/>
      <c r="AZ1669" s="29"/>
      <c r="BA1669" s="29"/>
      <c r="BB1669" s="29"/>
      <c r="BC1669" s="29"/>
      <c r="BD1669" s="29"/>
      <c r="BE1669" s="29"/>
      <c r="BF1669" s="29"/>
      <c r="BG1669" s="29"/>
      <c r="BH1669" s="29"/>
      <c r="BI1669" s="29"/>
      <c r="BJ1669" s="29"/>
      <c r="BK1669" s="29"/>
      <c r="BL1669" s="29"/>
      <c r="BM1669" s="29"/>
      <c r="CH1669" s="29"/>
      <c r="CX1669" s="29"/>
      <c r="CY1669" s="29"/>
      <c r="CZ1669" s="31"/>
      <c r="DA1669" s="31"/>
      <c r="DB1669" s="31"/>
      <c r="DC1669" s="31"/>
      <c r="DD1669" s="31"/>
      <c r="DE1669" s="31"/>
      <c r="DF1669" s="31"/>
      <c r="DL1669" s="29"/>
      <c r="DM1669" s="29"/>
      <c r="DN1669" s="29"/>
      <c r="DO1669" s="29"/>
      <c r="DP1669" s="29"/>
      <c r="DQ1669" s="29"/>
      <c r="DR1669" s="29"/>
      <c r="DS1669" s="29"/>
      <c r="DT1669" s="29"/>
      <c r="DU1669" s="29"/>
      <c r="DV1669" s="29"/>
      <c r="DW1669" s="29"/>
      <c r="DX1669" s="29"/>
      <c r="DY1669" s="29"/>
      <c r="DZ1669" s="29"/>
      <c r="EA1669" s="29"/>
      <c r="EB1669" s="29"/>
      <c r="EC1669" s="29"/>
      <c r="ED1669" s="29"/>
      <c r="EE1669" s="29"/>
      <c r="EF1669" s="29"/>
      <c r="EG1669" s="29"/>
      <c r="EH1669" s="29"/>
      <c r="EI1669" s="29"/>
      <c r="EJ1669" s="29"/>
      <c r="EK1669" s="29"/>
      <c r="EL1669" s="29"/>
      <c r="EM1669" s="29"/>
      <c r="EN1669" s="29"/>
      <c r="EO1669" s="29"/>
      <c r="EP1669" s="29"/>
      <c r="EQ1669" s="29"/>
      <c r="ER1669" s="29"/>
      <c r="ES1669" s="29"/>
      <c r="ET1669" s="29"/>
      <c r="EU1669" s="29"/>
      <c r="EV1669" s="29"/>
      <c r="EW1669" s="29"/>
      <c r="EX1669" s="29"/>
      <c r="EY1669" s="29"/>
      <c r="EZ1669" s="29"/>
      <c r="FA1669" s="29"/>
      <c r="FB1669" s="29"/>
      <c r="FC1669" s="29"/>
      <c r="FD1669" s="29"/>
      <c r="FE1669" s="29"/>
      <c r="FF1669" s="29"/>
      <c r="FG1669" s="29"/>
      <c r="FH1669" s="29"/>
      <c r="FI1669" s="29"/>
      <c r="FJ1669" s="29"/>
      <c r="FK1669" s="29"/>
      <c r="FV1669" s="29"/>
      <c r="FZ1669" s="29"/>
      <c r="GA1669" s="29"/>
    </row>
    <row r="1670" spans="7:183" x14ac:dyDescent="0.25">
      <c r="G1670" s="112"/>
      <c r="Z1670" s="113"/>
      <c r="AQ1670" s="29"/>
      <c r="AR1670" s="29"/>
      <c r="AS1670" s="29"/>
      <c r="AT1670" s="29"/>
      <c r="AU1670" s="29"/>
      <c r="AV1670" s="29"/>
      <c r="AW1670" s="29"/>
      <c r="AX1670" s="29"/>
      <c r="AY1670" s="29"/>
      <c r="AZ1670" s="29"/>
      <c r="BA1670" s="29"/>
      <c r="BB1670" s="29"/>
      <c r="BC1670" s="29"/>
      <c r="BD1670" s="29"/>
      <c r="BE1670" s="29"/>
      <c r="BF1670" s="29"/>
      <c r="BG1670" s="29"/>
      <c r="BH1670" s="29"/>
      <c r="BI1670" s="29"/>
      <c r="BJ1670" s="29"/>
      <c r="BK1670" s="29"/>
      <c r="BL1670" s="29"/>
      <c r="BM1670" s="29"/>
      <c r="CH1670" s="29"/>
      <c r="CX1670" s="29"/>
      <c r="CY1670" s="29"/>
      <c r="CZ1670" s="31"/>
      <c r="DA1670" s="31"/>
      <c r="DB1670" s="31"/>
      <c r="DC1670" s="31"/>
      <c r="DD1670" s="31"/>
      <c r="DE1670" s="31"/>
      <c r="DF1670" s="31"/>
      <c r="DL1670" s="29"/>
      <c r="DM1670" s="29"/>
      <c r="DN1670" s="29"/>
      <c r="DO1670" s="29"/>
      <c r="DP1670" s="29"/>
      <c r="DQ1670" s="29"/>
      <c r="DR1670" s="29"/>
      <c r="DS1670" s="29"/>
      <c r="DT1670" s="29"/>
      <c r="DU1670" s="29"/>
      <c r="DV1670" s="29"/>
      <c r="DW1670" s="29"/>
      <c r="DX1670" s="29"/>
      <c r="DY1670" s="29"/>
      <c r="DZ1670" s="29"/>
      <c r="EA1670" s="29"/>
      <c r="EB1670" s="29"/>
      <c r="EC1670" s="29"/>
      <c r="ED1670" s="29"/>
      <c r="EE1670" s="29"/>
      <c r="EF1670" s="29"/>
      <c r="EG1670" s="29"/>
      <c r="EH1670" s="29"/>
      <c r="EI1670" s="29"/>
      <c r="EJ1670" s="29"/>
      <c r="EK1670" s="29"/>
      <c r="EL1670" s="29"/>
      <c r="EM1670" s="29"/>
      <c r="EN1670" s="29"/>
      <c r="EO1670" s="29"/>
      <c r="EP1670" s="29"/>
      <c r="EQ1670" s="29"/>
      <c r="ER1670" s="29"/>
      <c r="ES1670" s="29"/>
      <c r="ET1670" s="29"/>
      <c r="EU1670" s="29"/>
      <c r="EV1670" s="29"/>
      <c r="EW1670" s="29"/>
      <c r="EX1670" s="29"/>
      <c r="EY1670" s="29"/>
      <c r="EZ1670" s="29"/>
      <c r="FA1670" s="29"/>
      <c r="FB1670" s="29"/>
      <c r="FC1670" s="29"/>
      <c r="FD1670" s="29"/>
      <c r="FE1670" s="29"/>
      <c r="FF1670" s="29"/>
      <c r="FG1670" s="29"/>
      <c r="FH1670" s="29"/>
      <c r="FI1670" s="29"/>
      <c r="FJ1670" s="29"/>
      <c r="FK1670" s="29"/>
      <c r="FV1670" s="29"/>
      <c r="FZ1670" s="29"/>
      <c r="GA1670" s="29"/>
    </row>
    <row r="1671" spans="7:183" x14ac:dyDescent="0.25">
      <c r="G1671" s="112"/>
      <c r="Z1671" s="113"/>
      <c r="AQ1671" s="29"/>
      <c r="AR1671" s="29"/>
      <c r="AS1671" s="29"/>
      <c r="AT1671" s="29"/>
      <c r="AU1671" s="29"/>
      <c r="AV1671" s="29"/>
      <c r="AW1671" s="29"/>
      <c r="AX1671" s="29"/>
      <c r="AY1671" s="29"/>
      <c r="AZ1671" s="29"/>
      <c r="BA1671" s="29"/>
      <c r="BB1671" s="29"/>
      <c r="BC1671" s="29"/>
      <c r="BD1671" s="29"/>
      <c r="BE1671" s="29"/>
      <c r="BF1671" s="29"/>
      <c r="BG1671" s="29"/>
      <c r="BH1671" s="29"/>
      <c r="BI1671" s="29"/>
      <c r="BJ1671" s="29"/>
      <c r="BK1671" s="29"/>
      <c r="BL1671" s="29"/>
      <c r="BM1671" s="29"/>
      <c r="CH1671" s="29"/>
      <c r="CX1671" s="29"/>
      <c r="CY1671" s="29"/>
      <c r="CZ1671" s="31"/>
      <c r="DA1671" s="31"/>
      <c r="DB1671" s="31"/>
      <c r="DC1671" s="31"/>
      <c r="DD1671" s="31"/>
      <c r="DE1671" s="31"/>
      <c r="DF1671" s="31"/>
      <c r="DL1671" s="29"/>
      <c r="DM1671" s="29"/>
      <c r="DN1671" s="29"/>
      <c r="DO1671" s="29"/>
      <c r="DP1671" s="29"/>
      <c r="DQ1671" s="29"/>
      <c r="DR1671" s="29"/>
      <c r="DS1671" s="29"/>
      <c r="DT1671" s="29"/>
      <c r="DU1671" s="29"/>
      <c r="DV1671" s="29"/>
      <c r="DW1671" s="29"/>
      <c r="DX1671" s="29"/>
      <c r="DY1671" s="29"/>
      <c r="DZ1671" s="29"/>
      <c r="EA1671" s="29"/>
      <c r="EB1671" s="29"/>
      <c r="EC1671" s="29"/>
      <c r="ED1671" s="29"/>
      <c r="EE1671" s="29"/>
      <c r="EF1671" s="29"/>
      <c r="EG1671" s="29"/>
      <c r="EH1671" s="29"/>
      <c r="EI1671" s="29"/>
      <c r="EJ1671" s="29"/>
      <c r="EK1671" s="29"/>
      <c r="EL1671" s="29"/>
      <c r="EM1671" s="29"/>
      <c r="EN1671" s="29"/>
      <c r="EO1671" s="29"/>
      <c r="EP1671" s="29"/>
      <c r="EQ1671" s="29"/>
      <c r="ER1671" s="29"/>
      <c r="ES1671" s="29"/>
      <c r="ET1671" s="29"/>
      <c r="EU1671" s="29"/>
      <c r="EV1671" s="29"/>
      <c r="EW1671" s="29"/>
      <c r="EX1671" s="29"/>
      <c r="EY1671" s="29"/>
      <c r="EZ1671" s="29"/>
      <c r="FA1671" s="29"/>
      <c r="FB1671" s="29"/>
      <c r="FC1671" s="29"/>
      <c r="FD1671" s="29"/>
      <c r="FE1671" s="29"/>
      <c r="FF1671" s="29"/>
      <c r="FG1671" s="29"/>
      <c r="FH1671" s="29"/>
      <c r="FI1671" s="29"/>
      <c r="FJ1671" s="29"/>
      <c r="FK1671" s="29"/>
      <c r="FV1671" s="29"/>
      <c r="FZ1671" s="29"/>
      <c r="GA1671" s="29"/>
    </row>
    <row r="1672" spans="7:183" x14ac:dyDescent="0.25">
      <c r="G1672" s="112"/>
      <c r="Z1672" s="113"/>
      <c r="AQ1672" s="29"/>
      <c r="AR1672" s="29"/>
      <c r="AS1672" s="29"/>
      <c r="AT1672" s="29"/>
      <c r="AU1672" s="29"/>
      <c r="AV1672" s="29"/>
      <c r="AW1672" s="29"/>
      <c r="AX1672" s="29"/>
      <c r="AY1672" s="29"/>
      <c r="AZ1672" s="29"/>
      <c r="BA1672" s="29"/>
      <c r="BB1672" s="29"/>
      <c r="BC1672" s="29"/>
      <c r="BD1672" s="29"/>
      <c r="BE1672" s="29"/>
      <c r="BF1672" s="29"/>
      <c r="BG1672" s="29"/>
      <c r="BH1672" s="29"/>
      <c r="BI1672" s="29"/>
      <c r="BJ1672" s="29"/>
      <c r="BK1672" s="29"/>
      <c r="BL1672" s="29"/>
      <c r="BM1672" s="29"/>
      <c r="CH1672" s="29"/>
      <c r="CX1672" s="29"/>
      <c r="CY1672" s="29"/>
      <c r="CZ1672" s="31"/>
      <c r="DA1672" s="31"/>
      <c r="DB1672" s="31"/>
      <c r="DC1672" s="31"/>
      <c r="DD1672" s="31"/>
      <c r="DE1672" s="31"/>
      <c r="DF1672" s="31"/>
      <c r="DL1672" s="29"/>
      <c r="DM1672" s="29"/>
      <c r="DN1672" s="29"/>
      <c r="DO1672" s="29"/>
      <c r="DP1672" s="29"/>
      <c r="DQ1672" s="29"/>
      <c r="DR1672" s="29"/>
      <c r="DS1672" s="29"/>
      <c r="DT1672" s="29"/>
      <c r="DU1672" s="29"/>
      <c r="DV1672" s="29"/>
      <c r="DW1672" s="29"/>
      <c r="DX1672" s="29"/>
      <c r="DY1672" s="29"/>
      <c r="DZ1672" s="29"/>
      <c r="EA1672" s="29"/>
      <c r="EB1672" s="29"/>
      <c r="EC1672" s="29"/>
      <c r="ED1672" s="29"/>
      <c r="EE1672" s="29"/>
      <c r="EF1672" s="29"/>
      <c r="EG1672" s="29"/>
      <c r="EH1672" s="29"/>
      <c r="EI1672" s="29"/>
      <c r="EJ1672" s="29"/>
      <c r="EK1672" s="29"/>
      <c r="EL1672" s="29"/>
      <c r="EM1672" s="29"/>
      <c r="EN1672" s="29"/>
      <c r="EO1672" s="29"/>
      <c r="EP1672" s="29"/>
      <c r="EQ1672" s="29"/>
      <c r="ER1672" s="29"/>
      <c r="ES1672" s="29"/>
      <c r="ET1672" s="29"/>
      <c r="EU1672" s="29"/>
      <c r="EV1672" s="29"/>
      <c r="EW1672" s="29"/>
      <c r="EX1672" s="29"/>
      <c r="EY1672" s="29"/>
      <c r="EZ1672" s="29"/>
      <c r="FA1672" s="29"/>
      <c r="FB1672" s="29"/>
      <c r="FC1672" s="29"/>
      <c r="FD1672" s="29"/>
      <c r="FE1672" s="29"/>
      <c r="FF1672" s="29"/>
      <c r="FG1672" s="29"/>
      <c r="FH1672" s="29"/>
      <c r="FI1672" s="29"/>
      <c r="FJ1672" s="29"/>
      <c r="FK1672" s="29"/>
      <c r="FV1672" s="29"/>
      <c r="FZ1672" s="29"/>
      <c r="GA1672" s="29"/>
    </row>
    <row r="1673" spans="7:183" x14ac:dyDescent="0.25">
      <c r="G1673" s="112"/>
      <c r="Z1673" s="113"/>
      <c r="AQ1673" s="29"/>
      <c r="AR1673" s="29"/>
      <c r="AS1673" s="29"/>
      <c r="AT1673" s="29"/>
      <c r="AU1673" s="29"/>
      <c r="AV1673" s="29"/>
      <c r="AW1673" s="29"/>
      <c r="AX1673" s="29"/>
      <c r="AY1673" s="29"/>
      <c r="AZ1673" s="29"/>
      <c r="BA1673" s="29"/>
      <c r="BB1673" s="29"/>
      <c r="BC1673" s="29"/>
      <c r="BD1673" s="29"/>
      <c r="BE1673" s="29"/>
      <c r="BF1673" s="29"/>
      <c r="BG1673" s="29"/>
      <c r="BH1673" s="29"/>
      <c r="BI1673" s="29"/>
      <c r="BJ1673" s="29"/>
      <c r="BK1673" s="29"/>
      <c r="BL1673" s="29"/>
      <c r="BM1673" s="29"/>
      <c r="CH1673" s="29"/>
      <c r="CX1673" s="29"/>
      <c r="CY1673" s="29"/>
      <c r="CZ1673" s="31"/>
      <c r="DA1673" s="31"/>
      <c r="DB1673" s="31"/>
      <c r="DC1673" s="31"/>
      <c r="DD1673" s="31"/>
      <c r="DE1673" s="31"/>
      <c r="DF1673" s="31"/>
      <c r="DL1673" s="29"/>
      <c r="DM1673" s="29"/>
      <c r="DN1673" s="29"/>
      <c r="DO1673" s="29"/>
      <c r="DP1673" s="29"/>
      <c r="DQ1673" s="29"/>
      <c r="DR1673" s="29"/>
      <c r="DS1673" s="29"/>
      <c r="DT1673" s="29"/>
      <c r="DU1673" s="29"/>
      <c r="DV1673" s="29"/>
      <c r="DW1673" s="29"/>
      <c r="DX1673" s="29"/>
      <c r="DY1673" s="29"/>
      <c r="DZ1673" s="29"/>
      <c r="EA1673" s="29"/>
      <c r="EB1673" s="29"/>
      <c r="EC1673" s="29"/>
      <c r="ED1673" s="29"/>
      <c r="EE1673" s="29"/>
      <c r="EF1673" s="29"/>
      <c r="EG1673" s="29"/>
      <c r="EH1673" s="29"/>
      <c r="EI1673" s="29"/>
      <c r="EJ1673" s="29"/>
      <c r="EK1673" s="29"/>
      <c r="EL1673" s="29"/>
      <c r="EM1673" s="29"/>
      <c r="EN1673" s="29"/>
      <c r="EO1673" s="29"/>
      <c r="EP1673" s="29"/>
      <c r="EQ1673" s="29"/>
      <c r="ER1673" s="29"/>
      <c r="ES1673" s="29"/>
      <c r="ET1673" s="29"/>
      <c r="EU1673" s="29"/>
      <c r="EV1673" s="29"/>
      <c r="EW1673" s="29"/>
      <c r="EX1673" s="29"/>
      <c r="EY1673" s="29"/>
      <c r="EZ1673" s="29"/>
      <c r="FA1673" s="29"/>
      <c r="FB1673" s="29"/>
      <c r="FC1673" s="29"/>
      <c r="FD1673" s="29"/>
      <c r="FE1673" s="29"/>
      <c r="FF1673" s="29"/>
      <c r="FG1673" s="29"/>
      <c r="FH1673" s="29"/>
      <c r="FI1673" s="29"/>
      <c r="FJ1673" s="29"/>
      <c r="FK1673" s="29"/>
      <c r="FV1673" s="29"/>
      <c r="FZ1673" s="29"/>
      <c r="GA1673" s="29"/>
    </row>
    <row r="1674" spans="7:183" x14ac:dyDescent="0.25">
      <c r="G1674" s="112"/>
      <c r="Z1674" s="113"/>
      <c r="AQ1674" s="29"/>
      <c r="AR1674" s="29"/>
      <c r="AS1674" s="29"/>
      <c r="AT1674" s="29"/>
      <c r="AU1674" s="29"/>
      <c r="AV1674" s="29"/>
      <c r="AW1674" s="29"/>
      <c r="AX1674" s="29"/>
      <c r="AY1674" s="29"/>
      <c r="AZ1674" s="29"/>
      <c r="BA1674" s="29"/>
      <c r="BB1674" s="29"/>
      <c r="BC1674" s="29"/>
      <c r="BD1674" s="29"/>
      <c r="BE1674" s="29"/>
      <c r="BF1674" s="29"/>
      <c r="BG1674" s="29"/>
      <c r="BH1674" s="29"/>
      <c r="BI1674" s="29"/>
      <c r="BJ1674" s="29"/>
      <c r="BK1674" s="29"/>
      <c r="BL1674" s="29"/>
      <c r="BM1674" s="29"/>
      <c r="CH1674" s="29"/>
      <c r="CX1674" s="29"/>
      <c r="CY1674" s="29"/>
      <c r="CZ1674" s="31"/>
      <c r="DA1674" s="31"/>
      <c r="DB1674" s="31"/>
      <c r="DC1674" s="31"/>
      <c r="DD1674" s="31"/>
      <c r="DE1674" s="31"/>
      <c r="DF1674" s="31"/>
      <c r="DL1674" s="29"/>
      <c r="DM1674" s="29"/>
      <c r="DN1674" s="29"/>
      <c r="DO1674" s="29"/>
      <c r="DP1674" s="29"/>
      <c r="DQ1674" s="29"/>
      <c r="DR1674" s="29"/>
      <c r="DS1674" s="29"/>
      <c r="DT1674" s="29"/>
      <c r="DU1674" s="29"/>
      <c r="DV1674" s="29"/>
      <c r="DW1674" s="29"/>
      <c r="DX1674" s="29"/>
      <c r="DY1674" s="29"/>
      <c r="DZ1674" s="29"/>
      <c r="EA1674" s="29"/>
      <c r="EB1674" s="29"/>
      <c r="EC1674" s="29"/>
      <c r="ED1674" s="29"/>
      <c r="EE1674" s="29"/>
      <c r="EF1674" s="29"/>
      <c r="EG1674" s="29"/>
      <c r="EH1674" s="29"/>
      <c r="EI1674" s="29"/>
      <c r="EJ1674" s="29"/>
      <c r="EK1674" s="29"/>
      <c r="EL1674" s="29"/>
      <c r="EM1674" s="29"/>
      <c r="EN1674" s="29"/>
      <c r="EO1674" s="29"/>
      <c r="EP1674" s="29"/>
      <c r="EQ1674" s="29"/>
      <c r="ER1674" s="29"/>
      <c r="ES1674" s="29"/>
      <c r="ET1674" s="29"/>
      <c r="EU1674" s="29"/>
      <c r="EV1674" s="29"/>
      <c r="EW1674" s="29"/>
      <c r="EX1674" s="29"/>
      <c r="EY1674" s="29"/>
      <c r="EZ1674" s="29"/>
      <c r="FA1674" s="29"/>
      <c r="FB1674" s="29"/>
      <c r="FC1674" s="29"/>
      <c r="FD1674" s="29"/>
      <c r="FE1674" s="29"/>
      <c r="FF1674" s="29"/>
      <c r="FG1674" s="29"/>
      <c r="FH1674" s="29"/>
      <c r="FI1674" s="29"/>
      <c r="FJ1674" s="29"/>
      <c r="FK1674" s="29"/>
      <c r="FV1674" s="29"/>
      <c r="FZ1674" s="29"/>
      <c r="GA1674" s="29"/>
    </row>
    <row r="1675" spans="7:183" x14ac:dyDescent="0.25">
      <c r="G1675" s="112"/>
      <c r="Z1675" s="113"/>
      <c r="AQ1675" s="29"/>
      <c r="AR1675" s="29"/>
      <c r="AS1675" s="29"/>
      <c r="AT1675" s="29"/>
      <c r="AU1675" s="29"/>
      <c r="AV1675" s="29"/>
      <c r="AW1675" s="29"/>
      <c r="AX1675" s="29"/>
      <c r="AY1675" s="29"/>
      <c r="AZ1675" s="29"/>
      <c r="BA1675" s="29"/>
      <c r="BB1675" s="29"/>
      <c r="BC1675" s="29"/>
      <c r="BD1675" s="29"/>
      <c r="BE1675" s="29"/>
      <c r="BF1675" s="29"/>
      <c r="BG1675" s="29"/>
      <c r="BH1675" s="29"/>
      <c r="BI1675" s="29"/>
      <c r="BJ1675" s="29"/>
      <c r="BK1675" s="29"/>
      <c r="BL1675" s="29"/>
      <c r="BM1675" s="29"/>
      <c r="CH1675" s="29"/>
      <c r="CX1675" s="29"/>
      <c r="CY1675" s="29"/>
      <c r="CZ1675" s="31"/>
      <c r="DA1675" s="31"/>
      <c r="DB1675" s="31"/>
      <c r="DC1675" s="31"/>
      <c r="DD1675" s="31"/>
      <c r="DE1675" s="31"/>
      <c r="DF1675" s="31"/>
      <c r="DL1675" s="29"/>
      <c r="DM1675" s="29"/>
      <c r="DN1675" s="29"/>
      <c r="DO1675" s="29"/>
      <c r="DP1675" s="29"/>
      <c r="DQ1675" s="29"/>
      <c r="DR1675" s="29"/>
      <c r="DS1675" s="29"/>
      <c r="DT1675" s="29"/>
      <c r="DU1675" s="29"/>
      <c r="DV1675" s="29"/>
      <c r="DW1675" s="29"/>
      <c r="DX1675" s="29"/>
      <c r="DY1675" s="29"/>
      <c r="DZ1675" s="29"/>
      <c r="EA1675" s="29"/>
      <c r="EB1675" s="29"/>
      <c r="EC1675" s="29"/>
      <c r="ED1675" s="29"/>
      <c r="EE1675" s="29"/>
      <c r="EF1675" s="29"/>
      <c r="EG1675" s="29"/>
      <c r="EH1675" s="29"/>
      <c r="EI1675" s="29"/>
      <c r="EJ1675" s="29"/>
      <c r="EK1675" s="29"/>
      <c r="EL1675" s="29"/>
      <c r="EM1675" s="29"/>
      <c r="EN1675" s="29"/>
      <c r="EO1675" s="29"/>
      <c r="EP1675" s="29"/>
      <c r="EQ1675" s="29"/>
      <c r="ER1675" s="29"/>
      <c r="ES1675" s="29"/>
      <c r="ET1675" s="29"/>
      <c r="EU1675" s="29"/>
      <c r="EV1675" s="29"/>
      <c r="EW1675" s="29"/>
      <c r="EX1675" s="29"/>
      <c r="EY1675" s="29"/>
      <c r="EZ1675" s="29"/>
      <c r="FA1675" s="29"/>
      <c r="FB1675" s="29"/>
      <c r="FC1675" s="29"/>
      <c r="FD1675" s="29"/>
      <c r="FE1675" s="29"/>
      <c r="FF1675" s="29"/>
      <c r="FG1675" s="29"/>
      <c r="FH1675" s="29"/>
      <c r="FI1675" s="29"/>
      <c r="FJ1675" s="29"/>
      <c r="FK1675" s="29"/>
      <c r="FV1675" s="29"/>
      <c r="FZ1675" s="29"/>
      <c r="GA1675" s="29"/>
    </row>
    <row r="1676" spans="7:183" x14ac:dyDescent="0.25">
      <c r="G1676" s="112"/>
      <c r="Z1676" s="113"/>
      <c r="AQ1676" s="29"/>
      <c r="AR1676" s="29"/>
      <c r="AS1676" s="29"/>
      <c r="AT1676" s="29"/>
      <c r="AU1676" s="29"/>
      <c r="AV1676" s="29"/>
      <c r="AW1676" s="29"/>
      <c r="AX1676" s="29"/>
      <c r="AY1676" s="29"/>
      <c r="AZ1676" s="29"/>
      <c r="BA1676" s="29"/>
      <c r="BB1676" s="29"/>
      <c r="BC1676" s="29"/>
      <c r="BD1676" s="29"/>
      <c r="BE1676" s="29"/>
      <c r="BF1676" s="29"/>
      <c r="BG1676" s="29"/>
      <c r="BH1676" s="29"/>
      <c r="BI1676" s="29"/>
      <c r="BJ1676" s="29"/>
      <c r="BK1676" s="29"/>
      <c r="BL1676" s="29"/>
      <c r="BM1676" s="29"/>
      <c r="CH1676" s="29"/>
      <c r="CX1676" s="29"/>
      <c r="CY1676" s="29"/>
      <c r="CZ1676" s="31"/>
      <c r="DA1676" s="31"/>
      <c r="DB1676" s="31"/>
      <c r="DC1676" s="31"/>
      <c r="DD1676" s="31"/>
      <c r="DE1676" s="31"/>
      <c r="DF1676" s="31"/>
      <c r="DL1676" s="29"/>
      <c r="DM1676" s="29"/>
      <c r="DN1676" s="29"/>
      <c r="DO1676" s="29"/>
      <c r="DP1676" s="29"/>
      <c r="DQ1676" s="29"/>
      <c r="DR1676" s="29"/>
      <c r="DS1676" s="29"/>
      <c r="DT1676" s="29"/>
      <c r="DU1676" s="29"/>
      <c r="DV1676" s="29"/>
      <c r="DW1676" s="29"/>
      <c r="DX1676" s="29"/>
      <c r="DY1676" s="29"/>
      <c r="DZ1676" s="29"/>
      <c r="EA1676" s="29"/>
      <c r="EB1676" s="29"/>
      <c r="EC1676" s="29"/>
      <c r="ED1676" s="29"/>
      <c r="EE1676" s="29"/>
      <c r="EF1676" s="29"/>
      <c r="EG1676" s="29"/>
      <c r="EH1676" s="29"/>
      <c r="EI1676" s="29"/>
      <c r="EJ1676" s="29"/>
      <c r="EK1676" s="29"/>
      <c r="EL1676" s="29"/>
      <c r="EM1676" s="29"/>
      <c r="EN1676" s="29"/>
      <c r="EO1676" s="29"/>
      <c r="EP1676" s="29"/>
      <c r="EQ1676" s="29"/>
      <c r="ER1676" s="29"/>
      <c r="ES1676" s="29"/>
      <c r="ET1676" s="29"/>
      <c r="EU1676" s="29"/>
      <c r="EV1676" s="29"/>
      <c r="EW1676" s="29"/>
      <c r="EX1676" s="29"/>
      <c r="EY1676" s="29"/>
      <c r="EZ1676" s="29"/>
      <c r="FA1676" s="29"/>
      <c r="FB1676" s="29"/>
      <c r="FC1676" s="29"/>
      <c r="FD1676" s="29"/>
      <c r="FE1676" s="29"/>
      <c r="FF1676" s="29"/>
      <c r="FG1676" s="29"/>
      <c r="FH1676" s="29"/>
      <c r="FI1676" s="29"/>
      <c r="FJ1676" s="29"/>
      <c r="FK1676" s="29"/>
      <c r="FV1676" s="29"/>
      <c r="FZ1676" s="29"/>
      <c r="GA1676" s="29"/>
    </row>
    <row r="1677" spans="7:183" x14ac:dyDescent="0.25">
      <c r="G1677" s="112"/>
      <c r="Z1677" s="113"/>
      <c r="AQ1677" s="29"/>
      <c r="AR1677" s="29"/>
      <c r="AS1677" s="29"/>
      <c r="AT1677" s="29"/>
      <c r="AU1677" s="29"/>
      <c r="AV1677" s="29"/>
      <c r="AW1677" s="29"/>
      <c r="AX1677" s="29"/>
      <c r="AY1677" s="29"/>
      <c r="AZ1677" s="29"/>
      <c r="BA1677" s="29"/>
      <c r="BB1677" s="29"/>
      <c r="BC1677" s="29"/>
      <c r="BD1677" s="29"/>
      <c r="BE1677" s="29"/>
      <c r="BF1677" s="29"/>
      <c r="BG1677" s="29"/>
      <c r="BH1677" s="29"/>
      <c r="BI1677" s="29"/>
      <c r="BJ1677" s="29"/>
      <c r="BK1677" s="29"/>
      <c r="BL1677" s="29"/>
      <c r="BM1677" s="29"/>
      <c r="CH1677" s="29"/>
      <c r="CX1677" s="29"/>
      <c r="CY1677" s="29"/>
      <c r="CZ1677" s="31"/>
      <c r="DA1677" s="31"/>
      <c r="DB1677" s="31"/>
      <c r="DC1677" s="31"/>
      <c r="DD1677" s="31"/>
      <c r="DE1677" s="31"/>
      <c r="DF1677" s="31"/>
      <c r="DL1677" s="29"/>
      <c r="DM1677" s="29"/>
      <c r="DN1677" s="29"/>
      <c r="DO1677" s="29"/>
      <c r="DP1677" s="29"/>
      <c r="DQ1677" s="29"/>
      <c r="DR1677" s="29"/>
      <c r="DS1677" s="29"/>
      <c r="DT1677" s="29"/>
      <c r="DU1677" s="29"/>
      <c r="DV1677" s="29"/>
      <c r="DW1677" s="29"/>
      <c r="DX1677" s="29"/>
      <c r="DY1677" s="29"/>
      <c r="DZ1677" s="29"/>
      <c r="EA1677" s="29"/>
      <c r="EB1677" s="29"/>
      <c r="EC1677" s="29"/>
      <c r="ED1677" s="29"/>
      <c r="EE1677" s="29"/>
      <c r="EF1677" s="29"/>
      <c r="EG1677" s="29"/>
      <c r="EH1677" s="29"/>
      <c r="EI1677" s="29"/>
      <c r="EJ1677" s="29"/>
      <c r="EK1677" s="29"/>
      <c r="EL1677" s="29"/>
      <c r="EM1677" s="29"/>
      <c r="EN1677" s="29"/>
      <c r="EO1677" s="29"/>
      <c r="EP1677" s="29"/>
      <c r="EQ1677" s="29"/>
      <c r="ER1677" s="29"/>
      <c r="ES1677" s="29"/>
      <c r="ET1677" s="29"/>
      <c r="EU1677" s="29"/>
      <c r="EV1677" s="29"/>
      <c r="EW1677" s="29"/>
      <c r="EX1677" s="29"/>
      <c r="EY1677" s="29"/>
      <c r="EZ1677" s="29"/>
      <c r="FA1677" s="29"/>
      <c r="FB1677" s="29"/>
      <c r="FC1677" s="29"/>
      <c r="FD1677" s="29"/>
      <c r="FE1677" s="29"/>
      <c r="FF1677" s="29"/>
      <c r="FG1677" s="29"/>
      <c r="FH1677" s="29"/>
      <c r="FI1677" s="29"/>
      <c r="FJ1677" s="29"/>
      <c r="FK1677" s="29"/>
      <c r="FV1677" s="29"/>
      <c r="FZ1677" s="29"/>
      <c r="GA1677" s="29"/>
    </row>
    <row r="1678" spans="7:183" x14ac:dyDescent="0.25">
      <c r="G1678" s="112"/>
      <c r="Z1678" s="113"/>
      <c r="AQ1678" s="29"/>
      <c r="AR1678" s="29"/>
      <c r="AS1678" s="29"/>
      <c r="AT1678" s="29"/>
      <c r="AU1678" s="29"/>
      <c r="AV1678" s="29"/>
      <c r="AW1678" s="29"/>
      <c r="AX1678" s="29"/>
      <c r="AY1678" s="29"/>
      <c r="AZ1678" s="29"/>
      <c r="BA1678" s="29"/>
      <c r="BB1678" s="29"/>
      <c r="BC1678" s="29"/>
      <c r="BD1678" s="29"/>
      <c r="BE1678" s="29"/>
      <c r="BF1678" s="29"/>
      <c r="BG1678" s="29"/>
      <c r="BH1678" s="29"/>
      <c r="BI1678" s="29"/>
      <c r="BJ1678" s="29"/>
      <c r="BK1678" s="29"/>
      <c r="BL1678" s="29"/>
      <c r="BM1678" s="29"/>
      <c r="CH1678" s="29"/>
      <c r="CX1678" s="29"/>
      <c r="CY1678" s="29"/>
      <c r="CZ1678" s="31"/>
      <c r="DA1678" s="31"/>
      <c r="DB1678" s="31"/>
      <c r="DC1678" s="31"/>
      <c r="DD1678" s="31"/>
      <c r="DE1678" s="31"/>
      <c r="DF1678" s="31"/>
      <c r="DL1678" s="29"/>
      <c r="DM1678" s="29"/>
      <c r="DN1678" s="29"/>
      <c r="DO1678" s="29"/>
      <c r="DP1678" s="29"/>
      <c r="DQ1678" s="29"/>
      <c r="DR1678" s="29"/>
      <c r="DS1678" s="29"/>
      <c r="DT1678" s="29"/>
      <c r="DU1678" s="29"/>
      <c r="DV1678" s="29"/>
      <c r="DW1678" s="29"/>
      <c r="DX1678" s="29"/>
      <c r="DY1678" s="29"/>
      <c r="DZ1678" s="29"/>
      <c r="EA1678" s="29"/>
      <c r="EB1678" s="29"/>
      <c r="EC1678" s="29"/>
      <c r="ED1678" s="29"/>
      <c r="EE1678" s="29"/>
      <c r="EF1678" s="29"/>
      <c r="EG1678" s="29"/>
      <c r="EH1678" s="29"/>
      <c r="EI1678" s="29"/>
      <c r="EJ1678" s="29"/>
      <c r="EK1678" s="29"/>
      <c r="EL1678" s="29"/>
      <c r="EM1678" s="29"/>
      <c r="EN1678" s="29"/>
      <c r="EO1678" s="29"/>
      <c r="EP1678" s="29"/>
      <c r="EQ1678" s="29"/>
      <c r="ER1678" s="29"/>
      <c r="ES1678" s="29"/>
      <c r="ET1678" s="29"/>
      <c r="EU1678" s="29"/>
      <c r="EV1678" s="29"/>
      <c r="EW1678" s="29"/>
      <c r="EX1678" s="29"/>
      <c r="EY1678" s="29"/>
      <c r="EZ1678" s="29"/>
      <c r="FA1678" s="29"/>
      <c r="FB1678" s="29"/>
      <c r="FC1678" s="29"/>
      <c r="FD1678" s="29"/>
      <c r="FE1678" s="29"/>
      <c r="FF1678" s="29"/>
      <c r="FG1678" s="29"/>
      <c r="FH1678" s="29"/>
      <c r="FI1678" s="29"/>
      <c r="FJ1678" s="29"/>
      <c r="FK1678" s="29"/>
      <c r="FV1678" s="29"/>
      <c r="FZ1678" s="29"/>
      <c r="GA1678" s="29"/>
    </row>
    <row r="1679" spans="7:183" x14ac:dyDescent="0.25">
      <c r="G1679" s="112"/>
      <c r="Z1679" s="113"/>
      <c r="AQ1679" s="29"/>
      <c r="AR1679" s="29"/>
      <c r="AS1679" s="29"/>
      <c r="AT1679" s="29"/>
      <c r="AU1679" s="29"/>
      <c r="AV1679" s="29"/>
      <c r="AW1679" s="29"/>
      <c r="AX1679" s="29"/>
      <c r="AY1679" s="29"/>
      <c r="AZ1679" s="29"/>
      <c r="BA1679" s="29"/>
      <c r="BB1679" s="29"/>
      <c r="BC1679" s="29"/>
      <c r="BD1679" s="29"/>
      <c r="BE1679" s="29"/>
      <c r="BF1679" s="29"/>
      <c r="BG1679" s="29"/>
      <c r="BH1679" s="29"/>
      <c r="BI1679" s="29"/>
      <c r="BJ1679" s="29"/>
      <c r="BK1679" s="29"/>
      <c r="BL1679" s="29"/>
      <c r="BM1679" s="29"/>
      <c r="CH1679" s="29"/>
      <c r="CX1679" s="29"/>
      <c r="CY1679" s="29"/>
      <c r="CZ1679" s="31"/>
      <c r="DA1679" s="31"/>
      <c r="DB1679" s="31"/>
      <c r="DC1679" s="31"/>
      <c r="DD1679" s="31"/>
      <c r="DE1679" s="31"/>
      <c r="DF1679" s="31"/>
      <c r="DL1679" s="29"/>
      <c r="DM1679" s="29"/>
      <c r="DN1679" s="29"/>
      <c r="DO1679" s="29"/>
      <c r="DP1679" s="29"/>
      <c r="DQ1679" s="29"/>
      <c r="DR1679" s="29"/>
      <c r="DS1679" s="29"/>
      <c r="DT1679" s="29"/>
      <c r="DU1679" s="29"/>
      <c r="DV1679" s="29"/>
      <c r="DW1679" s="29"/>
      <c r="DX1679" s="29"/>
      <c r="DY1679" s="29"/>
      <c r="DZ1679" s="29"/>
      <c r="EA1679" s="29"/>
      <c r="EB1679" s="29"/>
      <c r="EC1679" s="29"/>
      <c r="ED1679" s="29"/>
      <c r="EE1679" s="29"/>
      <c r="EF1679" s="29"/>
      <c r="EG1679" s="29"/>
      <c r="EH1679" s="29"/>
      <c r="EI1679" s="29"/>
      <c r="EJ1679" s="29"/>
      <c r="EK1679" s="29"/>
      <c r="EL1679" s="29"/>
      <c r="EM1679" s="29"/>
      <c r="EN1679" s="29"/>
      <c r="EO1679" s="29"/>
      <c r="EP1679" s="29"/>
      <c r="EQ1679" s="29"/>
      <c r="ER1679" s="29"/>
      <c r="ES1679" s="29"/>
      <c r="ET1679" s="29"/>
      <c r="EU1679" s="29"/>
      <c r="EV1679" s="29"/>
      <c r="EW1679" s="29"/>
      <c r="EX1679" s="29"/>
      <c r="EY1679" s="29"/>
      <c r="EZ1679" s="29"/>
      <c r="FA1679" s="29"/>
      <c r="FB1679" s="29"/>
      <c r="FC1679" s="29"/>
      <c r="FD1679" s="29"/>
      <c r="FE1679" s="29"/>
      <c r="FF1679" s="29"/>
      <c r="FG1679" s="29"/>
      <c r="FH1679" s="29"/>
      <c r="FI1679" s="29"/>
      <c r="FJ1679" s="29"/>
      <c r="FK1679" s="29"/>
      <c r="FV1679" s="29"/>
      <c r="FZ1679" s="29"/>
      <c r="GA1679" s="29"/>
    </row>
    <row r="1680" spans="7:183" x14ac:dyDescent="0.25">
      <c r="G1680" s="112"/>
      <c r="Z1680" s="113"/>
      <c r="AQ1680" s="29"/>
      <c r="AR1680" s="29"/>
      <c r="AS1680" s="29"/>
      <c r="AT1680" s="29"/>
      <c r="AU1680" s="29"/>
      <c r="AV1680" s="29"/>
      <c r="AW1680" s="29"/>
      <c r="AX1680" s="29"/>
      <c r="AY1680" s="29"/>
      <c r="AZ1680" s="29"/>
      <c r="BA1680" s="29"/>
      <c r="BB1680" s="29"/>
      <c r="BC1680" s="29"/>
      <c r="BD1680" s="29"/>
      <c r="BE1680" s="29"/>
      <c r="BF1680" s="29"/>
      <c r="BG1680" s="29"/>
      <c r="BH1680" s="29"/>
      <c r="BI1680" s="29"/>
      <c r="BJ1680" s="29"/>
      <c r="BK1680" s="29"/>
      <c r="BL1680" s="29"/>
      <c r="BM1680" s="29"/>
      <c r="CH1680" s="29"/>
      <c r="CX1680" s="29"/>
      <c r="CY1680" s="29"/>
      <c r="CZ1680" s="31"/>
      <c r="DA1680" s="31"/>
      <c r="DB1680" s="31"/>
      <c r="DC1680" s="31"/>
      <c r="DD1680" s="31"/>
      <c r="DE1680" s="31"/>
      <c r="DF1680" s="31"/>
      <c r="DL1680" s="29"/>
      <c r="DM1680" s="29"/>
      <c r="DN1680" s="29"/>
      <c r="DO1680" s="29"/>
      <c r="DP1680" s="29"/>
      <c r="DQ1680" s="29"/>
      <c r="DR1680" s="29"/>
      <c r="DS1680" s="29"/>
      <c r="DT1680" s="29"/>
      <c r="DU1680" s="29"/>
      <c r="DV1680" s="29"/>
      <c r="DW1680" s="29"/>
      <c r="DX1680" s="29"/>
      <c r="DY1680" s="29"/>
      <c r="DZ1680" s="29"/>
      <c r="EA1680" s="29"/>
      <c r="EB1680" s="29"/>
      <c r="EC1680" s="29"/>
      <c r="ED1680" s="29"/>
      <c r="EE1680" s="29"/>
      <c r="EF1680" s="29"/>
      <c r="EG1680" s="29"/>
      <c r="EH1680" s="29"/>
      <c r="EI1680" s="29"/>
      <c r="EJ1680" s="29"/>
      <c r="EK1680" s="29"/>
      <c r="EL1680" s="29"/>
      <c r="EM1680" s="29"/>
      <c r="EN1680" s="29"/>
      <c r="EO1680" s="29"/>
      <c r="EP1680" s="29"/>
      <c r="EQ1680" s="29"/>
      <c r="ER1680" s="29"/>
      <c r="ES1680" s="29"/>
      <c r="ET1680" s="29"/>
      <c r="EU1680" s="29"/>
      <c r="EV1680" s="29"/>
      <c r="EW1680" s="29"/>
      <c r="EX1680" s="29"/>
      <c r="EY1680" s="29"/>
      <c r="EZ1680" s="29"/>
      <c r="FA1680" s="29"/>
      <c r="FB1680" s="29"/>
      <c r="FC1680" s="29"/>
      <c r="FD1680" s="29"/>
      <c r="FE1680" s="29"/>
      <c r="FF1680" s="29"/>
      <c r="FG1680" s="29"/>
      <c r="FH1680" s="29"/>
      <c r="FI1680" s="29"/>
      <c r="FJ1680" s="29"/>
      <c r="FK1680" s="29"/>
      <c r="FV1680" s="29"/>
      <c r="FZ1680" s="29"/>
      <c r="GA1680" s="29"/>
    </row>
    <row r="1681" spans="7:183" x14ac:dyDescent="0.25">
      <c r="G1681" s="112"/>
      <c r="Z1681" s="113"/>
      <c r="AQ1681" s="29"/>
      <c r="AR1681" s="29"/>
      <c r="AS1681" s="29"/>
      <c r="AT1681" s="29"/>
      <c r="AU1681" s="29"/>
      <c r="AV1681" s="29"/>
      <c r="AW1681" s="29"/>
      <c r="AX1681" s="29"/>
      <c r="AY1681" s="29"/>
      <c r="AZ1681" s="29"/>
      <c r="BA1681" s="29"/>
      <c r="BB1681" s="29"/>
      <c r="BC1681" s="29"/>
      <c r="BD1681" s="29"/>
      <c r="BE1681" s="29"/>
      <c r="BF1681" s="29"/>
      <c r="BG1681" s="29"/>
      <c r="BH1681" s="29"/>
      <c r="BI1681" s="29"/>
      <c r="BJ1681" s="29"/>
      <c r="BK1681" s="29"/>
      <c r="BL1681" s="29"/>
      <c r="BM1681" s="29"/>
      <c r="CH1681" s="29"/>
      <c r="CX1681" s="29"/>
      <c r="CY1681" s="29"/>
      <c r="CZ1681" s="31"/>
      <c r="DA1681" s="31"/>
      <c r="DB1681" s="31"/>
      <c r="DC1681" s="31"/>
      <c r="DD1681" s="31"/>
      <c r="DE1681" s="31"/>
      <c r="DF1681" s="31"/>
      <c r="DL1681" s="29"/>
      <c r="DM1681" s="29"/>
      <c r="DN1681" s="29"/>
      <c r="DO1681" s="29"/>
      <c r="DP1681" s="29"/>
      <c r="DQ1681" s="29"/>
      <c r="DR1681" s="29"/>
      <c r="DS1681" s="29"/>
      <c r="DT1681" s="29"/>
      <c r="DU1681" s="29"/>
      <c r="DV1681" s="29"/>
      <c r="DW1681" s="29"/>
      <c r="DX1681" s="29"/>
      <c r="DY1681" s="29"/>
      <c r="DZ1681" s="29"/>
      <c r="EA1681" s="29"/>
      <c r="EB1681" s="29"/>
      <c r="EC1681" s="29"/>
      <c r="ED1681" s="29"/>
      <c r="EE1681" s="29"/>
      <c r="EF1681" s="29"/>
      <c r="EG1681" s="29"/>
      <c r="EH1681" s="29"/>
      <c r="EI1681" s="29"/>
      <c r="EJ1681" s="29"/>
      <c r="EK1681" s="29"/>
      <c r="EL1681" s="29"/>
      <c r="EM1681" s="29"/>
      <c r="EN1681" s="29"/>
      <c r="EO1681" s="29"/>
      <c r="EP1681" s="29"/>
      <c r="EQ1681" s="29"/>
      <c r="ER1681" s="29"/>
      <c r="ES1681" s="29"/>
      <c r="ET1681" s="29"/>
      <c r="EU1681" s="29"/>
      <c r="EV1681" s="29"/>
      <c r="EW1681" s="29"/>
      <c r="EX1681" s="29"/>
      <c r="EY1681" s="29"/>
      <c r="EZ1681" s="29"/>
      <c r="FA1681" s="29"/>
      <c r="FB1681" s="29"/>
      <c r="FC1681" s="29"/>
      <c r="FD1681" s="29"/>
      <c r="FE1681" s="29"/>
      <c r="FF1681" s="29"/>
      <c r="FG1681" s="29"/>
      <c r="FH1681" s="29"/>
      <c r="FI1681" s="29"/>
      <c r="FJ1681" s="29"/>
      <c r="FK1681" s="29"/>
      <c r="FV1681" s="29"/>
      <c r="FZ1681" s="29"/>
      <c r="GA1681" s="29"/>
    </row>
    <row r="1682" spans="7:183" x14ac:dyDescent="0.25">
      <c r="G1682" s="112"/>
      <c r="Z1682" s="113"/>
      <c r="AQ1682" s="29"/>
      <c r="AR1682" s="29"/>
      <c r="AS1682" s="29"/>
      <c r="AT1682" s="29"/>
      <c r="AU1682" s="29"/>
      <c r="AV1682" s="29"/>
      <c r="AW1682" s="29"/>
      <c r="AX1682" s="29"/>
      <c r="AY1682" s="29"/>
      <c r="AZ1682" s="29"/>
      <c r="BA1682" s="29"/>
      <c r="BB1682" s="29"/>
      <c r="BC1682" s="29"/>
      <c r="BD1682" s="29"/>
      <c r="BE1682" s="29"/>
      <c r="BF1682" s="29"/>
      <c r="BG1682" s="29"/>
      <c r="BH1682" s="29"/>
      <c r="BI1682" s="29"/>
      <c r="BJ1682" s="29"/>
      <c r="BK1682" s="29"/>
      <c r="BL1682" s="29"/>
      <c r="BM1682" s="29"/>
      <c r="CH1682" s="29"/>
      <c r="CX1682" s="29"/>
      <c r="CY1682" s="29"/>
      <c r="CZ1682" s="31"/>
      <c r="DA1682" s="31"/>
      <c r="DB1682" s="31"/>
      <c r="DC1682" s="31"/>
      <c r="DD1682" s="31"/>
      <c r="DE1682" s="31"/>
      <c r="DF1682" s="31"/>
      <c r="DL1682" s="29"/>
      <c r="DM1682" s="29"/>
      <c r="DN1682" s="29"/>
      <c r="DO1682" s="29"/>
      <c r="DP1682" s="29"/>
      <c r="DQ1682" s="29"/>
      <c r="DR1682" s="29"/>
      <c r="DS1682" s="29"/>
      <c r="DT1682" s="29"/>
      <c r="DU1682" s="29"/>
      <c r="DV1682" s="29"/>
      <c r="DW1682" s="29"/>
      <c r="DX1682" s="29"/>
      <c r="DY1682" s="29"/>
      <c r="DZ1682" s="29"/>
      <c r="EA1682" s="29"/>
      <c r="EB1682" s="29"/>
      <c r="EC1682" s="29"/>
      <c r="ED1682" s="29"/>
      <c r="EE1682" s="29"/>
      <c r="EF1682" s="29"/>
      <c r="EG1682" s="29"/>
      <c r="EH1682" s="29"/>
      <c r="EI1682" s="29"/>
      <c r="EJ1682" s="29"/>
      <c r="EK1682" s="29"/>
      <c r="EL1682" s="29"/>
      <c r="EM1682" s="29"/>
      <c r="EN1682" s="29"/>
      <c r="EO1682" s="29"/>
      <c r="EP1682" s="29"/>
      <c r="EQ1682" s="29"/>
      <c r="ER1682" s="29"/>
      <c r="ES1682" s="29"/>
      <c r="ET1682" s="29"/>
      <c r="EU1682" s="29"/>
      <c r="EV1682" s="29"/>
      <c r="EW1682" s="29"/>
      <c r="EX1682" s="29"/>
      <c r="EY1682" s="29"/>
      <c r="EZ1682" s="29"/>
      <c r="FA1682" s="29"/>
      <c r="FB1682" s="29"/>
      <c r="FC1682" s="29"/>
      <c r="FD1682" s="29"/>
      <c r="FE1682" s="29"/>
      <c r="FF1682" s="29"/>
      <c r="FG1682" s="29"/>
      <c r="FH1682" s="29"/>
      <c r="FI1682" s="29"/>
      <c r="FJ1682" s="29"/>
      <c r="FK1682" s="29"/>
      <c r="FV1682" s="29"/>
      <c r="FZ1682" s="29"/>
      <c r="GA1682" s="29"/>
    </row>
    <row r="1683" spans="7:183" x14ac:dyDescent="0.25">
      <c r="G1683" s="112"/>
      <c r="Z1683" s="113"/>
      <c r="AQ1683" s="29"/>
      <c r="AR1683" s="29"/>
      <c r="AS1683" s="29"/>
      <c r="AT1683" s="29"/>
      <c r="AU1683" s="29"/>
      <c r="AV1683" s="29"/>
      <c r="AW1683" s="29"/>
      <c r="AX1683" s="29"/>
      <c r="AY1683" s="29"/>
      <c r="AZ1683" s="29"/>
      <c r="BA1683" s="29"/>
      <c r="BB1683" s="29"/>
      <c r="BC1683" s="29"/>
      <c r="BD1683" s="29"/>
      <c r="BE1683" s="29"/>
      <c r="BF1683" s="29"/>
      <c r="BG1683" s="29"/>
      <c r="BH1683" s="29"/>
      <c r="BI1683" s="29"/>
      <c r="BJ1683" s="29"/>
      <c r="BK1683" s="29"/>
      <c r="BL1683" s="29"/>
      <c r="BM1683" s="29"/>
      <c r="CH1683" s="29"/>
      <c r="CX1683" s="29"/>
      <c r="CY1683" s="29"/>
      <c r="CZ1683" s="31"/>
      <c r="DA1683" s="31"/>
      <c r="DB1683" s="31"/>
      <c r="DC1683" s="31"/>
      <c r="DD1683" s="31"/>
      <c r="DE1683" s="31"/>
      <c r="DF1683" s="31"/>
      <c r="DL1683" s="29"/>
      <c r="DM1683" s="29"/>
      <c r="DN1683" s="29"/>
      <c r="DO1683" s="29"/>
      <c r="DP1683" s="29"/>
      <c r="DQ1683" s="29"/>
      <c r="DR1683" s="29"/>
      <c r="DS1683" s="29"/>
      <c r="DT1683" s="29"/>
      <c r="DU1683" s="29"/>
      <c r="DV1683" s="29"/>
      <c r="DW1683" s="29"/>
      <c r="DX1683" s="29"/>
      <c r="DY1683" s="29"/>
      <c r="DZ1683" s="29"/>
      <c r="EA1683" s="29"/>
      <c r="EB1683" s="29"/>
      <c r="EC1683" s="29"/>
      <c r="ED1683" s="29"/>
      <c r="EE1683" s="29"/>
      <c r="EF1683" s="29"/>
      <c r="EG1683" s="29"/>
      <c r="EH1683" s="29"/>
      <c r="EI1683" s="29"/>
      <c r="EJ1683" s="29"/>
      <c r="EK1683" s="29"/>
      <c r="EL1683" s="29"/>
      <c r="EM1683" s="29"/>
      <c r="EN1683" s="29"/>
      <c r="EO1683" s="29"/>
      <c r="EP1683" s="29"/>
      <c r="EQ1683" s="29"/>
      <c r="ER1683" s="29"/>
      <c r="ES1683" s="29"/>
      <c r="ET1683" s="29"/>
      <c r="EU1683" s="29"/>
      <c r="EV1683" s="29"/>
      <c r="EW1683" s="29"/>
      <c r="EX1683" s="29"/>
      <c r="EY1683" s="29"/>
      <c r="EZ1683" s="29"/>
      <c r="FA1683" s="29"/>
      <c r="FB1683" s="29"/>
      <c r="FC1683" s="29"/>
      <c r="FD1683" s="29"/>
      <c r="FE1683" s="29"/>
      <c r="FF1683" s="29"/>
      <c r="FG1683" s="29"/>
      <c r="FH1683" s="29"/>
      <c r="FI1683" s="29"/>
      <c r="FJ1683" s="29"/>
      <c r="FK1683" s="29"/>
      <c r="FV1683" s="29"/>
      <c r="FZ1683" s="29"/>
      <c r="GA1683" s="29"/>
    </row>
    <row r="1684" spans="7:183" x14ac:dyDescent="0.25">
      <c r="G1684" s="112"/>
      <c r="Z1684" s="113"/>
      <c r="AQ1684" s="29"/>
      <c r="AR1684" s="29"/>
      <c r="AS1684" s="29"/>
      <c r="AT1684" s="29"/>
      <c r="AU1684" s="29"/>
      <c r="AV1684" s="29"/>
      <c r="AW1684" s="29"/>
      <c r="AX1684" s="29"/>
      <c r="AY1684" s="29"/>
      <c r="AZ1684" s="29"/>
      <c r="BA1684" s="29"/>
      <c r="BB1684" s="29"/>
      <c r="BC1684" s="29"/>
      <c r="BD1684" s="29"/>
      <c r="BE1684" s="29"/>
      <c r="BF1684" s="29"/>
      <c r="BG1684" s="29"/>
      <c r="BH1684" s="29"/>
      <c r="BI1684" s="29"/>
      <c r="BJ1684" s="29"/>
      <c r="BK1684" s="29"/>
      <c r="BL1684" s="29"/>
      <c r="BM1684" s="29"/>
      <c r="CH1684" s="29"/>
      <c r="CX1684" s="29"/>
      <c r="CY1684" s="29"/>
      <c r="CZ1684" s="31"/>
      <c r="DA1684" s="31"/>
      <c r="DB1684" s="31"/>
      <c r="DC1684" s="31"/>
      <c r="DD1684" s="31"/>
      <c r="DE1684" s="31"/>
      <c r="DF1684" s="31"/>
      <c r="DL1684" s="29"/>
      <c r="DM1684" s="29"/>
      <c r="DN1684" s="29"/>
      <c r="DO1684" s="29"/>
      <c r="DP1684" s="29"/>
      <c r="DQ1684" s="29"/>
      <c r="DR1684" s="29"/>
      <c r="DS1684" s="29"/>
      <c r="DT1684" s="29"/>
      <c r="DU1684" s="29"/>
      <c r="DV1684" s="29"/>
      <c r="DW1684" s="29"/>
      <c r="DX1684" s="29"/>
      <c r="DY1684" s="29"/>
      <c r="DZ1684" s="29"/>
      <c r="EA1684" s="29"/>
      <c r="EB1684" s="29"/>
      <c r="EC1684" s="29"/>
      <c r="ED1684" s="29"/>
      <c r="EE1684" s="29"/>
      <c r="EF1684" s="29"/>
      <c r="EG1684" s="29"/>
      <c r="EH1684" s="29"/>
      <c r="EI1684" s="29"/>
      <c r="EJ1684" s="29"/>
      <c r="EK1684" s="29"/>
      <c r="EL1684" s="29"/>
      <c r="EM1684" s="29"/>
      <c r="EN1684" s="29"/>
      <c r="EO1684" s="29"/>
      <c r="EP1684" s="29"/>
      <c r="EQ1684" s="29"/>
      <c r="ER1684" s="29"/>
      <c r="ES1684" s="29"/>
      <c r="ET1684" s="29"/>
      <c r="EU1684" s="29"/>
      <c r="EV1684" s="29"/>
      <c r="EW1684" s="29"/>
      <c r="EX1684" s="29"/>
      <c r="EY1684" s="29"/>
      <c r="EZ1684" s="29"/>
      <c r="FA1684" s="29"/>
      <c r="FB1684" s="29"/>
      <c r="FC1684" s="29"/>
      <c r="FD1684" s="29"/>
      <c r="FE1684" s="29"/>
      <c r="FF1684" s="29"/>
      <c r="FG1684" s="29"/>
      <c r="FH1684" s="29"/>
      <c r="FI1684" s="29"/>
      <c r="FJ1684" s="29"/>
      <c r="FK1684" s="29"/>
      <c r="FV1684" s="29"/>
      <c r="FZ1684" s="29"/>
      <c r="GA1684" s="29"/>
    </row>
    <row r="1685" spans="7:183" x14ac:dyDescent="0.25">
      <c r="G1685" s="112"/>
      <c r="Z1685" s="113"/>
      <c r="AQ1685" s="29"/>
      <c r="AR1685" s="29"/>
      <c r="AS1685" s="29"/>
      <c r="AT1685" s="29"/>
      <c r="AU1685" s="29"/>
      <c r="AV1685" s="29"/>
      <c r="AW1685" s="29"/>
      <c r="AX1685" s="29"/>
      <c r="AY1685" s="29"/>
      <c r="AZ1685" s="29"/>
      <c r="BA1685" s="29"/>
      <c r="BB1685" s="29"/>
      <c r="BC1685" s="29"/>
      <c r="BD1685" s="29"/>
      <c r="BE1685" s="29"/>
      <c r="BF1685" s="29"/>
      <c r="BG1685" s="29"/>
      <c r="BH1685" s="29"/>
      <c r="BI1685" s="29"/>
      <c r="BJ1685" s="29"/>
      <c r="BK1685" s="29"/>
      <c r="BL1685" s="29"/>
      <c r="BM1685" s="29"/>
      <c r="CH1685" s="29"/>
      <c r="CX1685" s="29"/>
      <c r="CY1685" s="29"/>
      <c r="CZ1685" s="31"/>
      <c r="DA1685" s="31"/>
      <c r="DB1685" s="31"/>
      <c r="DC1685" s="31"/>
      <c r="DD1685" s="31"/>
      <c r="DE1685" s="31"/>
      <c r="DF1685" s="31"/>
      <c r="DL1685" s="29"/>
      <c r="DM1685" s="29"/>
      <c r="DN1685" s="29"/>
      <c r="DO1685" s="29"/>
      <c r="DP1685" s="29"/>
      <c r="DQ1685" s="29"/>
      <c r="DR1685" s="29"/>
      <c r="DS1685" s="29"/>
      <c r="DT1685" s="29"/>
      <c r="DU1685" s="29"/>
      <c r="DV1685" s="29"/>
      <c r="DW1685" s="29"/>
      <c r="DX1685" s="29"/>
      <c r="DY1685" s="29"/>
      <c r="DZ1685" s="29"/>
      <c r="EA1685" s="29"/>
      <c r="EB1685" s="29"/>
      <c r="EC1685" s="29"/>
      <c r="ED1685" s="29"/>
      <c r="EE1685" s="29"/>
      <c r="EF1685" s="29"/>
      <c r="EG1685" s="29"/>
      <c r="EH1685" s="29"/>
      <c r="EI1685" s="29"/>
      <c r="EJ1685" s="29"/>
      <c r="EK1685" s="29"/>
      <c r="EL1685" s="29"/>
      <c r="EM1685" s="29"/>
      <c r="EN1685" s="29"/>
      <c r="EO1685" s="29"/>
      <c r="EP1685" s="29"/>
      <c r="EQ1685" s="29"/>
      <c r="ER1685" s="29"/>
      <c r="ES1685" s="29"/>
      <c r="ET1685" s="29"/>
      <c r="EU1685" s="29"/>
      <c r="EV1685" s="29"/>
      <c r="EW1685" s="29"/>
      <c r="EX1685" s="29"/>
      <c r="EY1685" s="29"/>
      <c r="EZ1685" s="29"/>
      <c r="FA1685" s="29"/>
      <c r="FB1685" s="29"/>
      <c r="FC1685" s="29"/>
      <c r="FD1685" s="29"/>
      <c r="FE1685" s="29"/>
      <c r="FF1685" s="29"/>
      <c r="FG1685" s="29"/>
      <c r="FH1685" s="29"/>
      <c r="FI1685" s="29"/>
      <c r="FJ1685" s="29"/>
      <c r="FK1685" s="29"/>
      <c r="FV1685" s="29"/>
      <c r="FZ1685" s="29"/>
      <c r="GA1685" s="29"/>
    </row>
    <row r="1686" spans="7:183" x14ac:dyDescent="0.25">
      <c r="G1686" s="112"/>
      <c r="Z1686" s="113"/>
      <c r="AQ1686" s="29"/>
      <c r="AR1686" s="29"/>
      <c r="AS1686" s="29"/>
      <c r="AT1686" s="29"/>
      <c r="AU1686" s="29"/>
      <c r="AV1686" s="29"/>
      <c r="AW1686" s="29"/>
      <c r="AX1686" s="29"/>
      <c r="AY1686" s="29"/>
      <c r="AZ1686" s="29"/>
      <c r="BA1686" s="29"/>
      <c r="BB1686" s="29"/>
      <c r="BC1686" s="29"/>
      <c r="BD1686" s="29"/>
      <c r="BE1686" s="29"/>
      <c r="BF1686" s="29"/>
      <c r="BG1686" s="29"/>
      <c r="BH1686" s="29"/>
      <c r="BI1686" s="29"/>
      <c r="BJ1686" s="29"/>
      <c r="BK1686" s="29"/>
      <c r="BL1686" s="29"/>
      <c r="BM1686" s="29"/>
      <c r="CH1686" s="29"/>
      <c r="CX1686" s="29"/>
      <c r="CY1686" s="29"/>
      <c r="CZ1686" s="31"/>
      <c r="DA1686" s="31"/>
      <c r="DB1686" s="31"/>
      <c r="DC1686" s="31"/>
      <c r="DD1686" s="31"/>
      <c r="DE1686" s="31"/>
      <c r="DF1686" s="31"/>
      <c r="DL1686" s="29"/>
      <c r="DM1686" s="29"/>
      <c r="DN1686" s="29"/>
      <c r="DO1686" s="29"/>
      <c r="DP1686" s="29"/>
      <c r="DQ1686" s="29"/>
      <c r="DR1686" s="29"/>
      <c r="DS1686" s="29"/>
      <c r="DT1686" s="29"/>
      <c r="DU1686" s="29"/>
      <c r="DV1686" s="29"/>
      <c r="DW1686" s="29"/>
      <c r="DX1686" s="29"/>
      <c r="DY1686" s="29"/>
      <c r="DZ1686" s="29"/>
      <c r="EA1686" s="29"/>
      <c r="EB1686" s="29"/>
      <c r="EC1686" s="29"/>
      <c r="ED1686" s="29"/>
      <c r="EE1686" s="29"/>
      <c r="EF1686" s="29"/>
      <c r="EG1686" s="29"/>
      <c r="EH1686" s="29"/>
      <c r="EI1686" s="29"/>
      <c r="EJ1686" s="29"/>
      <c r="EK1686" s="29"/>
      <c r="EL1686" s="29"/>
      <c r="EM1686" s="29"/>
      <c r="EN1686" s="29"/>
      <c r="EO1686" s="29"/>
      <c r="EP1686" s="29"/>
      <c r="EQ1686" s="29"/>
      <c r="ER1686" s="29"/>
      <c r="ES1686" s="29"/>
      <c r="ET1686" s="29"/>
      <c r="EU1686" s="29"/>
      <c r="EV1686" s="29"/>
      <c r="EW1686" s="29"/>
      <c r="EX1686" s="29"/>
      <c r="EY1686" s="29"/>
      <c r="EZ1686" s="29"/>
      <c r="FA1686" s="29"/>
      <c r="FB1686" s="29"/>
      <c r="FC1686" s="29"/>
      <c r="FD1686" s="29"/>
      <c r="FE1686" s="29"/>
      <c r="FF1686" s="29"/>
      <c r="FG1686" s="29"/>
      <c r="FH1686" s="29"/>
      <c r="FI1686" s="29"/>
      <c r="FJ1686" s="29"/>
      <c r="FK1686" s="29"/>
      <c r="FV1686" s="29"/>
      <c r="FZ1686" s="29"/>
      <c r="GA1686" s="29"/>
    </row>
    <row r="1687" spans="7:183" x14ac:dyDescent="0.25">
      <c r="G1687" s="112"/>
      <c r="Z1687" s="113"/>
      <c r="AQ1687" s="29"/>
      <c r="AR1687" s="29"/>
      <c r="AS1687" s="29"/>
      <c r="AT1687" s="29"/>
      <c r="AU1687" s="29"/>
      <c r="AV1687" s="29"/>
      <c r="AW1687" s="29"/>
      <c r="AX1687" s="29"/>
      <c r="AY1687" s="29"/>
      <c r="AZ1687" s="29"/>
      <c r="BA1687" s="29"/>
      <c r="BB1687" s="29"/>
      <c r="BC1687" s="29"/>
      <c r="BD1687" s="29"/>
      <c r="BE1687" s="29"/>
      <c r="BF1687" s="29"/>
      <c r="BG1687" s="29"/>
      <c r="BH1687" s="29"/>
      <c r="BI1687" s="29"/>
      <c r="BJ1687" s="29"/>
      <c r="BK1687" s="29"/>
      <c r="BL1687" s="29"/>
      <c r="BM1687" s="29"/>
      <c r="CH1687" s="29"/>
      <c r="CX1687" s="29"/>
      <c r="CY1687" s="29"/>
      <c r="CZ1687" s="31"/>
      <c r="DA1687" s="31"/>
      <c r="DB1687" s="31"/>
      <c r="DC1687" s="31"/>
      <c r="DD1687" s="31"/>
      <c r="DE1687" s="31"/>
      <c r="DF1687" s="31"/>
      <c r="DL1687" s="29"/>
      <c r="DM1687" s="29"/>
      <c r="DN1687" s="29"/>
      <c r="DO1687" s="29"/>
      <c r="DP1687" s="29"/>
      <c r="DQ1687" s="29"/>
      <c r="DR1687" s="29"/>
      <c r="DS1687" s="29"/>
      <c r="DT1687" s="29"/>
      <c r="DU1687" s="29"/>
      <c r="DV1687" s="29"/>
      <c r="DW1687" s="29"/>
      <c r="DX1687" s="29"/>
      <c r="DY1687" s="29"/>
      <c r="DZ1687" s="29"/>
      <c r="EA1687" s="29"/>
      <c r="EB1687" s="29"/>
      <c r="EC1687" s="29"/>
      <c r="ED1687" s="29"/>
      <c r="EE1687" s="29"/>
      <c r="EF1687" s="29"/>
      <c r="EG1687" s="29"/>
      <c r="EH1687" s="29"/>
      <c r="EI1687" s="29"/>
      <c r="EJ1687" s="29"/>
      <c r="EK1687" s="29"/>
      <c r="EL1687" s="29"/>
      <c r="EM1687" s="29"/>
      <c r="EN1687" s="29"/>
      <c r="EO1687" s="29"/>
      <c r="EP1687" s="29"/>
      <c r="EQ1687" s="29"/>
      <c r="ER1687" s="29"/>
      <c r="ES1687" s="29"/>
      <c r="ET1687" s="29"/>
      <c r="EU1687" s="29"/>
      <c r="EV1687" s="29"/>
      <c r="EW1687" s="29"/>
      <c r="EX1687" s="29"/>
      <c r="EY1687" s="29"/>
      <c r="EZ1687" s="29"/>
      <c r="FA1687" s="29"/>
      <c r="FB1687" s="29"/>
      <c r="FC1687" s="29"/>
      <c r="FD1687" s="29"/>
      <c r="FE1687" s="29"/>
      <c r="FF1687" s="29"/>
      <c r="FG1687" s="29"/>
      <c r="FH1687" s="29"/>
      <c r="FI1687" s="29"/>
      <c r="FJ1687" s="29"/>
      <c r="FK1687" s="29"/>
      <c r="FV1687" s="29"/>
      <c r="FZ1687" s="29"/>
      <c r="GA1687" s="29"/>
    </row>
    <row r="1688" spans="7:183" x14ac:dyDescent="0.25">
      <c r="G1688" s="112"/>
      <c r="Z1688" s="113"/>
      <c r="AQ1688" s="29"/>
      <c r="AR1688" s="29"/>
      <c r="AS1688" s="29"/>
      <c r="AT1688" s="29"/>
      <c r="AU1688" s="29"/>
      <c r="AV1688" s="29"/>
      <c r="AW1688" s="29"/>
      <c r="AX1688" s="29"/>
      <c r="AY1688" s="29"/>
      <c r="AZ1688" s="29"/>
      <c r="BA1688" s="29"/>
      <c r="BB1688" s="29"/>
      <c r="BC1688" s="29"/>
      <c r="BD1688" s="29"/>
      <c r="BE1688" s="29"/>
      <c r="BF1688" s="29"/>
      <c r="BG1688" s="29"/>
      <c r="BH1688" s="29"/>
      <c r="BI1688" s="29"/>
      <c r="BJ1688" s="29"/>
      <c r="BK1688" s="29"/>
      <c r="BL1688" s="29"/>
      <c r="BM1688" s="29"/>
      <c r="CH1688" s="29"/>
      <c r="CX1688" s="29"/>
      <c r="CY1688" s="29"/>
      <c r="CZ1688" s="31"/>
      <c r="DA1688" s="31"/>
      <c r="DB1688" s="31"/>
      <c r="DC1688" s="31"/>
      <c r="DD1688" s="31"/>
      <c r="DE1688" s="31"/>
      <c r="DF1688" s="31"/>
      <c r="DL1688" s="29"/>
      <c r="DM1688" s="29"/>
      <c r="DN1688" s="29"/>
      <c r="DO1688" s="29"/>
      <c r="DP1688" s="29"/>
      <c r="DQ1688" s="29"/>
      <c r="DR1688" s="29"/>
      <c r="DS1688" s="29"/>
      <c r="DT1688" s="29"/>
      <c r="DU1688" s="29"/>
      <c r="DV1688" s="29"/>
      <c r="DW1688" s="29"/>
      <c r="DX1688" s="29"/>
      <c r="DY1688" s="29"/>
      <c r="DZ1688" s="29"/>
      <c r="EA1688" s="29"/>
      <c r="EB1688" s="29"/>
      <c r="EC1688" s="29"/>
      <c r="ED1688" s="29"/>
      <c r="EE1688" s="29"/>
      <c r="EF1688" s="29"/>
      <c r="EG1688" s="29"/>
      <c r="EH1688" s="29"/>
      <c r="EI1688" s="29"/>
      <c r="EJ1688" s="29"/>
      <c r="EK1688" s="29"/>
      <c r="EL1688" s="29"/>
      <c r="EM1688" s="29"/>
      <c r="EN1688" s="29"/>
      <c r="EO1688" s="29"/>
      <c r="EP1688" s="29"/>
      <c r="EQ1688" s="29"/>
      <c r="ER1688" s="29"/>
      <c r="ES1688" s="29"/>
      <c r="ET1688" s="29"/>
      <c r="EU1688" s="29"/>
      <c r="EV1688" s="29"/>
      <c r="EW1688" s="29"/>
      <c r="EX1688" s="29"/>
      <c r="EY1688" s="29"/>
      <c r="EZ1688" s="29"/>
      <c r="FA1688" s="29"/>
      <c r="FB1688" s="29"/>
      <c r="FC1688" s="29"/>
      <c r="FD1688" s="29"/>
      <c r="FE1688" s="29"/>
      <c r="FF1688" s="29"/>
      <c r="FG1688" s="29"/>
      <c r="FH1688" s="29"/>
      <c r="FI1688" s="29"/>
      <c r="FJ1688" s="29"/>
      <c r="FK1688" s="29"/>
      <c r="FV1688" s="29"/>
      <c r="FZ1688" s="29"/>
      <c r="GA1688" s="29"/>
    </row>
    <row r="1689" spans="7:183" x14ac:dyDescent="0.25">
      <c r="G1689" s="112"/>
      <c r="Z1689" s="113"/>
      <c r="AQ1689" s="29"/>
      <c r="AR1689" s="29"/>
      <c r="AS1689" s="29"/>
      <c r="AT1689" s="29"/>
      <c r="AU1689" s="29"/>
      <c r="AV1689" s="29"/>
      <c r="AW1689" s="29"/>
      <c r="AX1689" s="29"/>
      <c r="AY1689" s="29"/>
      <c r="AZ1689" s="29"/>
      <c r="BA1689" s="29"/>
      <c r="BB1689" s="29"/>
      <c r="BC1689" s="29"/>
      <c r="BD1689" s="29"/>
      <c r="BE1689" s="29"/>
      <c r="BF1689" s="29"/>
      <c r="BG1689" s="29"/>
      <c r="BH1689" s="29"/>
      <c r="BI1689" s="29"/>
      <c r="BJ1689" s="29"/>
      <c r="BK1689" s="29"/>
      <c r="BL1689" s="29"/>
      <c r="BM1689" s="29"/>
      <c r="CH1689" s="29"/>
      <c r="CX1689" s="29"/>
      <c r="CY1689" s="29"/>
      <c r="CZ1689" s="31"/>
      <c r="DA1689" s="31"/>
      <c r="DB1689" s="31"/>
      <c r="DC1689" s="31"/>
      <c r="DD1689" s="31"/>
      <c r="DE1689" s="31"/>
      <c r="DF1689" s="31"/>
      <c r="DL1689" s="29"/>
      <c r="DM1689" s="29"/>
      <c r="DN1689" s="29"/>
      <c r="DO1689" s="29"/>
      <c r="DP1689" s="29"/>
      <c r="DQ1689" s="29"/>
      <c r="DR1689" s="29"/>
      <c r="DS1689" s="29"/>
      <c r="DT1689" s="29"/>
      <c r="DU1689" s="29"/>
      <c r="DV1689" s="29"/>
      <c r="DW1689" s="29"/>
      <c r="DX1689" s="29"/>
      <c r="DY1689" s="29"/>
      <c r="DZ1689" s="29"/>
      <c r="EA1689" s="29"/>
      <c r="EB1689" s="29"/>
      <c r="EC1689" s="29"/>
      <c r="ED1689" s="29"/>
      <c r="EE1689" s="29"/>
      <c r="EF1689" s="29"/>
      <c r="EG1689" s="29"/>
      <c r="EH1689" s="29"/>
      <c r="EI1689" s="29"/>
      <c r="EJ1689" s="29"/>
      <c r="EK1689" s="29"/>
      <c r="EL1689" s="29"/>
      <c r="EM1689" s="29"/>
      <c r="EN1689" s="29"/>
      <c r="EO1689" s="29"/>
      <c r="EP1689" s="29"/>
      <c r="EQ1689" s="29"/>
      <c r="ER1689" s="29"/>
      <c r="ES1689" s="29"/>
      <c r="ET1689" s="29"/>
      <c r="EU1689" s="29"/>
      <c r="EV1689" s="29"/>
      <c r="EW1689" s="29"/>
      <c r="EX1689" s="29"/>
      <c r="EY1689" s="29"/>
      <c r="EZ1689" s="29"/>
      <c r="FA1689" s="29"/>
      <c r="FB1689" s="29"/>
      <c r="FC1689" s="29"/>
      <c r="FD1689" s="29"/>
      <c r="FE1689" s="29"/>
      <c r="FF1689" s="29"/>
      <c r="FG1689" s="29"/>
      <c r="FH1689" s="29"/>
      <c r="FI1689" s="29"/>
      <c r="FJ1689" s="29"/>
      <c r="FK1689" s="29"/>
      <c r="FV1689" s="29"/>
      <c r="FZ1689" s="29"/>
      <c r="GA1689" s="29"/>
    </row>
    <row r="1690" spans="7:183" x14ac:dyDescent="0.25">
      <c r="G1690" s="112"/>
      <c r="Z1690" s="113"/>
      <c r="AQ1690" s="29"/>
      <c r="AR1690" s="29"/>
      <c r="AS1690" s="29"/>
      <c r="AT1690" s="29"/>
      <c r="AU1690" s="29"/>
      <c r="AV1690" s="29"/>
      <c r="AW1690" s="29"/>
      <c r="AX1690" s="29"/>
      <c r="AY1690" s="29"/>
      <c r="AZ1690" s="29"/>
      <c r="BA1690" s="29"/>
      <c r="BB1690" s="29"/>
      <c r="BC1690" s="29"/>
      <c r="BD1690" s="29"/>
      <c r="BE1690" s="29"/>
      <c r="BF1690" s="29"/>
      <c r="BG1690" s="29"/>
      <c r="BH1690" s="29"/>
      <c r="BI1690" s="29"/>
      <c r="BJ1690" s="29"/>
      <c r="BK1690" s="29"/>
      <c r="BL1690" s="29"/>
      <c r="BM1690" s="29"/>
      <c r="CH1690" s="29"/>
      <c r="CX1690" s="29"/>
      <c r="CY1690" s="29"/>
      <c r="CZ1690" s="31"/>
      <c r="DA1690" s="31"/>
      <c r="DB1690" s="31"/>
      <c r="DC1690" s="31"/>
      <c r="DD1690" s="31"/>
      <c r="DE1690" s="31"/>
      <c r="DF1690" s="31"/>
      <c r="DL1690" s="29"/>
      <c r="DM1690" s="29"/>
      <c r="DN1690" s="29"/>
      <c r="DO1690" s="29"/>
      <c r="DP1690" s="29"/>
      <c r="DQ1690" s="29"/>
      <c r="DR1690" s="29"/>
      <c r="DS1690" s="29"/>
      <c r="DT1690" s="29"/>
      <c r="DU1690" s="29"/>
      <c r="DV1690" s="29"/>
      <c r="DW1690" s="29"/>
      <c r="DX1690" s="29"/>
      <c r="DY1690" s="29"/>
      <c r="DZ1690" s="29"/>
      <c r="EA1690" s="29"/>
      <c r="EB1690" s="29"/>
      <c r="EC1690" s="29"/>
      <c r="ED1690" s="29"/>
      <c r="EE1690" s="29"/>
      <c r="EF1690" s="29"/>
      <c r="EG1690" s="29"/>
      <c r="EH1690" s="29"/>
      <c r="EI1690" s="29"/>
      <c r="EJ1690" s="29"/>
      <c r="EK1690" s="29"/>
      <c r="EL1690" s="29"/>
      <c r="EM1690" s="29"/>
      <c r="EN1690" s="29"/>
      <c r="EO1690" s="29"/>
      <c r="EP1690" s="29"/>
      <c r="EQ1690" s="29"/>
      <c r="ER1690" s="29"/>
      <c r="ES1690" s="29"/>
      <c r="ET1690" s="29"/>
      <c r="EU1690" s="29"/>
      <c r="EV1690" s="29"/>
      <c r="EW1690" s="29"/>
      <c r="EX1690" s="29"/>
      <c r="EY1690" s="29"/>
      <c r="EZ1690" s="29"/>
      <c r="FA1690" s="29"/>
      <c r="FB1690" s="29"/>
      <c r="FC1690" s="29"/>
      <c r="FD1690" s="29"/>
      <c r="FE1690" s="29"/>
      <c r="FF1690" s="29"/>
      <c r="FG1690" s="29"/>
      <c r="FH1690" s="29"/>
      <c r="FI1690" s="29"/>
      <c r="FJ1690" s="29"/>
      <c r="FK1690" s="29"/>
      <c r="FV1690" s="29"/>
      <c r="FZ1690" s="29"/>
      <c r="GA1690" s="29"/>
    </row>
    <row r="1691" spans="7:183" x14ac:dyDescent="0.25">
      <c r="G1691" s="112"/>
      <c r="Z1691" s="113"/>
      <c r="AQ1691" s="29"/>
      <c r="AR1691" s="29"/>
      <c r="AS1691" s="29"/>
      <c r="AT1691" s="29"/>
      <c r="AU1691" s="29"/>
      <c r="AV1691" s="29"/>
      <c r="AW1691" s="29"/>
      <c r="AX1691" s="29"/>
      <c r="AY1691" s="29"/>
      <c r="AZ1691" s="29"/>
      <c r="BA1691" s="29"/>
      <c r="BB1691" s="29"/>
      <c r="BC1691" s="29"/>
      <c r="BD1691" s="29"/>
      <c r="BE1691" s="29"/>
      <c r="BF1691" s="29"/>
      <c r="BG1691" s="29"/>
      <c r="BH1691" s="29"/>
      <c r="BI1691" s="29"/>
      <c r="BJ1691" s="29"/>
      <c r="BK1691" s="29"/>
      <c r="BL1691" s="29"/>
      <c r="BM1691" s="29"/>
      <c r="CH1691" s="29"/>
      <c r="CX1691" s="29"/>
      <c r="CY1691" s="29"/>
      <c r="CZ1691" s="31"/>
      <c r="DA1691" s="31"/>
      <c r="DB1691" s="31"/>
      <c r="DC1691" s="31"/>
      <c r="DD1691" s="31"/>
      <c r="DE1691" s="31"/>
      <c r="DF1691" s="31"/>
      <c r="DL1691" s="29"/>
      <c r="DM1691" s="29"/>
      <c r="DN1691" s="29"/>
      <c r="DO1691" s="29"/>
      <c r="DP1691" s="29"/>
      <c r="DQ1691" s="29"/>
      <c r="DR1691" s="29"/>
      <c r="DS1691" s="29"/>
      <c r="DT1691" s="29"/>
      <c r="DU1691" s="29"/>
      <c r="DV1691" s="29"/>
      <c r="DW1691" s="29"/>
      <c r="DX1691" s="29"/>
      <c r="DY1691" s="29"/>
      <c r="DZ1691" s="29"/>
      <c r="EA1691" s="29"/>
      <c r="EB1691" s="29"/>
      <c r="EC1691" s="29"/>
      <c r="ED1691" s="29"/>
      <c r="EE1691" s="29"/>
      <c r="EF1691" s="29"/>
      <c r="EG1691" s="29"/>
      <c r="EH1691" s="29"/>
      <c r="EI1691" s="29"/>
      <c r="EJ1691" s="29"/>
      <c r="EK1691" s="29"/>
      <c r="EL1691" s="29"/>
      <c r="EM1691" s="29"/>
      <c r="EN1691" s="29"/>
      <c r="EO1691" s="29"/>
      <c r="EP1691" s="29"/>
      <c r="EQ1691" s="29"/>
      <c r="ER1691" s="29"/>
      <c r="ES1691" s="29"/>
      <c r="ET1691" s="29"/>
      <c r="EU1691" s="29"/>
      <c r="EV1691" s="29"/>
      <c r="EW1691" s="29"/>
      <c r="EX1691" s="29"/>
      <c r="EY1691" s="29"/>
      <c r="EZ1691" s="29"/>
      <c r="FA1691" s="29"/>
      <c r="FB1691" s="29"/>
      <c r="FC1691" s="29"/>
      <c r="FD1691" s="29"/>
      <c r="FE1691" s="29"/>
      <c r="FF1691" s="29"/>
      <c r="FG1691" s="29"/>
      <c r="FH1691" s="29"/>
      <c r="FI1691" s="29"/>
      <c r="FJ1691" s="29"/>
      <c r="FK1691" s="29"/>
      <c r="FV1691" s="29"/>
      <c r="FZ1691" s="29"/>
      <c r="GA1691" s="29"/>
    </row>
    <row r="1692" spans="7:183" x14ac:dyDescent="0.25">
      <c r="G1692" s="112"/>
      <c r="Z1692" s="113"/>
      <c r="AQ1692" s="29"/>
      <c r="AR1692" s="29"/>
      <c r="AS1692" s="29"/>
      <c r="AT1692" s="29"/>
      <c r="AU1692" s="29"/>
      <c r="AV1692" s="29"/>
      <c r="AW1692" s="29"/>
      <c r="AX1692" s="29"/>
      <c r="AY1692" s="29"/>
      <c r="AZ1692" s="29"/>
      <c r="BA1692" s="29"/>
      <c r="BB1692" s="29"/>
      <c r="BC1692" s="29"/>
      <c r="BD1692" s="29"/>
      <c r="BE1692" s="29"/>
      <c r="BF1692" s="29"/>
      <c r="BG1692" s="29"/>
      <c r="BH1692" s="29"/>
      <c r="BI1692" s="29"/>
      <c r="BJ1692" s="29"/>
      <c r="BK1692" s="29"/>
      <c r="BL1692" s="29"/>
      <c r="BM1692" s="29"/>
      <c r="CH1692" s="29"/>
      <c r="CX1692" s="29"/>
      <c r="CY1692" s="29"/>
      <c r="CZ1692" s="31"/>
      <c r="DA1692" s="31"/>
      <c r="DB1692" s="31"/>
      <c r="DC1692" s="31"/>
      <c r="DD1692" s="31"/>
      <c r="DE1692" s="31"/>
      <c r="DF1692" s="31"/>
      <c r="DL1692" s="29"/>
      <c r="DM1692" s="29"/>
      <c r="DN1692" s="29"/>
      <c r="DO1692" s="29"/>
      <c r="DP1692" s="29"/>
      <c r="DQ1692" s="29"/>
      <c r="DR1692" s="29"/>
      <c r="DS1692" s="29"/>
      <c r="DT1692" s="29"/>
      <c r="DU1692" s="29"/>
      <c r="DV1692" s="29"/>
      <c r="DW1692" s="29"/>
      <c r="DX1692" s="29"/>
      <c r="DY1692" s="29"/>
      <c r="DZ1692" s="29"/>
      <c r="EA1692" s="29"/>
      <c r="EB1692" s="29"/>
      <c r="EC1692" s="29"/>
      <c r="ED1692" s="29"/>
      <c r="EE1692" s="29"/>
      <c r="EF1692" s="29"/>
      <c r="EG1692" s="29"/>
      <c r="EH1692" s="29"/>
      <c r="EI1692" s="29"/>
      <c r="EJ1692" s="29"/>
      <c r="EK1692" s="29"/>
      <c r="EL1692" s="29"/>
      <c r="EM1692" s="29"/>
      <c r="EN1692" s="29"/>
      <c r="EO1692" s="29"/>
      <c r="EP1692" s="29"/>
      <c r="EQ1692" s="29"/>
      <c r="ER1692" s="29"/>
      <c r="ES1692" s="29"/>
      <c r="ET1692" s="29"/>
      <c r="EU1692" s="29"/>
      <c r="EV1692" s="29"/>
      <c r="EW1692" s="29"/>
      <c r="EX1692" s="29"/>
      <c r="EY1692" s="29"/>
      <c r="EZ1692" s="29"/>
      <c r="FA1692" s="29"/>
      <c r="FB1692" s="29"/>
      <c r="FC1692" s="29"/>
      <c r="FD1692" s="29"/>
      <c r="FE1692" s="29"/>
      <c r="FF1692" s="29"/>
      <c r="FG1692" s="29"/>
      <c r="FH1692" s="29"/>
      <c r="FI1692" s="29"/>
      <c r="FJ1692" s="29"/>
      <c r="FK1692" s="29"/>
      <c r="FV1692" s="29"/>
      <c r="FZ1692" s="29"/>
      <c r="GA1692" s="29"/>
    </row>
    <row r="1693" spans="7:183" x14ac:dyDescent="0.25">
      <c r="G1693" s="112"/>
      <c r="Z1693" s="113"/>
      <c r="AQ1693" s="29"/>
      <c r="AR1693" s="29"/>
      <c r="AS1693" s="29"/>
      <c r="AT1693" s="29"/>
      <c r="AU1693" s="29"/>
      <c r="AV1693" s="29"/>
      <c r="AW1693" s="29"/>
      <c r="AX1693" s="29"/>
      <c r="AY1693" s="29"/>
      <c r="AZ1693" s="29"/>
      <c r="BA1693" s="29"/>
      <c r="BB1693" s="29"/>
      <c r="BC1693" s="29"/>
      <c r="BD1693" s="29"/>
      <c r="BE1693" s="29"/>
      <c r="BF1693" s="29"/>
      <c r="BG1693" s="29"/>
      <c r="BH1693" s="29"/>
      <c r="BI1693" s="29"/>
      <c r="BJ1693" s="29"/>
      <c r="BK1693" s="29"/>
      <c r="BL1693" s="29"/>
      <c r="BM1693" s="29"/>
      <c r="CH1693" s="29"/>
      <c r="CX1693" s="29"/>
      <c r="CY1693" s="29"/>
      <c r="CZ1693" s="31"/>
      <c r="DA1693" s="31"/>
      <c r="DB1693" s="31"/>
      <c r="DC1693" s="31"/>
      <c r="DD1693" s="31"/>
      <c r="DE1693" s="31"/>
      <c r="DF1693" s="31"/>
      <c r="DL1693" s="29"/>
      <c r="DM1693" s="29"/>
      <c r="DN1693" s="29"/>
      <c r="DO1693" s="29"/>
      <c r="DP1693" s="29"/>
      <c r="DQ1693" s="29"/>
      <c r="DR1693" s="29"/>
      <c r="DS1693" s="29"/>
      <c r="DT1693" s="29"/>
      <c r="DU1693" s="29"/>
      <c r="DV1693" s="29"/>
      <c r="DW1693" s="29"/>
      <c r="DX1693" s="29"/>
      <c r="DY1693" s="29"/>
      <c r="DZ1693" s="29"/>
      <c r="EA1693" s="29"/>
      <c r="EB1693" s="29"/>
      <c r="EC1693" s="29"/>
      <c r="ED1693" s="29"/>
      <c r="EE1693" s="29"/>
      <c r="EF1693" s="29"/>
      <c r="EG1693" s="29"/>
      <c r="EH1693" s="29"/>
      <c r="EI1693" s="29"/>
      <c r="EJ1693" s="29"/>
      <c r="EK1693" s="29"/>
      <c r="EL1693" s="29"/>
      <c r="EM1693" s="29"/>
      <c r="EN1693" s="29"/>
      <c r="EO1693" s="29"/>
      <c r="EP1693" s="29"/>
      <c r="EQ1693" s="29"/>
      <c r="ER1693" s="29"/>
      <c r="ES1693" s="29"/>
      <c r="ET1693" s="29"/>
      <c r="EU1693" s="29"/>
      <c r="EV1693" s="29"/>
      <c r="EW1693" s="29"/>
      <c r="EX1693" s="29"/>
      <c r="EY1693" s="29"/>
      <c r="EZ1693" s="29"/>
      <c r="FA1693" s="29"/>
      <c r="FB1693" s="29"/>
      <c r="FC1693" s="29"/>
      <c r="FD1693" s="29"/>
      <c r="FE1693" s="29"/>
      <c r="FF1693" s="29"/>
      <c r="FG1693" s="29"/>
      <c r="FH1693" s="29"/>
      <c r="FI1693" s="29"/>
      <c r="FJ1693" s="29"/>
      <c r="FK1693" s="29"/>
      <c r="FV1693" s="29"/>
      <c r="FZ1693" s="29"/>
      <c r="GA1693" s="29"/>
    </row>
    <row r="1694" spans="7:183" x14ac:dyDescent="0.25">
      <c r="G1694" s="112"/>
      <c r="Z1694" s="113"/>
      <c r="AQ1694" s="29"/>
      <c r="AR1694" s="29"/>
      <c r="AS1694" s="29"/>
      <c r="AT1694" s="29"/>
      <c r="AU1694" s="29"/>
      <c r="AV1694" s="29"/>
      <c r="AW1694" s="29"/>
      <c r="AX1694" s="29"/>
      <c r="AY1694" s="29"/>
      <c r="AZ1694" s="29"/>
      <c r="BA1694" s="29"/>
      <c r="BB1694" s="29"/>
      <c r="BC1694" s="29"/>
      <c r="BD1694" s="29"/>
      <c r="BE1694" s="29"/>
      <c r="BF1694" s="29"/>
      <c r="BG1694" s="29"/>
      <c r="BH1694" s="29"/>
      <c r="BI1694" s="29"/>
      <c r="BJ1694" s="29"/>
      <c r="BK1694" s="29"/>
      <c r="BL1694" s="29"/>
      <c r="BM1694" s="29"/>
      <c r="CH1694" s="29"/>
      <c r="CX1694" s="29"/>
      <c r="CY1694" s="29"/>
      <c r="CZ1694" s="31"/>
      <c r="DA1694" s="31"/>
      <c r="DB1694" s="31"/>
      <c r="DC1694" s="31"/>
      <c r="DD1694" s="31"/>
      <c r="DE1694" s="31"/>
      <c r="DF1694" s="31"/>
      <c r="DL1694" s="29"/>
      <c r="DM1694" s="29"/>
      <c r="DN1694" s="29"/>
      <c r="DO1694" s="29"/>
      <c r="DP1694" s="29"/>
      <c r="DQ1694" s="29"/>
      <c r="DR1694" s="29"/>
      <c r="DS1694" s="29"/>
      <c r="DT1694" s="29"/>
      <c r="DU1694" s="29"/>
      <c r="DV1694" s="29"/>
      <c r="DW1694" s="29"/>
      <c r="DX1694" s="29"/>
      <c r="DY1694" s="29"/>
      <c r="DZ1694" s="29"/>
      <c r="EA1694" s="29"/>
      <c r="EB1694" s="29"/>
      <c r="EC1694" s="29"/>
      <c r="ED1694" s="29"/>
      <c r="EE1694" s="29"/>
      <c r="EF1694" s="29"/>
      <c r="EG1694" s="29"/>
      <c r="EH1694" s="29"/>
      <c r="EI1694" s="29"/>
      <c r="EJ1694" s="29"/>
      <c r="EK1694" s="29"/>
      <c r="EL1694" s="29"/>
      <c r="EM1694" s="29"/>
      <c r="EN1694" s="29"/>
      <c r="EO1694" s="29"/>
      <c r="EP1694" s="29"/>
      <c r="EQ1694" s="29"/>
      <c r="ER1694" s="29"/>
      <c r="ES1694" s="29"/>
      <c r="ET1694" s="29"/>
      <c r="EU1694" s="29"/>
      <c r="EV1694" s="29"/>
      <c r="EW1694" s="29"/>
      <c r="EX1694" s="29"/>
      <c r="EY1694" s="29"/>
      <c r="EZ1694" s="29"/>
      <c r="FA1694" s="29"/>
      <c r="FB1694" s="29"/>
      <c r="FC1694" s="29"/>
      <c r="FD1694" s="29"/>
      <c r="FE1694" s="29"/>
      <c r="FF1694" s="29"/>
      <c r="FG1694" s="29"/>
      <c r="FH1694" s="29"/>
      <c r="FI1694" s="29"/>
      <c r="FJ1694" s="29"/>
      <c r="FK1694" s="29"/>
      <c r="FV1694" s="29"/>
      <c r="FZ1694" s="29"/>
      <c r="GA1694" s="29"/>
    </row>
    <row r="1695" spans="7:183" x14ac:dyDescent="0.25">
      <c r="G1695" s="112"/>
      <c r="Z1695" s="113"/>
      <c r="AQ1695" s="29"/>
      <c r="AR1695" s="29"/>
      <c r="AS1695" s="29"/>
      <c r="AT1695" s="29"/>
      <c r="AU1695" s="29"/>
      <c r="AV1695" s="29"/>
      <c r="AW1695" s="29"/>
      <c r="AX1695" s="29"/>
      <c r="AY1695" s="29"/>
      <c r="AZ1695" s="29"/>
      <c r="BA1695" s="29"/>
      <c r="BB1695" s="29"/>
      <c r="BC1695" s="29"/>
      <c r="BD1695" s="29"/>
      <c r="BE1695" s="29"/>
      <c r="BF1695" s="29"/>
      <c r="BG1695" s="29"/>
      <c r="BH1695" s="29"/>
      <c r="BI1695" s="29"/>
      <c r="BJ1695" s="29"/>
      <c r="BK1695" s="29"/>
      <c r="BL1695" s="29"/>
      <c r="BM1695" s="29"/>
      <c r="CH1695" s="29"/>
      <c r="CX1695" s="29"/>
      <c r="CY1695" s="29"/>
      <c r="CZ1695" s="31"/>
      <c r="DA1695" s="31"/>
      <c r="DB1695" s="31"/>
      <c r="DC1695" s="31"/>
      <c r="DD1695" s="31"/>
      <c r="DE1695" s="31"/>
      <c r="DF1695" s="31"/>
      <c r="DL1695" s="29"/>
      <c r="DM1695" s="29"/>
      <c r="DN1695" s="29"/>
      <c r="DO1695" s="29"/>
      <c r="DP1695" s="29"/>
      <c r="DQ1695" s="29"/>
      <c r="DR1695" s="29"/>
      <c r="DS1695" s="29"/>
      <c r="DT1695" s="29"/>
      <c r="DU1695" s="29"/>
      <c r="DV1695" s="29"/>
      <c r="DW1695" s="29"/>
      <c r="DX1695" s="29"/>
      <c r="DY1695" s="29"/>
      <c r="DZ1695" s="29"/>
      <c r="EA1695" s="29"/>
      <c r="EB1695" s="29"/>
      <c r="EC1695" s="29"/>
      <c r="ED1695" s="29"/>
      <c r="EE1695" s="29"/>
      <c r="EF1695" s="29"/>
      <c r="EG1695" s="29"/>
      <c r="EH1695" s="29"/>
      <c r="EI1695" s="29"/>
      <c r="EJ1695" s="29"/>
      <c r="EK1695" s="29"/>
      <c r="EL1695" s="29"/>
      <c r="EM1695" s="29"/>
      <c r="EN1695" s="29"/>
      <c r="EO1695" s="29"/>
      <c r="EP1695" s="29"/>
      <c r="EQ1695" s="29"/>
      <c r="ER1695" s="29"/>
      <c r="ES1695" s="29"/>
      <c r="ET1695" s="29"/>
      <c r="EU1695" s="29"/>
      <c r="EV1695" s="29"/>
      <c r="EW1695" s="29"/>
      <c r="EX1695" s="29"/>
      <c r="EY1695" s="29"/>
      <c r="EZ1695" s="29"/>
      <c r="FA1695" s="29"/>
      <c r="FB1695" s="29"/>
      <c r="FC1695" s="29"/>
      <c r="FD1695" s="29"/>
      <c r="FE1695" s="29"/>
      <c r="FF1695" s="29"/>
      <c r="FG1695" s="29"/>
      <c r="FH1695" s="29"/>
      <c r="FI1695" s="29"/>
      <c r="FJ1695" s="29"/>
      <c r="FK1695" s="29"/>
      <c r="FV1695" s="29"/>
      <c r="FZ1695" s="29"/>
      <c r="GA1695" s="29"/>
    </row>
    <row r="1696" spans="7:183" x14ac:dyDescent="0.25">
      <c r="G1696" s="112"/>
      <c r="Z1696" s="113"/>
      <c r="AQ1696" s="29"/>
      <c r="AR1696" s="29"/>
      <c r="AS1696" s="29"/>
      <c r="AT1696" s="29"/>
      <c r="AU1696" s="29"/>
      <c r="AV1696" s="29"/>
      <c r="AW1696" s="29"/>
      <c r="AX1696" s="29"/>
      <c r="AY1696" s="29"/>
      <c r="AZ1696" s="29"/>
      <c r="BA1696" s="29"/>
      <c r="BB1696" s="29"/>
      <c r="BC1696" s="29"/>
      <c r="BD1696" s="29"/>
      <c r="BE1696" s="29"/>
      <c r="BF1696" s="29"/>
      <c r="BG1696" s="29"/>
      <c r="BH1696" s="29"/>
      <c r="BI1696" s="29"/>
      <c r="BJ1696" s="29"/>
      <c r="BK1696" s="29"/>
      <c r="BL1696" s="29"/>
      <c r="BM1696" s="29"/>
      <c r="CH1696" s="29"/>
      <c r="CX1696" s="29"/>
      <c r="CY1696" s="29"/>
      <c r="CZ1696" s="31"/>
      <c r="DA1696" s="31"/>
      <c r="DB1696" s="31"/>
      <c r="DC1696" s="31"/>
      <c r="DD1696" s="31"/>
      <c r="DE1696" s="31"/>
      <c r="DF1696" s="31"/>
      <c r="DL1696" s="29"/>
      <c r="DM1696" s="29"/>
      <c r="DN1696" s="29"/>
      <c r="DO1696" s="29"/>
      <c r="DP1696" s="29"/>
      <c r="DQ1696" s="29"/>
      <c r="DR1696" s="29"/>
      <c r="DS1696" s="29"/>
      <c r="DT1696" s="29"/>
      <c r="DU1696" s="29"/>
      <c r="DV1696" s="29"/>
      <c r="DW1696" s="29"/>
      <c r="DX1696" s="29"/>
      <c r="DY1696" s="29"/>
      <c r="DZ1696" s="29"/>
      <c r="EA1696" s="29"/>
      <c r="EB1696" s="29"/>
      <c r="EC1696" s="29"/>
      <c r="ED1696" s="29"/>
      <c r="EE1696" s="29"/>
      <c r="EF1696" s="29"/>
      <c r="EG1696" s="29"/>
      <c r="EH1696" s="29"/>
      <c r="EI1696" s="29"/>
      <c r="EJ1696" s="29"/>
      <c r="EK1696" s="29"/>
      <c r="EL1696" s="29"/>
      <c r="EM1696" s="29"/>
      <c r="EN1696" s="29"/>
      <c r="EO1696" s="29"/>
      <c r="EP1696" s="29"/>
      <c r="EQ1696" s="29"/>
      <c r="ER1696" s="29"/>
      <c r="ES1696" s="29"/>
      <c r="ET1696" s="29"/>
      <c r="EU1696" s="29"/>
      <c r="EV1696" s="29"/>
      <c r="EW1696" s="29"/>
      <c r="EX1696" s="29"/>
      <c r="EY1696" s="29"/>
      <c r="EZ1696" s="29"/>
      <c r="FA1696" s="29"/>
      <c r="FB1696" s="29"/>
      <c r="FC1696" s="29"/>
      <c r="FD1696" s="29"/>
      <c r="FE1696" s="29"/>
      <c r="FF1696" s="29"/>
      <c r="FG1696" s="29"/>
      <c r="FH1696" s="29"/>
      <c r="FI1696" s="29"/>
      <c r="FJ1696" s="29"/>
      <c r="FK1696" s="29"/>
      <c r="FV1696" s="29"/>
      <c r="FZ1696" s="29"/>
      <c r="GA1696" s="29"/>
    </row>
    <row r="1697" spans="7:183" x14ac:dyDescent="0.25">
      <c r="G1697" s="112"/>
      <c r="Z1697" s="113"/>
      <c r="AQ1697" s="29"/>
      <c r="AR1697" s="29"/>
      <c r="AS1697" s="29"/>
      <c r="AT1697" s="29"/>
      <c r="AU1697" s="29"/>
      <c r="AV1697" s="29"/>
      <c r="AW1697" s="29"/>
      <c r="AX1697" s="29"/>
      <c r="AY1697" s="29"/>
      <c r="AZ1697" s="29"/>
      <c r="BA1697" s="29"/>
      <c r="BB1697" s="29"/>
      <c r="BC1697" s="29"/>
      <c r="BD1697" s="29"/>
      <c r="BE1697" s="29"/>
      <c r="BF1697" s="29"/>
      <c r="BG1697" s="29"/>
      <c r="BH1697" s="29"/>
      <c r="BI1697" s="29"/>
      <c r="BJ1697" s="29"/>
      <c r="BK1697" s="29"/>
      <c r="BL1697" s="29"/>
      <c r="BM1697" s="29"/>
      <c r="CH1697" s="29"/>
      <c r="CX1697" s="29"/>
      <c r="CY1697" s="29"/>
      <c r="CZ1697" s="31"/>
      <c r="DA1697" s="31"/>
      <c r="DB1697" s="31"/>
      <c r="DC1697" s="31"/>
      <c r="DD1697" s="31"/>
      <c r="DE1697" s="31"/>
      <c r="DF1697" s="31"/>
      <c r="DL1697" s="29"/>
      <c r="DM1697" s="29"/>
      <c r="DN1697" s="29"/>
      <c r="DO1697" s="29"/>
      <c r="DP1697" s="29"/>
      <c r="DQ1697" s="29"/>
      <c r="DR1697" s="29"/>
      <c r="DS1697" s="29"/>
      <c r="DT1697" s="29"/>
      <c r="DU1697" s="29"/>
      <c r="DV1697" s="29"/>
      <c r="DW1697" s="29"/>
      <c r="DX1697" s="29"/>
      <c r="DY1697" s="29"/>
      <c r="DZ1697" s="29"/>
      <c r="EA1697" s="29"/>
      <c r="EB1697" s="29"/>
      <c r="EC1697" s="29"/>
      <c r="ED1697" s="29"/>
      <c r="EE1697" s="29"/>
      <c r="EF1697" s="29"/>
      <c r="EG1697" s="29"/>
      <c r="EH1697" s="29"/>
      <c r="EI1697" s="29"/>
      <c r="EJ1697" s="29"/>
      <c r="EK1697" s="29"/>
      <c r="EL1697" s="29"/>
      <c r="EM1697" s="29"/>
      <c r="EN1697" s="29"/>
      <c r="EO1697" s="29"/>
      <c r="EP1697" s="29"/>
      <c r="EQ1697" s="29"/>
      <c r="ER1697" s="29"/>
      <c r="ES1697" s="29"/>
      <c r="ET1697" s="29"/>
      <c r="EU1697" s="29"/>
      <c r="EV1697" s="29"/>
      <c r="EW1697" s="29"/>
      <c r="EX1697" s="29"/>
      <c r="EY1697" s="29"/>
      <c r="EZ1697" s="29"/>
      <c r="FA1697" s="29"/>
      <c r="FB1697" s="29"/>
      <c r="FC1697" s="29"/>
      <c r="FD1697" s="29"/>
      <c r="FE1697" s="29"/>
      <c r="FF1697" s="29"/>
      <c r="FG1697" s="29"/>
      <c r="FH1697" s="29"/>
      <c r="FI1697" s="29"/>
      <c r="FJ1697" s="29"/>
      <c r="FK1697" s="29"/>
      <c r="FV1697" s="29"/>
      <c r="FZ1697" s="29"/>
      <c r="GA1697" s="29"/>
    </row>
    <row r="1698" spans="7:183" x14ac:dyDescent="0.25">
      <c r="G1698" s="112"/>
      <c r="Z1698" s="113"/>
      <c r="AQ1698" s="29"/>
      <c r="AR1698" s="29"/>
      <c r="AS1698" s="29"/>
      <c r="AT1698" s="29"/>
      <c r="AU1698" s="29"/>
      <c r="AV1698" s="29"/>
      <c r="AW1698" s="29"/>
      <c r="AX1698" s="29"/>
      <c r="AY1698" s="29"/>
      <c r="AZ1698" s="29"/>
      <c r="BA1698" s="29"/>
      <c r="BB1698" s="29"/>
      <c r="BC1698" s="29"/>
      <c r="BD1698" s="29"/>
      <c r="BE1698" s="29"/>
      <c r="BF1698" s="29"/>
      <c r="BG1698" s="29"/>
      <c r="BH1698" s="29"/>
      <c r="BI1698" s="29"/>
      <c r="BJ1698" s="29"/>
      <c r="BK1698" s="29"/>
      <c r="BL1698" s="29"/>
      <c r="BM1698" s="29"/>
      <c r="CH1698" s="29"/>
      <c r="CX1698" s="29"/>
      <c r="CY1698" s="29"/>
      <c r="CZ1698" s="31"/>
      <c r="DA1698" s="31"/>
      <c r="DB1698" s="31"/>
      <c r="DC1698" s="31"/>
      <c r="DD1698" s="31"/>
      <c r="DE1698" s="31"/>
      <c r="DF1698" s="31"/>
      <c r="DL1698" s="29"/>
      <c r="DM1698" s="29"/>
      <c r="DN1698" s="29"/>
      <c r="DO1698" s="29"/>
      <c r="DP1698" s="29"/>
      <c r="DQ1698" s="29"/>
      <c r="DR1698" s="29"/>
      <c r="DS1698" s="29"/>
      <c r="DT1698" s="29"/>
      <c r="DU1698" s="29"/>
      <c r="DV1698" s="29"/>
      <c r="DW1698" s="29"/>
      <c r="DX1698" s="29"/>
      <c r="DY1698" s="29"/>
      <c r="DZ1698" s="29"/>
      <c r="EA1698" s="29"/>
      <c r="EB1698" s="29"/>
      <c r="EC1698" s="29"/>
      <c r="ED1698" s="29"/>
      <c r="EE1698" s="29"/>
      <c r="EF1698" s="29"/>
      <c r="EG1698" s="29"/>
      <c r="EH1698" s="29"/>
      <c r="EI1698" s="29"/>
      <c r="EJ1698" s="29"/>
      <c r="EK1698" s="29"/>
      <c r="EL1698" s="29"/>
      <c r="EM1698" s="29"/>
      <c r="EN1698" s="29"/>
      <c r="EO1698" s="29"/>
      <c r="EP1698" s="29"/>
      <c r="EQ1698" s="29"/>
      <c r="ER1698" s="29"/>
      <c r="ES1698" s="29"/>
      <c r="ET1698" s="29"/>
      <c r="EU1698" s="29"/>
      <c r="EV1698" s="29"/>
      <c r="EW1698" s="29"/>
      <c r="EX1698" s="29"/>
      <c r="EY1698" s="29"/>
      <c r="EZ1698" s="29"/>
      <c r="FA1698" s="29"/>
      <c r="FB1698" s="29"/>
      <c r="FC1698" s="29"/>
      <c r="FD1698" s="29"/>
      <c r="FE1698" s="29"/>
      <c r="FF1698" s="29"/>
      <c r="FG1698" s="29"/>
      <c r="FH1698" s="29"/>
      <c r="FI1698" s="29"/>
      <c r="FJ1698" s="29"/>
      <c r="FK1698" s="29"/>
      <c r="FV1698" s="29"/>
      <c r="FZ1698" s="29"/>
      <c r="GA1698" s="29"/>
    </row>
    <row r="1699" spans="7:183" x14ac:dyDescent="0.25">
      <c r="G1699" s="112"/>
      <c r="Z1699" s="113"/>
      <c r="AQ1699" s="29"/>
      <c r="AR1699" s="29"/>
      <c r="AS1699" s="29"/>
      <c r="AT1699" s="29"/>
      <c r="AU1699" s="29"/>
      <c r="AV1699" s="29"/>
      <c r="AW1699" s="29"/>
      <c r="AX1699" s="29"/>
      <c r="AY1699" s="29"/>
      <c r="AZ1699" s="29"/>
      <c r="BA1699" s="29"/>
      <c r="BB1699" s="29"/>
      <c r="BC1699" s="29"/>
      <c r="BD1699" s="29"/>
      <c r="BE1699" s="29"/>
      <c r="BF1699" s="29"/>
      <c r="BG1699" s="29"/>
      <c r="BH1699" s="29"/>
      <c r="BI1699" s="29"/>
      <c r="BJ1699" s="29"/>
      <c r="BK1699" s="29"/>
      <c r="BL1699" s="29"/>
      <c r="BM1699" s="29"/>
      <c r="CH1699" s="29"/>
      <c r="CX1699" s="29"/>
      <c r="CY1699" s="29"/>
      <c r="CZ1699" s="31"/>
      <c r="DA1699" s="31"/>
      <c r="DB1699" s="31"/>
      <c r="DC1699" s="31"/>
      <c r="DD1699" s="31"/>
      <c r="DE1699" s="31"/>
      <c r="DF1699" s="31"/>
      <c r="DL1699" s="29"/>
      <c r="DM1699" s="29"/>
      <c r="DN1699" s="29"/>
      <c r="DO1699" s="29"/>
      <c r="DP1699" s="29"/>
      <c r="DQ1699" s="29"/>
      <c r="DR1699" s="29"/>
      <c r="DS1699" s="29"/>
      <c r="DT1699" s="29"/>
      <c r="DU1699" s="29"/>
      <c r="DV1699" s="29"/>
      <c r="DW1699" s="29"/>
      <c r="DX1699" s="29"/>
      <c r="DY1699" s="29"/>
      <c r="DZ1699" s="29"/>
      <c r="EA1699" s="29"/>
      <c r="EB1699" s="29"/>
      <c r="EC1699" s="29"/>
      <c r="ED1699" s="29"/>
      <c r="EE1699" s="29"/>
      <c r="EF1699" s="29"/>
      <c r="EG1699" s="29"/>
      <c r="EH1699" s="29"/>
      <c r="EI1699" s="29"/>
      <c r="EJ1699" s="29"/>
      <c r="EK1699" s="29"/>
      <c r="EL1699" s="29"/>
      <c r="EM1699" s="29"/>
      <c r="EN1699" s="29"/>
      <c r="EO1699" s="29"/>
      <c r="EP1699" s="29"/>
      <c r="EQ1699" s="29"/>
      <c r="ER1699" s="29"/>
      <c r="ES1699" s="29"/>
      <c r="ET1699" s="29"/>
      <c r="EU1699" s="29"/>
      <c r="EV1699" s="29"/>
      <c r="EW1699" s="29"/>
      <c r="EX1699" s="29"/>
      <c r="EY1699" s="29"/>
      <c r="EZ1699" s="29"/>
      <c r="FA1699" s="29"/>
      <c r="FB1699" s="29"/>
      <c r="FC1699" s="29"/>
      <c r="FD1699" s="29"/>
      <c r="FE1699" s="29"/>
      <c r="FF1699" s="29"/>
      <c r="FG1699" s="29"/>
      <c r="FH1699" s="29"/>
      <c r="FI1699" s="29"/>
      <c r="FJ1699" s="29"/>
      <c r="FK1699" s="29"/>
      <c r="FV1699" s="29"/>
      <c r="FZ1699" s="29"/>
      <c r="GA1699" s="29"/>
    </row>
    <row r="1700" spans="7:183" x14ac:dyDescent="0.25">
      <c r="G1700" s="112"/>
      <c r="Z1700" s="113"/>
      <c r="AQ1700" s="29"/>
      <c r="AR1700" s="29"/>
      <c r="AS1700" s="29"/>
      <c r="AT1700" s="29"/>
      <c r="AU1700" s="29"/>
      <c r="AV1700" s="29"/>
      <c r="AW1700" s="29"/>
      <c r="AX1700" s="29"/>
      <c r="AY1700" s="29"/>
      <c r="AZ1700" s="29"/>
      <c r="BA1700" s="29"/>
      <c r="BB1700" s="29"/>
      <c r="BC1700" s="29"/>
      <c r="BD1700" s="29"/>
      <c r="BE1700" s="29"/>
      <c r="BF1700" s="29"/>
      <c r="BG1700" s="29"/>
      <c r="BH1700" s="29"/>
      <c r="BI1700" s="29"/>
      <c r="BJ1700" s="29"/>
      <c r="BK1700" s="29"/>
      <c r="BL1700" s="29"/>
      <c r="BM1700" s="29"/>
      <c r="CH1700" s="29"/>
      <c r="CX1700" s="29"/>
      <c r="CY1700" s="29"/>
      <c r="CZ1700" s="31"/>
      <c r="DA1700" s="31"/>
      <c r="DB1700" s="31"/>
      <c r="DC1700" s="31"/>
      <c r="DD1700" s="31"/>
      <c r="DE1700" s="31"/>
      <c r="DF1700" s="31"/>
      <c r="DL1700" s="29"/>
      <c r="DM1700" s="29"/>
      <c r="DN1700" s="29"/>
      <c r="DO1700" s="29"/>
      <c r="DP1700" s="29"/>
      <c r="DQ1700" s="29"/>
      <c r="DR1700" s="29"/>
      <c r="DS1700" s="29"/>
      <c r="DT1700" s="29"/>
      <c r="DU1700" s="29"/>
      <c r="DV1700" s="29"/>
      <c r="DW1700" s="29"/>
      <c r="DX1700" s="29"/>
      <c r="DY1700" s="29"/>
      <c r="DZ1700" s="29"/>
      <c r="EA1700" s="29"/>
      <c r="EB1700" s="29"/>
      <c r="EC1700" s="29"/>
      <c r="ED1700" s="29"/>
      <c r="EE1700" s="29"/>
      <c r="EF1700" s="29"/>
      <c r="EG1700" s="29"/>
      <c r="EH1700" s="29"/>
      <c r="EI1700" s="29"/>
      <c r="EJ1700" s="29"/>
      <c r="EK1700" s="29"/>
      <c r="EL1700" s="29"/>
      <c r="EM1700" s="29"/>
      <c r="EN1700" s="29"/>
      <c r="EO1700" s="29"/>
      <c r="EP1700" s="29"/>
      <c r="EQ1700" s="29"/>
      <c r="ER1700" s="29"/>
      <c r="ES1700" s="29"/>
      <c r="ET1700" s="29"/>
      <c r="EU1700" s="29"/>
      <c r="EV1700" s="29"/>
      <c r="EW1700" s="29"/>
      <c r="EX1700" s="29"/>
      <c r="EY1700" s="29"/>
      <c r="EZ1700" s="29"/>
      <c r="FA1700" s="29"/>
      <c r="FB1700" s="29"/>
      <c r="FC1700" s="29"/>
      <c r="FD1700" s="29"/>
      <c r="FE1700" s="29"/>
      <c r="FF1700" s="29"/>
      <c r="FG1700" s="29"/>
      <c r="FH1700" s="29"/>
      <c r="FI1700" s="29"/>
      <c r="FJ1700" s="29"/>
      <c r="FK1700" s="29"/>
      <c r="FV1700" s="29"/>
      <c r="FZ1700" s="29"/>
      <c r="GA1700" s="29"/>
    </row>
    <row r="1701" spans="7:183" x14ac:dyDescent="0.25">
      <c r="G1701" s="112"/>
      <c r="Z1701" s="113"/>
      <c r="AQ1701" s="29"/>
      <c r="AR1701" s="29"/>
      <c r="AS1701" s="29"/>
      <c r="AT1701" s="29"/>
      <c r="AU1701" s="29"/>
      <c r="AV1701" s="29"/>
      <c r="AW1701" s="29"/>
      <c r="AX1701" s="29"/>
      <c r="AY1701" s="29"/>
      <c r="AZ1701" s="29"/>
      <c r="BA1701" s="29"/>
      <c r="BB1701" s="29"/>
      <c r="BC1701" s="29"/>
      <c r="BD1701" s="29"/>
      <c r="BE1701" s="29"/>
      <c r="BF1701" s="29"/>
      <c r="BG1701" s="29"/>
      <c r="BH1701" s="29"/>
      <c r="BI1701" s="29"/>
      <c r="BJ1701" s="29"/>
      <c r="BK1701" s="29"/>
      <c r="BL1701" s="29"/>
      <c r="BM1701" s="29"/>
      <c r="CH1701" s="29"/>
      <c r="CX1701" s="29"/>
      <c r="CY1701" s="29"/>
      <c r="CZ1701" s="31"/>
      <c r="DA1701" s="31"/>
      <c r="DB1701" s="31"/>
      <c r="DC1701" s="31"/>
      <c r="DD1701" s="31"/>
      <c r="DE1701" s="31"/>
      <c r="DF1701" s="31"/>
      <c r="DL1701" s="29"/>
      <c r="DM1701" s="29"/>
      <c r="DN1701" s="29"/>
      <c r="DO1701" s="29"/>
      <c r="DP1701" s="29"/>
      <c r="DQ1701" s="29"/>
      <c r="DR1701" s="29"/>
      <c r="DS1701" s="29"/>
      <c r="DT1701" s="29"/>
      <c r="DU1701" s="29"/>
      <c r="DV1701" s="29"/>
      <c r="DW1701" s="29"/>
      <c r="DX1701" s="29"/>
      <c r="DY1701" s="29"/>
      <c r="DZ1701" s="29"/>
      <c r="EA1701" s="29"/>
      <c r="EB1701" s="29"/>
      <c r="EC1701" s="29"/>
      <c r="ED1701" s="29"/>
      <c r="EE1701" s="29"/>
      <c r="EF1701" s="29"/>
      <c r="EG1701" s="29"/>
      <c r="EH1701" s="29"/>
      <c r="EI1701" s="29"/>
      <c r="EJ1701" s="29"/>
      <c r="EK1701" s="29"/>
      <c r="EL1701" s="29"/>
      <c r="EM1701" s="29"/>
      <c r="EN1701" s="29"/>
      <c r="EO1701" s="29"/>
      <c r="EP1701" s="29"/>
      <c r="EQ1701" s="29"/>
      <c r="ER1701" s="29"/>
      <c r="ES1701" s="29"/>
      <c r="ET1701" s="29"/>
      <c r="EU1701" s="29"/>
      <c r="EV1701" s="29"/>
      <c r="EW1701" s="29"/>
      <c r="EX1701" s="29"/>
      <c r="EY1701" s="29"/>
      <c r="EZ1701" s="29"/>
      <c r="FA1701" s="29"/>
      <c r="FB1701" s="29"/>
      <c r="FC1701" s="29"/>
      <c r="FD1701" s="29"/>
      <c r="FE1701" s="29"/>
      <c r="FF1701" s="29"/>
      <c r="FG1701" s="29"/>
      <c r="FH1701" s="29"/>
      <c r="FI1701" s="29"/>
      <c r="FJ1701" s="29"/>
      <c r="FK1701" s="29"/>
      <c r="FV1701" s="29"/>
      <c r="FZ1701" s="29"/>
      <c r="GA1701" s="29"/>
    </row>
    <row r="1702" spans="7:183" x14ac:dyDescent="0.25">
      <c r="G1702" s="112"/>
      <c r="Z1702" s="113"/>
      <c r="AQ1702" s="29"/>
      <c r="AR1702" s="29"/>
      <c r="AS1702" s="29"/>
      <c r="AT1702" s="29"/>
      <c r="AU1702" s="29"/>
      <c r="AV1702" s="29"/>
      <c r="AW1702" s="29"/>
      <c r="AX1702" s="29"/>
      <c r="AY1702" s="29"/>
      <c r="AZ1702" s="29"/>
      <c r="BA1702" s="29"/>
      <c r="BB1702" s="29"/>
      <c r="BC1702" s="29"/>
      <c r="BD1702" s="29"/>
      <c r="BE1702" s="29"/>
      <c r="BF1702" s="29"/>
      <c r="BG1702" s="29"/>
      <c r="BH1702" s="29"/>
      <c r="BI1702" s="29"/>
      <c r="BJ1702" s="29"/>
      <c r="BK1702" s="29"/>
      <c r="BL1702" s="29"/>
      <c r="BM1702" s="29"/>
      <c r="CH1702" s="29"/>
      <c r="CX1702" s="29"/>
      <c r="CY1702" s="29"/>
      <c r="CZ1702" s="31"/>
      <c r="DA1702" s="31"/>
      <c r="DB1702" s="31"/>
      <c r="DC1702" s="31"/>
      <c r="DD1702" s="31"/>
      <c r="DE1702" s="31"/>
      <c r="DF1702" s="31"/>
      <c r="DL1702" s="29"/>
      <c r="DM1702" s="29"/>
      <c r="DN1702" s="29"/>
      <c r="DO1702" s="29"/>
      <c r="DP1702" s="29"/>
      <c r="DQ1702" s="29"/>
      <c r="DR1702" s="29"/>
      <c r="DS1702" s="29"/>
      <c r="DT1702" s="29"/>
      <c r="DU1702" s="29"/>
      <c r="DV1702" s="29"/>
      <c r="DW1702" s="29"/>
      <c r="DX1702" s="29"/>
      <c r="DY1702" s="29"/>
      <c r="DZ1702" s="29"/>
      <c r="EA1702" s="29"/>
      <c r="EB1702" s="29"/>
      <c r="EC1702" s="29"/>
      <c r="ED1702" s="29"/>
      <c r="EE1702" s="29"/>
      <c r="EF1702" s="29"/>
      <c r="EG1702" s="29"/>
      <c r="EH1702" s="29"/>
      <c r="EI1702" s="29"/>
      <c r="EJ1702" s="29"/>
      <c r="EK1702" s="29"/>
      <c r="EL1702" s="29"/>
      <c r="EM1702" s="29"/>
      <c r="EN1702" s="29"/>
      <c r="EO1702" s="29"/>
      <c r="EP1702" s="29"/>
      <c r="EQ1702" s="29"/>
      <c r="ER1702" s="29"/>
      <c r="ES1702" s="29"/>
      <c r="ET1702" s="29"/>
      <c r="EU1702" s="29"/>
      <c r="EV1702" s="29"/>
      <c r="EW1702" s="29"/>
      <c r="EX1702" s="29"/>
      <c r="EY1702" s="29"/>
      <c r="EZ1702" s="29"/>
      <c r="FA1702" s="29"/>
      <c r="FB1702" s="29"/>
      <c r="FC1702" s="29"/>
      <c r="FD1702" s="29"/>
      <c r="FE1702" s="29"/>
      <c r="FF1702" s="29"/>
      <c r="FG1702" s="29"/>
      <c r="FH1702" s="29"/>
      <c r="FI1702" s="29"/>
      <c r="FJ1702" s="29"/>
      <c r="FK1702" s="29"/>
      <c r="FV1702" s="29"/>
      <c r="FZ1702" s="29"/>
      <c r="GA1702" s="29"/>
    </row>
    <row r="1703" spans="7:183" x14ac:dyDescent="0.25">
      <c r="G1703" s="112"/>
      <c r="Z1703" s="113"/>
      <c r="AQ1703" s="29"/>
      <c r="AR1703" s="29"/>
      <c r="AS1703" s="29"/>
      <c r="AT1703" s="29"/>
      <c r="AU1703" s="29"/>
      <c r="AV1703" s="29"/>
      <c r="AW1703" s="29"/>
      <c r="AX1703" s="29"/>
      <c r="AY1703" s="29"/>
      <c r="AZ1703" s="29"/>
      <c r="BA1703" s="29"/>
      <c r="BB1703" s="29"/>
      <c r="BC1703" s="29"/>
      <c r="BD1703" s="29"/>
      <c r="BE1703" s="29"/>
      <c r="BF1703" s="29"/>
      <c r="BG1703" s="29"/>
      <c r="BH1703" s="29"/>
      <c r="BI1703" s="29"/>
      <c r="BJ1703" s="29"/>
      <c r="BK1703" s="29"/>
      <c r="BL1703" s="29"/>
      <c r="BM1703" s="29"/>
      <c r="CH1703" s="29"/>
      <c r="CX1703" s="29"/>
      <c r="CY1703" s="29"/>
      <c r="CZ1703" s="31"/>
      <c r="DA1703" s="31"/>
      <c r="DB1703" s="31"/>
      <c r="DC1703" s="31"/>
      <c r="DD1703" s="31"/>
      <c r="DE1703" s="31"/>
      <c r="DF1703" s="31"/>
      <c r="DL1703" s="29"/>
      <c r="DM1703" s="29"/>
      <c r="DN1703" s="29"/>
      <c r="DO1703" s="29"/>
      <c r="DP1703" s="29"/>
      <c r="DQ1703" s="29"/>
      <c r="DR1703" s="29"/>
      <c r="DS1703" s="29"/>
      <c r="DT1703" s="29"/>
      <c r="DU1703" s="29"/>
      <c r="DV1703" s="29"/>
      <c r="DW1703" s="29"/>
      <c r="DX1703" s="29"/>
      <c r="DY1703" s="29"/>
      <c r="DZ1703" s="29"/>
      <c r="EA1703" s="29"/>
      <c r="EB1703" s="29"/>
      <c r="EC1703" s="29"/>
      <c r="ED1703" s="29"/>
      <c r="EE1703" s="29"/>
      <c r="EF1703" s="29"/>
      <c r="EG1703" s="29"/>
      <c r="EH1703" s="29"/>
      <c r="EI1703" s="29"/>
      <c r="EJ1703" s="29"/>
      <c r="EK1703" s="29"/>
      <c r="EL1703" s="29"/>
      <c r="EM1703" s="29"/>
      <c r="EN1703" s="29"/>
      <c r="EO1703" s="29"/>
      <c r="EP1703" s="29"/>
      <c r="EQ1703" s="29"/>
      <c r="ER1703" s="29"/>
      <c r="ES1703" s="29"/>
      <c r="ET1703" s="29"/>
      <c r="EU1703" s="29"/>
      <c r="EV1703" s="29"/>
      <c r="EW1703" s="29"/>
      <c r="EX1703" s="29"/>
      <c r="EY1703" s="29"/>
      <c r="EZ1703" s="29"/>
      <c r="FA1703" s="29"/>
      <c r="FB1703" s="29"/>
      <c r="FC1703" s="29"/>
      <c r="FD1703" s="29"/>
      <c r="FE1703" s="29"/>
      <c r="FF1703" s="29"/>
      <c r="FG1703" s="29"/>
      <c r="FH1703" s="29"/>
      <c r="FI1703" s="29"/>
      <c r="FJ1703" s="29"/>
      <c r="FK1703" s="29"/>
      <c r="FV1703" s="29"/>
      <c r="FZ1703" s="29"/>
      <c r="GA1703" s="29"/>
    </row>
    <row r="1704" spans="7:183" x14ac:dyDescent="0.25">
      <c r="G1704" s="112"/>
      <c r="Z1704" s="113"/>
      <c r="AQ1704" s="29"/>
      <c r="AR1704" s="29"/>
      <c r="AS1704" s="29"/>
      <c r="AT1704" s="29"/>
      <c r="AU1704" s="29"/>
      <c r="AV1704" s="29"/>
      <c r="AW1704" s="29"/>
      <c r="AX1704" s="29"/>
      <c r="AY1704" s="29"/>
      <c r="AZ1704" s="29"/>
      <c r="BA1704" s="29"/>
      <c r="BB1704" s="29"/>
      <c r="BC1704" s="29"/>
      <c r="BD1704" s="29"/>
      <c r="BE1704" s="29"/>
      <c r="BF1704" s="29"/>
      <c r="BG1704" s="29"/>
      <c r="BH1704" s="29"/>
      <c r="BI1704" s="29"/>
      <c r="BJ1704" s="29"/>
      <c r="BK1704" s="29"/>
      <c r="BL1704" s="29"/>
      <c r="BM1704" s="29"/>
      <c r="CH1704" s="29"/>
      <c r="CX1704" s="29"/>
      <c r="CY1704" s="29"/>
      <c r="CZ1704" s="31"/>
      <c r="DA1704" s="31"/>
      <c r="DB1704" s="31"/>
      <c r="DC1704" s="31"/>
      <c r="DD1704" s="31"/>
      <c r="DE1704" s="31"/>
      <c r="DF1704" s="31"/>
      <c r="DL1704" s="29"/>
      <c r="DM1704" s="29"/>
      <c r="DN1704" s="29"/>
      <c r="DO1704" s="29"/>
      <c r="DP1704" s="29"/>
      <c r="DQ1704" s="29"/>
      <c r="DR1704" s="29"/>
      <c r="DS1704" s="29"/>
      <c r="DT1704" s="29"/>
      <c r="DU1704" s="29"/>
      <c r="DV1704" s="29"/>
      <c r="DW1704" s="29"/>
      <c r="DX1704" s="29"/>
      <c r="DY1704" s="29"/>
      <c r="DZ1704" s="29"/>
      <c r="EA1704" s="29"/>
      <c r="EB1704" s="29"/>
      <c r="EC1704" s="29"/>
      <c r="ED1704" s="29"/>
      <c r="EE1704" s="29"/>
      <c r="EF1704" s="29"/>
      <c r="EG1704" s="29"/>
      <c r="EH1704" s="29"/>
      <c r="EI1704" s="29"/>
      <c r="EJ1704" s="29"/>
      <c r="EK1704" s="29"/>
      <c r="EL1704" s="29"/>
      <c r="EM1704" s="29"/>
      <c r="EN1704" s="29"/>
      <c r="EO1704" s="29"/>
      <c r="EP1704" s="29"/>
      <c r="EQ1704" s="29"/>
      <c r="ER1704" s="29"/>
      <c r="ES1704" s="29"/>
      <c r="ET1704" s="29"/>
      <c r="EU1704" s="29"/>
      <c r="EV1704" s="29"/>
      <c r="EW1704" s="29"/>
      <c r="EX1704" s="29"/>
      <c r="EY1704" s="29"/>
      <c r="EZ1704" s="29"/>
      <c r="FA1704" s="29"/>
      <c r="FB1704" s="29"/>
      <c r="FC1704" s="29"/>
      <c r="FD1704" s="29"/>
      <c r="FE1704" s="29"/>
      <c r="FF1704" s="29"/>
      <c r="FG1704" s="29"/>
      <c r="FH1704" s="29"/>
      <c r="FI1704" s="29"/>
      <c r="FJ1704" s="29"/>
      <c r="FK1704" s="29"/>
      <c r="FV1704" s="29"/>
      <c r="FZ1704" s="29"/>
      <c r="GA1704" s="29"/>
    </row>
    <row r="1705" spans="7:183" x14ac:dyDescent="0.25">
      <c r="G1705" s="112"/>
      <c r="Z1705" s="113"/>
      <c r="AQ1705" s="29"/>
      <c r="AR1705" s="29"/>
      <c r="AS1705" s="29"/>
      <c r="AT1705" s="29"/>
      <c r="AU1705" s="29"/>
      <c r="AV1705" s="29"/>
      <c r="AW1705" s="29"/>
      <c r="AX1705" s="29"/>
      <c r="AY1705" s="29"/>
      <c r="AZ1705" s="29"/>
      <c r="BA1705" s="29"/>
      <c r="BB1705" s="29"/>
      <c r="BC1705" s="29"/>
      <c r="BD1705" s="29"/>
      <c r="BE1705" s="29"/>
      <c r="BF1705" s="29"/>
      <c r="BG1705" s="29"/>
      <c r="BH1705" s="29"/>
      <c r="BI1705" s="29"/>
      <c r="BJ1705" s="29"/>
      <c r="BK1705" s="29"/>
      <c r="BL1705" s="29"/>
      <c r="BM1705" s="29"/>
      <c r="CH1705" s="29"/>
      <c r="CX1705" s="29"/>
      <c r="CY1705" s="29"/>
      <c r="CZ1705" s="31"/>
      <c r="DA1705" s="31"/>
      <c r="DB1705" s="31"/>
      <c r="DC1705" s="31"/>
      <c r="DD1705" s="31"/>
      <c r="DE1705" s="31"/>
      <c r="DF1705" s="31"/>
      <c r="DL1705" s="29"/>
      <c r="DM1705" s="29"/>
      <c r="DN1705" s="29"/>
      <c r="DO1705" s="29"/>
      <c r="DP1705" s="29"/>
      <c r="DQ1705" s="29"/>
      <c r="DR1705" s="29"/>
      <c r="DS1705" s="29"/>
      <c r="DT1705" s="29"/>
      <c r="DU1705" s="29"/>
      <c r="DV1705" s="29"/>
      <c r="DW1705" s="29"/>
      <c r="DX1705" s="29"/>
      <c r="DY1705" s="29"/>
      <c r="DZ1705" s="29"/>
      <c r="EA1705" s="29"/>
      <c r="EB1705" s="29"/>
      <c r="EC1705" s="29"/>
      <c r="ED1705" s="29"/>
      <c r="EE1705" s="29"/>
      <c r="EF1705" s="29"/>
      <c r="EG1705" s="29"/>
      <c r="EH1705" s="29"/>
      <c r="EI1705" s="29"/>
      <c r="EJ1705" s="29"/>
      <c r="EK1705" s="29"/>
      <c r="EL1705" s="29"/>
      <c r="EM1705" s="29"/>
      <c r="EN1705" s="29"/>
      <c r="EO1705" s="29"/>
      <c r="EP1705" s="29"/>
      <c r="EQ1705" s="29"/>
      <c r="ER1705" s="29"/>
      <c r="ES1705" s="29"/>
      <c r="ET1705" s="29"/>
      <c r="EU1705" s="29"/>
      <c r="EV1705" s="29"/>
      <c r="EW1705" s="29"/>
      <c r="EX1705" s="29"/>
      <c r="EY1705" s="29"/>
      <c r="EZ1705" s="29"/>
      <c r="FA1705" s="29"/>
      <c r="FB1705" s="29"/>
      <c r="FC1705" s="29"/>
      <c r="FD1705" s="29"/>
      <c r="FE1705" s="29"/>
      <c r="FF1705" s="29"/>
      <c r="FG1705" s="29"/>
      <c r="FH1705" s="29"/>
      <c r="FI1705" s="29"/>
      <c r="FJ1705" s="29"/>
      <c r="FK1705" s="29"/>
      <c r="FV1705" s="29"/>
      <c r="FZ1705" s="29"/>
      <c r="GA1705" s="29"/>
    </row>
    <row r="1706" spans="7:183" x14ac:dyDescent="0.25">
      <c r="G1706" s="112"/>
      <c r="Z1706" s="113"/>
      <c r="AQ1706" s="29"/>
      <c r="AR1706" s="29"/>
      <c r="AS1706" s="29"/>
      <c r="AT1706" s="29"/>
      <c r="AU1706" s="29"/>
      <c r="AV1706" s="29"/>
      <c r="AW1706" s="29"/>
      <c r="AX1706" s="29"/>
      <c r="AY1706" s="29"/>
      <c r="AZ1706" s="29"/>
      <c r="BA1706" s="29"/>
      <c r="BB1706" s="29"/>
      <c r="BC1706" s="29"/>
      <c r="BD1706" s="29"/>
      <c r="BE1706" s="29"/>
      <c r="BF1706" s="29"/>
      <c r="BG1706" s="29"/>
      <c r="BH1706" s="29"/>
      <c r="BI1706" s="29"/>
      <c r="BJ1706" s="29"/>
      <c r="BK1706" s="29"/>
      <c r="BL1706" s="29"/>
      <c r="BM1706" s="29"/>
      <c r="CH1706" s="29"/>
      <c r="CX1706" s="29"/>
      <c r="CY1706" s="29"/>
      <c r="CZ1706" s="31"/>
      <c r="DA1706" s="31"/>
      <c r="DB1706" s="31"/>
      <c r="DC1706" s="31"/>
      <c r="DD1706" s="31"/>
      <c r="DE1706" s="31"/>
      <c r="DF1706" s="31"/>
      <c r="DL1706" s="29"/>
      <c r="DM1706" s="29"/>
      <c r="DN1706" s="29"/>
      <c r="DO1706" s="29"/>
      <c r="DP1706" s="29"/>
      <c r="DQ1706" s="29"/>
      <c r="DR1706" s="29"/>
      <c r="DS1706" s="29"/>
      <c r="DT1706" s="29"/>
      <c r="DU1706" s="29"/>
      <c r="DV1706" s="29"/>
      <c r="DW1706" s="29"/>
      <c r="DX1706" s="29"/>
      <c r="DY1706" s="29"/>
      <c r="DZ1706" s="29"/>
      <c r="EA1706" s="29"/>
      <c r="EB1706" s="29"/>
      <c r="EC1706" s="29"/>
      <c r="ED1706" s="29"/>
      <c r="EE1706" s="29"/>
      <c r="EF1706" s="29"/>
      <c r="EG1706" s="29"/>
      <c r="EH1706" s="29"/>
      <c r="EI1706" s="29"/>
      <c r="EJ1706" s="29"/>
      <c r="EK1706" s="29"/>
      <c r="EL1706" s="29"/>
      <c r="EM1706" s="29"/>
      <c r="EN1706" s="29"/>
      <c r="EO1706" s="29"/>
      <c r="EP1706" s="29"/>
      <c r="EQ1706" s="29"/>
      <c r="ER1706" s="29"/>
      <c r="ES1706" s="29"/>
      <c r="ET1706" s="29"/>
      <c r="EU1706" s="29"/>
      <c r="EV1706" s="29"/>
      <c r="EW1706" s="29"/>
      <c r="EX1706" s="29"/>
      <c r="EY1706" s="29"/>
      <c r="EZ1706" s="29"/>
      <c r="FA1706" s="29"/>
      <c r="FB1706" s="29"/>
      <c r="FC1706" s="29"/>
      <c r="FD1706" s="29"/>
      <c r="FE1706" s="29"/>
      <c r="FF1706" s="29"/>
      <c r="FG1706" s="29"/>
      <c r="FH1706" s="29"/>
      <c r="FI1706" s="29"/>
      <c r="FJ1706" s="29"/>
      <c r="FK1706" s="29"/>
      <c r="FV1706" s="29"/>
      <c r="FZ1706" s="29"/>
      <c r="GA1706" s="29"/>
    </row>
    <row r="1707" spans="7:183" x14ac:dyDescent="0.25">
      <c r="G1707" s="112"/>
      <c r="Z1707" s="113"/>
      <c r="AQ1707" s="29"/>
      <c r="AR1707" s="29"/>
      <c r="AS1707" s="29"/>
      <c r="AT1707" s="29"/>
      <c r="AU1707" s="29"/>
      <c r="AV1707" s="29"/>
      <c r="AW1707" s="29"/>
      <c r="AX1707" s="29"/>
      <c r="AY1707" s="29"/>
      <c r="AZ1707" s="29"/>
      <c r="BA1707" s="29"/>
      <c r="BB1707" s="29"/>
      <c r="BC1707" s="29"/>
      <c r="BD1707" s="29"/>
      <c r="BE1707" s="29"/>
      <c r="BF1707" s="29"/>
      <c r="BG1707" s="29"/>
      <c r="BH1707" s="29"/>
      <c r="BI1707" s="29"/>
      <c r="BJ1707" s="29"/>
      <c r="BK1707" s="29"/>
      <c r="BL1707" s="29"/>
      <c r="BM1707" s="29"/>
      <c r="CH1707" s="29"/>
      <c r="CX1707" s="29"/>
      <c r="CY1707" s="29"/>
      <c r="CZ1707" s="31"/>
      <c r="DA1707" s="31"/>
      <c r="DB1707" s="31"/>
      <c r="DC1707" s="31"/>
      <c r="DD1707" s="31"/>
      <c r="DE1707" s="31"/>
      <c r="DF1707" s="31"/>
      <c r="DL1707" s="29"/>
      <c r="DM1707" s="29"/>
      <c r="DN1707" s="29"/>
      <c r="DO1707" s="29"/>
      <c r="DP1707" s="29"/>
      <c r="DQ1707" s="29"/>
      <c r="DR1707" s="29"/>
      <c r="DS1707" s="29"/>
      <c r="DT1707" s="29"/>
      <c r="DU1707" s="29"/>
      <c r="DV1707" s="29"/>
      <c r="DW1707" s="29"/>
      <c r="DX1707" s="29"/>
      <c r="DY1707" s="29"/>
      <c r="DZ1707" s="29"/>
      <c r="EA1707" s="29"/>
      <c r="EB1707" s="29"/>
      <c r="EC1707" s="29"/>
      <c r="ED1707" s="29"/>
      <c r="EE1707" s="29"/>
      <c r="EF1707" s="29"/>
      <c r="EG1707" s="29"/>
      <c r="EH1707" s="29"/>
      <c r="EI1707" s="29"/>
      <c r="EJ1707" s="29"/>
      <c r="EK1707" s="29"/>
      <c r="EL1707" s="29"/>
      <c r="EM1707" s="29"/>
      <c r="EN1707" s="29"/>
      <c r="EO1707" s="29"/>
      <c r="EP1707" s="29"/>
      <c r="EQ1707" s="29"/>
      <c r="ER1707" s="29"/>
      <c r="ES1707" s="29"/>
      <c r="ET1707" s="29"/>
      <c r="EU1707" s="29"/>
      <c r="EV1707" s="29"/>
      <c r="EW1707" s="29"/>
      <c r="EX1707" s="29"/>
      <c r="EY1707" s="29"/>
      <c r="EZ1707" s="29"/>
      <c r="FA1707" s="29"/>
      <c r="FB1707" s="29"/>
      <c r="FC1707" s="29"/>
      <c r="FD1707" s="29"/>
      <c r="FE1707" s="29"/>
      <c r="FF1707" s="29"/>
      <c r="FG1707" s="29"/>
      <c r="FH1707" s="29"/>
      <c r="FI1707" s="29"/>
      <c r="FJ1707" s="29"/>
      <c r="FK1707" s="29"/>
      <c r="FV1707" s="29"/>
      <c r="FZ1707" s="29"/>
      <c r="GA1707" s="29"/>
    </row>
    <row r="1708" spans="7:183" x14ac:dyDescent="0.25">
      <c r="G1708" s="112"/>
      <c r="Z1708" s="113"/>
      <c r="AQ1708" s="29"/>
      <c r="AR1708" s="29"/>
      <c r="AS1708" s="29"/>
      <c r="AT1708" s="29"/>
      <c r="AU1708" s="29"/>
      <c r="AV1708" s="29"/>
      <c r="AW1708" s="29"/>
      <c r="AX1708" s="29"/>
      <c r="AY1708" s="29"/>
      <c r="AZ1708" s="29"/>
      <c r="BA1708" s="29"/>
      <c r="BB1708" s="29"/>
      <c r="BC1708" s="29"/>
      <c r="BD1708" s="29"/>
      <c r="BE1708" s="29"/>
      <c r="BF1708" s="29"/>
      <c r="BG1708" s="29"/>
      <c r="BH1708" s="29"/>
      <c r="BI1708" s="29"/>
      <c r="BJ1708" s="29"/>
      <c r="BK1708" s="29"/>
      <c r="BL1708" s="29"/>
      <c r="BM1708" s="29"/>
      <c r="CH1708" s="29"/>
      <c r="CX1708" s="29"/>
      <c r="CY1708" s="29"/>
      <c r="CZ1708" s="31"/>
      <c r="DA1708" s="31"/>
      <c r="DB1708" s="31"/>
      <c r="DC1708" s="31"/>
      <c r="DD1708" s="31"/>
      <c r="DE1708" s="31"/>
      <c r="DF1708" s="31"/>
      <c r="DL1708" s="29"/>
      <c r="DM1708" s="29"/>
      <c r="DN1708" s="29"/>
      <c r="DO1708" s="29"/>
      <c r="DP1708" s="29"/>
      <c r="DQ1708" s="29"/>
      <c r="DR1708" s="29"/>
      <c r="DS1708" s="29"/>
      <c r="DT1708" s="29"/>
      <c r="DU1708" s="29"/>
      <c r="DV1708" s="29"/>
      <c r="DW1708" s="29"/>
      <c r="DX1708" s="29"/>
      <c r="DY1708" s="29"/>
      <c r="DZ1708" s="29"/>
      <c r="EA1708" s="29"/>
      <c r="EB1708" s="29"/>
      <c r="EC1708" s="29"/>
      <c r="ED1708" s="29"/>
      <c r="EE1708" s="29"/>
      <c r="EF1708" s="29"/>
      <c r="EG1708" s="29"/>
      <c r="EH1708" s="29"/>
      <c r="EI1708" s="29"/>
      <c r="EJ1708" s="29"/>
      <c r="EK1708" s="29"/>
      <c r="EL1708" s="29"/>
      <c r="EM1708" s="29"/>
      <c r="EN1708" s="29"/>
      <c r="EO1708" s="29"/>
      <c r="EP1708" s="29"/>
      <c r="EQ1708" s="29"/>
      <c r="ER1708" s="29"/>
      <c r="ES1708" s="29"/>
      <c r="ET1708" s="29"/>
      <c r="EU1708" s="29"/>
      <c r="EV1708" s="29"/>
      <c r="EW1708" s="29"/>
      <c r="EX1708" s="29"/>
      <c r="EY1708" s="29"/>
      <c r="EZ1708" s="29"/>
      <c r="FA1708" s="29"/>
      <c r="FB1708" s="29"/>
      <c r="FC1708" s="29"/>
      <c r="FD1708" s="29"/>
      <c r="FE1708" s="29"/>
      <c r="FF1708" s="29"/>
      <c r="FG1708" s="29"/>
      <c r="FH1708" s="29"/>
      <c r="FI1708" s="29"/>
      <c r="FJ1708" s="29"/>
      <c r="FK1708" s="29"/>
      <c r="FV1708" s="29"/>
      <c r="FZ1708" s="29"/>
      <c r="GA1708" s="29"/>
    </row>
    <row r="1709" spans="7:183" x14ac:dyDescent="0.25">
      <c r="G1709" s="112"/>
      <c r="Z1709" s="113"/>
      <c r="AQ1709" s="29"/>
      <c r="AR1709" s="29"/>
      <c r="AS1709" s="29"/>
      <c r="AT1709" s="29"/>
      <c r="AU1709" s="29"/>
      <c r="AV1709" s="29"/>
      <c r="AW1709" s="29"/>
      <c r="AX1709" s="29"/>
      <c r="AY1709" s="29"/>
      <c r="AZ1709" s="29"/>
      <c r="BA1709" s="29"/>
      <c r="BB1709" s="29"/>
      <c r="BC1709" s="29"/>
      <c r="BD1709" s="29"/>
      <c r="BE1709" s="29"/>
      <c r="BF1709" s="29"/>
      <c r="BG1709" s="29"/>
      <c r="BH1709" s="29"/>
      <c r="BI1709" s="29"/>
      <c r="BJ1709" s="29"/>
      <c r="BK1709" s="29"/>
      <c r="BL1709" s="29"/>
      <c r="BM1709" s="29"/>
      <c r="CH1709" s="29"/>
      <c r="CX1709" s="29"/>
      <c r="CY1709" s="29"/>
      <c r="CZ1709" s="31"/>
      <c r="DA1709" s="31"/>
      <c r="DB1709" s="31"/>
      <c r="DC1709" s="31"/>
      <c r="DD1709" s="31"/>
      <c r="DE1709" s="31"/>
      <c r="DF1709" s="31"/>
      <c r="DL1709" s="29"/>
      <c r="DM1709" s="29"/>
      <c r="DN1709" s="29"/>
      <c r="DO1709" s="29"/>
      <c r="DP1709" s="29"/>
      <c r="DQ1709" s="29"/>
      <c r="DR1709" s="29"/>
      <c r="DS1709" s="29"/>
      <c r="DT1709" s="29"/>
      <c r="DU1709" s="29"/>
      <c r="DV1709" s="29"/>
      <c r="DW1709" s="29"/>
      <c r="DX1709" s="29"/>
      <c r="DY1709" s="29"/>
      <c r="DZ1709" s="29"/>
      <c r="EA1709" s="29"/>
      <c r="EB1709" s="29"/>
      <c r="EC1709" s="29"/>
      <c r="ED1709" s="29"/>
      <c r="EE1709" s="29"/>
      <c r="EF1709" s="29"/>
      <c r="EG1709" s="29"/>
      <c r="EH1709" s="29"/>
      <c r="EI1709" s="29"/>
      <c r="EJ1709" s="29"/>
      <c r="EK1709" s="29"/>
      <c r="EL1709" s="29"/>
      <c r="EM1709" s="29"/>
      <c r="EN1709" s="29"/>
      <c r="EO1709" s="29"/>
      <c r="EP1709" s="29"/>
      <c r="EQ1709" s="29"/>
      <c r="ER1709" s="29"/>
      <c r="ES1709" s="29"/>
      <c r="ET1709" s="29"/>
      <c r="EU1709" s="29"/>
      <c r="EV1709" s="29"/>
      <c r="EW1709" s="29"/>
      <c r="EX1709" s="29"/>
      <c r="EY1709" s="29"/>
      <c r="EZ1709" s="29"/>
      <c r="FA1709" s="29"/>
      <c r="FB1709" s="29"/>
      <c r="FC1709" s="29"/>
      <c r="FD1709" s="29"/>
      <c r="FE1709" s="29"/>
      <c r="FF1709" s="29"/>
      <c r="FG1709" s="29"/>
      <c r="FH1709" s="29"/>
      <c r="FI1709" s="29"/>
      <c r="FJ1709" s="29"/>
      <c r="FK1709" s="29"/>
      <c r="FV1709" s="29"/>
      <c r="FZ1709" s="29"/>
      <c r="GA1709" s="29"/>
    </row>
    <row r="1710" spans="7:183" x14ac:dyDescent="0.25">
      <c r="G1710" s="112"/>
      <c r="Z1710" s="113"/>
      <c r="AQ1710" s="29"/>
      <c r="AR1710" s="29"/>
      <c r="AS1710" s="29"/>
      <c r="AT1710" s="29"/>
      <c r="AU1710" s="29"/>
      <c r="AV1710" s="29"/>
      <c r="AW1710" s="29"/>
      <c r="AX1710" s="29"/>
      <c r="AY1710" s="29"/>
      <c r="AZ1710" s="29"/>
      <c r="BA1710" s="29"/>
      <c r="BB1710" s="29"/>
      <c r="BC1710" s="29"/>
      <c r="BD1710" s="29"/>
      <c r="BE1710" s="29"/>
      <c r="BF1710" s="29"/>
      <c r="BG1710" s="29"/>
      <c r="BH1710" s="29"/>
      <c r="BI1710" s="29"/>
      <c r="BJ1710" s="29"/>
      <c r="BK1710" s="29"/>
      <c r="BL1710" s="29"/>
      <c r="BM1710" s="29"/>
      <c r="CH1710" s="29"/>
      <c r="CX1710" s="29"/>
      <c r="CY1710" s="29"/>
      <c r="CZ1710" s="31"/>
      <c r="DA1710" s="31"/>
      <c r="DB1710" s="31"/>
      <c r="DC1710" s="31"/>
      <c r="DD1710" s="31"/>
      <c r="DE1710" s="31"/>
      <c r="DF1710" s="31"/>
      <c r="DL1710" s="29"/>
      <c r="DM1710" s="29"/>
      <c r="DN1710" s="29"/>
      <c r="DO1710" s="29"/>
      <c r="DP1710" s="29"/>
      <c r="DQ1710" s="29"/>
      <c r="DR1710" s="29"/>
      <c r="DS1710" s="29"/>
      <c r="DT1710" s="29"/>
      <c r="DU1710" s="29"/>
      <c r="DV1710" s="29"/>
      <c r="DW1710" s="29"/>
      <c r="DX1710" s="29"/>
      <c r="DY1710" s="29"/>
      <c r="DZ1710" s="29"/>
      <c r="EA1710" s="29"/>
      <c r="EB1710" s="29"/>
      <c r="EC1710" s="29"/>
      <c r="ED1710" s="29"/>
      <c r="EE1710" s="29"/>
      <c r="EF1710" s="29"/>
      <c r="EG1710" s="29"/>
      <c r="EH1710" s="29"/>
      <c r="EI1710" s="29"/>
      <c r="EJ1710" s="29"/>
      <c r="EK1710" s="29"/>
      <c r="EL1710" s="29"/>
      <c r="EM1710" s="29"/>
      <c r="EN1710" s="29"/>
      <c r="EO1710" s="29"/>
      <c r="EP1710" s="29"/>
      <c r="EQ1710" s="29"/>
      <c r="ER1710" s="29"/>
      <c r="ES1710" s="29"/>
      <c r="ET1710" s="29"/>
      <c r="EU1710" s="29"/>
      <c r="EV1710" s="29"/>
      <c r="EW1710" s="29"/>
      <c r="EX1710" s="29"/>
      <c r="EY1710" s="29"/>
      <c r="EZ1710" s="29"/>
      <c r="FA1710" s="29"/>
      <c r="FB1710" s="29"/>
      <c r="FC1710" s="29"/>
      <c r="FD1710" s="29"/>
      <c r="FE1710" s="29"/>
      <c r="FF1710" s="29"/>
      <c r="FG1710" s="29"/>
      <c r="FH1710" s="29"/>
      <c r="FI1710" s="29"/>
      <c r="FJ1710" s="29"/>
      <c r="FK1710" s="29"/>
      <c r="FV1710" s="29"/>
      <c r="FZ1710" s="29"/>
      <c r="GA1710" s="29"/>
    </row>
    <row r="1711" spans="7:183" x14ac:dyDescent="0.25">
      <c r="G1711" s="112"/>
      <c r="Z1711" s="113"/>
      <c r="AQ1711" s="29"/>
      <c r="AR1711" s="29"/>
      <c r="AS1711" s="29"/>
      <c r="AT1711" s="29"/>
      <c r="AU1711" s="29"/>
      <c r="AV1711" s="29"/>
      <c r="AW1711" s="29"/>
      <c r="AX1711" s="29"/>
      <c r="AY1711" s="29"/>
      <c r="AZ1711" s="29"/>
      <c r="BA1711" s="29"/>
      <c r="BB1711" s="29"/>
      <c r="BC1711" s="29"/>
      <c r="BD1711" s="29"/>
      <c r="BE1711" s="29"/>
      <c r="BF1711" s="29"/>
      <c r="BG1711" s="29"/>
      <c r="BH1711" s="29"/>
      <c r="BI1711" s="29"/>
      <c r="BJ1711" s="29"/>
      <c r="BK1711" s="29"/>
      <c r="BL1711" s="29"/>
      <c r="BM1711" s="29"/>
      <c r="CH1711" s="29"/>
      <c r="CX1711" s="29"/>
      <c r="CY1711" s="29"/>
      <c r="CZ1711" s="31"/>
      <c r="DA1711" s="31"/>
      <c r="DB1711" s="31"/>
      <c r="DC1711" s="31"/>
      <c r="DD1711" s="31"/>
      <c r="DE1711" s="31"/>
      <c r="DF1711" s="31"/>
      <c r="DL1711" s="29"/>
      <c r="DM1711" s="29"/>
      <c r="DN1711" s="29"/>
      <c r="DO1711" s="29"/>
      <c r="DP1711" s="29"/>
      <c r="DQ1711" s="29"/>
      <c r="DR1711" s="29"/>
      <c r="DS1711" s="29"/>
      <c r="DT1711" s="29"/>
      <c r="DU1711" s="29"/>
      <c r="DV1711" s="29"/>
      <c r="DW1711" s="29"/>
      <c r="DX1711" s="29"/>
      <c r="DY1711" s="29"/>
      <c r="DZ1711" s="29"/>
      <c r="EA1711" s="29"/>
      <c r="EB1711" s="29"/>
      <c r="EC1711" s="29"/>
      <c r="ED1711" s="29"/>
      <c r="EE1711" s="29"/>
      <c r="EF1711" s="29"/>
      <c r="EG1711" s="29"/>
      <c r="EH1711" s="29"/>
      <c r="EI1711" s="29"/>
      <c r="EJ1711" s="29"/>
      <c r="EK1711" s="29"/>
      <c r="EL1711" s="29"/>
      <c r="EM1711" s="29"/>
      <c r="EN1711" s="29"/>
      <c r="EO1711" s="29"/>
      <c r="EP1711" s="29"/>
      <c r="EQ1711" s="29"/>
      <c r="ER1711" s="29"/>
      <c r="ES1711" s="29"/>
      <c r="ET1711" s="29"/>
      <c r="EU1711" s="29"/>
      <c r="EV1711" s="29"/>
      <c r="EW1711" s="29"/>
      <c r="EX1711" s="29"/>
      <c r="EY1711" s="29"/>
      <c r="EZ1711" s="29"/>
      <c r="FA1711" s="29"/>
      <c r="FB1711" s="29"/>
      <c r="FC1711" s="29"/>
      <c r="FD1711" s="29"/>
      <c r="FE1711" s="29"/>
      <c r="FF1711" s="29"/>
      <c r="FG1711" s="29"/>
      <c r="FH1711" s="29"/>
      <c r="FI1711" s="29"/>
      <c r="FJ1711" s="29"/>
      <c r="FK1711" s="29"/>
      <c r="FV1711" s="29"/>
      <c r="FZ1711" s="29"/>
      <c r="GA1711" s="29"/>
    </row>
    <row r="1712" spans="7:183" x14ac:dyDescent="0.25">
      <c r="G1712" s="112"/>
      <c r="Z1712" s="113"/>
      <c r="AQ1712" s="29"/>
      <c r="AR1712" s="29"/>
      <c r="AS1712" s="29"/>
      <c r="AT1712" s="29"/>
      <c r="AU1712" s="29"/>
      <c r="AV1712" s="29"/>
      <c r="AW1712" s="29"/>
      <c r="AX1712" s="29"/>
      <c r="AY1712" s="29"/>
      <c r="AZ1712" s="29"/>
      <c r="BA1712" s="29"/>
      <c r="BB1712" s="29"/>
      <c r="BC1712" s="29"/>
      <c r="BD1712" s="29"/>
      <c r="BE1712" s="29"/>
      <c r="BF1712" s="29"/>
      <c r="BG1712" s="29"/>
      <c r="BH1712" s="29"/>
      <c r="BI1712" s="29"/>
      <c r="BJ1712" s="29"/>
      <c r="BK1712" s="29"/>
      <c r="BL1712" s="29"/>
      <c r="BM1712" s="29"/>
      <c r="CH1712" s="29"/>
      <c r="CX1712" s="29"/>
      <c r="CY1712" s="29"/>
      <c r="CZ1712" s="31"/>
      <c r="DA1712" s="31"/>
      <c r="DB1712" s="31"/>
      <c r="DC1712" s="31"/>
      <c r="DD1712" s="31"/>
      <c r="DE1712" s="31"/>
      <c r="DF1712" s="31"/>
      <c r="DL1712" s="29"/>
      <c r="DM1712" s="29"/>
      <c r="DN1712" s="29"/>
      <c r="DO1712" s="29"/>
      <c r="DP1712" s="29"/>
      <c r="DQ1712" s="29"/>
      <c r="DR1712" s="29"/>
      <c r="DS1712" s="29"/>
      <c r="DT1712" s="29"/>
      <c r="DU1712" s="29"/>
      <c r="DV1712" s="29"/>
      <c r="DW1712" s="29"/>
      <c r="DX1712" s="29"/>
      <c r="DY1712" s="29"/>
      <c r="DZ1712" s="29"/>
      <c r="EA1712" s="29"/>
      <c r="EB1712" s="29"/>
      <c r="EC1712" s="29"/>
      <c r="ED1712" s="29"/>
      <c r="EE1712" s="29"/>
      <c r="EF1712" s="29"/>
      <c r="EG1712" s="29"/>
      <c r="EH1712" s="29"/>
      <c r="EI1712" s="29"/>
      <c r="EJ1712" s="29"/>
      <c r="EK1712" s="29"/>
      <c r="EL1712" s="29"/>
      <c r="EM1712" s="29"/>
      <c r="EN1712" s="29"/>
      <c r="EO1712" s="29"/>
      <c r="EP1712" s="29"/>
      <c r="EQ1712" s="29"/>
      <c r="ER1712" s="29"/>
      <c r="ES1712" s="29"/>
      <c r="ET1712" s="29"/>
      <c r="EU1712" s="29"/>
      <c r="EV1712" s="29"/>
      <c r="EW1712" s="29"/>
      <c r="EX1712" s="29"/>
      <c r="EY1712" s="29"/>
      <c r="EZ1712" s="29"/>
      <c r="FA1712" s="29"/>
      <c r="FB1712" s="29"/>
      <c r="FC1712" s="29"/>
      <c r="FD1712" s="29"/>
      <c r="FE1712" s="29"/>
      <c r="FF1712" s="29"/>
      <c r="FG1712" s="29"/>
      <c r="FH1712" s="29"/>
      <c r="FI1712" s="29"/>
      <c r="FJ1712" s="29"/>
      <c r="FK1712" s="29"/>
      <c r="FV1712" s="29"/>
      <c r="FZ1712" s="29"/>
      <c r="GA1712" s="29"/>
    </row>
    <row r="1713" spans="7:183" x14ac:dyDescent="0.25">
      <c r="G1713" s="112"/>
      <c r="Z1713" s="113"/>
      <c r="AQ1713" s="29"/>
      <c r="AR1713" s="29"/>
      <c r="AS1713" s="29"/>
      <c r="AT1713" s="29"/>
      <c r="AU1713" s="29"/>
      <c r="AV1713" s="29"/>
      <c r="AW1713" s="29"/>
      <c r="AX1713" s="29"/>
      <c r="AY1713" s="29"/>
      <c r="AZ1713" s="29"/>
      <c r="BA1713" s="29"/>
      <c r="BB1713" s="29"/>
      <c r="BC1713" s="29"/>
      <c r="BD1713" s="29"/>
      <c r="BE1713" s="29"/>
      <c r="BF1713" s="29"/>
      <c r="BG1713" s="29"/>
      <c r="BH1713" s="29"/>
      <c r="BI1713" s="29"/>
      <c r="BJ1713" s="29"/>
      <c r="BK1713" s="29"/>
      <c r="BL1713" s="29"/>
      <c r="BM1713" s="29"/>
      <c r="CH1713" s="29"/>
      <c r="CX1713" s="29"/>
      <c r="CY1713" s="29"/>
      <c r="CZ1713" s="31"/>
      <c r="DA1713" s="31"/>
      <c r="DB1713" s="31"/>
      <c r="DC1713" s="31"/>
      <c r="DD1713" s="31"/>
      <c r="DE1713" s="31"/>
      <c r="DF1713" s="31"/>
      <c r="DL1713" s="29"/>
      <c r="DM1713" s="29"/>
      <c r="DN1713" s="29"/>
      <c r="DO1713" s="29"/>
      <c r="DP1713" s="29"/>
      <c r="DQ1713" s="29"/>
      <c r="DR1713" s="29"/>
      <c r="DS1713" s="29"/>
      <c r="DT1713" s="29"/>
      <c r="DU1713" s="29"/>
      <c r="DV1713" s="29"/>
      <c r="DW1713" s="29"/>
      <c r="DX1713" s="29"/>
      <c r="DY1713" s="29"/>
      <c r="DZ1713" s="29"/>
      <c r="EA1713" s="29"/>
      <c r="EB1713" s="29"/>
      <c r="EC1713" s="29"/>
      <c r="ED1713" s="29"/>
      <c r="EE1713" s="29"/>
      <c r="EF1713" s="29"/>
      <c r="EG1713" s="29"/>
      <c r="EH1713" s="29"/>
      <c r="EI1713" s="29"/>
      <c r="EJ1713" s="29"/>
      <c r="EK1713" s="29"/>
      <c r="EL1713" s="29"/>
      <c r="EM1713" s="29"/>
      <c r="EN1713" s="29"/>
      <c r="EO1713" s="29"/>
      <c r="EP1713" s="29"/>
      <c r="EQ1713" s="29"/>
      <c r="ER1713" s="29"/>
      <c r="ES1713" s="29"/>
      <c r="ET1713" s="29"/>
      <c r="EU1713" s="29"/>
      <c r="EV1713" s="29"/>
      <c r="EW1713" s="29"/>
      <c r="EX1713" s="29"/>
      <c r="EY1713" s="29"/>
      <c r="EZ1713" s="29"/>
      <c r="FA1713" s="29"/>
      <c r="FB1713" s="29"/>
      <c r="FC1713" s="29"/>
      <c r="FD1713" s="29"/>
      <c r="FE1713" s="29"/>
      <c r="FF1713" s="29"/>
      <c r="FG1713" s="29"/>
      <c r="FH1713" s="29"/>
      <c r="FI1713" s="29"/>
      <c r="FJ1713" s="29"/>
      <c r="FK1713" s="29"/>
      <c r="FV1713" s="29"/>
      <c r="FZ1713" s="29"/>
      <c r="GA1713" s="29"/>
    </row>
    <row r="1714" spans="7:183" x14ac:dyDescent="0.25">
      <c r="G1714" s="112"/>
      <c r="Z1714" s="113"/>
      <c r="AQ1714" s="29"/>
      <c r="AR1714" s="29"/>
      <c r="AS1714" s="29"/>
      <c r="AT1714" s="29"/>
      <c r="AU1714" s="29"/>
      <c r="AV1714" s="29"/>
      <c r="AW1714" s="29"/>
      <c r="AX1714" s="29"/>
      <c r="AY1714" s="29"/>
      <c r="AZ1714" s="29"/>
      <c r="BA1714" s="29"/>
      <c r="BB1714" s="29"/>
      <c r="BC1714" s="29"/>
      <c r="BD1714" s="29"/>
      <c r="BE1714" s="29"/>
      <c r="BF1714" s="29"/>
      <c r="BG1714" s="29"/>
      <c r="BH1714" s="29"/>
      <c r="BI1714" s="29"/>
      <c r="BJ1714" s="29"/>
      <c r="BK1714" s="29"/>
      <c r="BL1714" s="29"/>
      <c r="BM1714" s="29"/>
      <c r="CH1714" s="29"/>
      <c r="CX1714" s="29"/>
      <c r="CY1714" s="29"/>
      <c r="CZ1714" s="31"/>
      <c r="DA1714" s="31"/>
      <c r="DB1714" s="31"/>
      <c r="DC1714" s="31"/>
      <c r="DD1714" s="31"/>
      <c r="DE1714" s="31"/>
      <c r="DF1714" s="31"/>
      <c r="DL1714" s="29"/>
      <c r="DM1714" s="29"/>
      <c r="DN1714" s="29"/>
      <c r="DO1714" s="29"/>
      <c r="DP1714" s="29"/>
      <c r="DQ1714" s="29"/>
      <c r="DR1714" s="29"/>
      <c r="DS1714" s="29"/>
      <c r="DT1714" s="29"/>
      <c r="DU1714" s="29"/>
      <c r="DV1714" s="29"/>
      <c r="DW1714" s="29"/>
      <c r="DX1714" s="29"/>
      <c r="DY1714" s="29"/>
      <c r="DZ1714" s="29"/>
      <c r="EA1714" s="29"/>
      <c r="EB1714" s="29"/>
      <c r="EC1714" s="29"/>
      <c r="ED1714" s="29"/>
      <c r="EE1714" s="29"/>
      <c r="EF1714" s="29"/>
      <c r="EG1714" s="29"/>
      <c r="EH1714" s="29"/>
      <c r="EI1714" s="29"/>
      <c r="EJ1714" s="29"/>
      <c r="EK1714" s="29"/>
      <c r="EL1714" s="29"/>
      <c r="EM1714" s="29"/>
      <c r="EN1714" s="29"/>
      <c r="EO1714" s="29"/>
      <c r="EP1714" s="29"/>
      <c r="EQ1714" s="29"/>
      <c r="ER1714" s="29"/>
      <c r="ES1714" s="29"/>
      <c r="ET1714" s="29"/>
      <c r="EU1714" s="29"/>
      <c r="EV1714" s="29"/>
      <c r="EW1714" s="29"/>
      <c r="EX1714" s="29"/>
      <c r="EY1714" s="29"/>
      <c r="EZ1714" s="29"/>
      <c r="FA1714" s="29"/>
      <c r="FB1714" s="29"/>
      <c r="FC1714" s="29"/>
      <c r="FD1714" s="29"/>
      <c r="FE1714" s="29"/>
      <c r="FF1714" s="29"/>
      <c r="FG1714" s="29"/>
      <c r="FH1714" s="29"/>
      <c r="FI1714" s="29"/>
      <c r="FJ1714" s="29"/>
      <c r="FK1714" s="29"/>
      <c r="FV1714" s="29"/>
      <c r="FZ1714" s="29"/>
      <c r="GA1714" s="29"/>
    </row>
    <row r="1715" spans="7:183" x14ac:dyDescent="0.25">
      <c r="G1715" s="112"/>
      <c r="Z1715" s="113"/>
      <c r="AQ1715" s="29"/>
      <c r="AR1715" s="29"/>
      <c r="AS1715" s="29"/>
      <c r="AT1715" s="29"/>
      <c r="AU1715" s="29"/>
      <c r="AV1715" s="29"/>
      <c r="AW1715" s="29"/>
      <c r="AX1715" s="29"/>
      <c r="AY1715" s="29"/>
      <c r="AZ1715" s="29"/>
      <c r="BA1715" s="29"/>
      <c r="BB1715" s="29"/>
      <c r="BC1715" s="29"/>
      <c r="BD1715" s="29"/>
      <c r="BE1715" s="29"/>
      <c r="BF1715" s="29"/>
      <c r="BG1715" s="29"/>
      <c r="BH1715" s="29"/>
      <c r="BI1715" s="29"/>
      <c r="BJ1715" s="29"/>
      <c r="BK1715" s="29"/>
      <c r="BL1715" s="29"/>
      <c r="BM1715" s="29"/>
      <c r="CH1715" s="29"/>
      <c r="CX1715" s="29"/>
      <c r="CY1715" s="29"/>
      <c r="CZ1715" s="31"/>
      <c r="DA1715" s="31"/>
      <c r="DB1715" s="31"/>
      <c r="DC1715" s="31"/>
      <c r="DD1715" s="31"/>
      <c r="DE1715" s="31"/>
      <c r="DF1715" s="31"/>
      <c r="DL1715" s="29"/>
      <c r="DM1715" s="29"/>
      <c r="DN1715" s="29"/>
      <c r="DO1715" s="29"/>
      <c r="DP1715" s="29"/>
      <c r="DQ1715" s="29"/>
      <c r="DR1715" s="29"/>
      <c r="DS1715" s="29"/>
      <c r="DT1715" s="29"/>
      <c r="DU1715" s="29"/>
      <c r="DV1715" s="29"/>
      <c r="DW1715" s="29"/>
      <c r="DX1715" s="29"/>
      <c r="DY1715" s="29"/>
      <c r="DZ1715" s="29"/>
      <c r="EA1715" s="29"/>
      <c r="EB1715" s="29"/>
      <c r="EC1715" s="29"/>
      <c r="ED1715" s="29"/>
      <c r="EE1715" s="29"/>
      <c r="EF1715" s="29"/>
      <c r="EG1715" s="29"/>
      <c r="EH1715" s="29"/>
      <c r="EI1715" s="29"/>
      <c r="EJ1715" s="29"/>
      <c r="EK1715" s="29"/>
      <c r="EL1715" s="29"/>
      <c r="EM1715" s="29"/>
      <c r="EN1715" s="29"/>
      <c r="EO1715" s="29"/>
      <c r="EP1715" s="29"/>
      <c r="EQ1715" s="29"/>
      <c r="ER1715" s="29"/>
      <c r="ES1715" s="29"/>
      <c r="ET1715" s="29"/>
      <c r="EU1715" s="29"/>
      <c r="EV1715" s="29"/>
      <c r="EW1715" s="29"/>
      <c r="EX1715" s="29"/>
      <c r="EY1715" s="29"/>
      <c r="EZ1715" s="29"/>
      <c r="FA1715" s="29"/>
      <c r="FB1715" s="29"/>
      <c r="FC1715" s="29"/>
      <c r="FD1715" s="29"/>
      <c r="FE1715" s="29"/>
      <c r="FF1715" s="29"/>
      <c r="FG1715" s="29"/>
      <c r="FH1715" s="29"/>
      <c r="FI1715" s="29"/>
      <c r="FJ1715" s="29"/>
      <c r="FK1715" s="29"/>
      <c r="FV1715" s="29"/>
      <c r="FZ1715" s="29"/>
      <c r="GA1715" s="29"/>
    </row>
    <row r="1716" spans="7:183" x14ac:dyDescent="0.25">
      <c r="G1716" s="112"/>
      <c r="Z1716" s="113"/>
      <c r="AQ1716" s="29"/>
      <c r="AR1716" s="29"/>
      <c r="AS1716" s="29"/>
      <c r="AT1716" s="29"/>
      <c r="AU1716" s="29"/>
      <c r="AV1716" s="29"/>
      <c r="AW1716" s="29"/>
      <c r="AX1716" s="29"/>
      <c r="AY1716" s="29"/>
      <c r="AZ1716" s="29"/>
      <c r="BA1716" s="29"/>
      <c r="BB1716" s="29"/>
      <c r="BC1716" s="29"/>
      <c r="BD1716" s="29"/>
      <c r="BE1716" s="29"/>
      <c r="BF1716" s="29"/>
      <c r="BG1716" s="29"/>
      <c r="BH1716" s="29"/>
      <c r="BI1716" s="29"/>
      <c r="BJ1716" s="29"/>
      <c r="BK1716" s="29"/>
      <c r="BL1716" s="29"/>
      <c r="BM1716" s="29"/>
      <c r="CH1716" s="29"/>
      <c r="CX1716" s="29"/>
      <c r="CY1716" s="29"/>
      <c r="CZ1716" s="31"/>
      <c r="DA1716" s="31"/>
      <c r="DB1716" s="31"/>
      <c r="DC1716" s="31"/>
      <c r="DD1716" s="31"/>
      <c r="DE1716" s="31"/>
      <c r="DF1716" s="31"/>
      <c r="DL1716" s="29"/>
      <c r="DM1716" s="29"/>
      <c r="DN1716" s="29"/>
      <c r="DO1716" s="29"/>
      <c r="DP1716" s="29"/>
      <c r="DQ1716" s="29"/>
      <c r="DR1716" s="29"/>
      <c r="DS1716" s="29"/>
      <c r="DT1716" s="29"/>
      <c r="DU1716" s="29"/>
      <c r="DV1716" s="29"/>
      <c r="DW1716" s="29"/>
      <c r="DX1716" s="29"/>
      <c r="DY1716" s="29"/>
      <c r="DZ1716" s="29"/>
      <c r="EA1716" s="29"/>
      <c r="EB1716" s="29"/>
      <c r="EC1716" s="29"/>
      <c r="ED1716" s="29"/>
      <c r="EE1716" s="29"/>
      <c r="EF1716" s="29"/>
      <c r="EG1716" s="29"/>
      <c r="EH1716" s="29"/>
      <c r="EI1716" s="29"/>
      <c r="EJ1716" s="29"/>
      <c r="EK1716" s="29"/>
      <c r="EL1716" s="29"/>
      <c r="EM1716" s="29"/>
      <c r="EN1716" s="29"/>
      <c r="EO1716" s="29"/>
      <c r="EP1716" s="29"/>
      <c r="EQ1716" s="29"/>
      <c r="ER1716" s="29"/>
      <c r="ES1716" s="29"/>
      <c r="ET1716" s="29"/>
      <c r="EU1716" s="29"/>
      <c r="EV1716" s="29"/>
      <c r="EW1716" s="29"/>
      <c r="EX1716" s="29"/>
      <c r="EY1716" s="29"/>
      <c r="EZ1716" s="29"/>
      <c r="FA1716" s="29"/>
      <c r="FB1716" s="29"/>
      <c r="FC1716" s="29"/>
      <c r="FD1716" s="29"/>
      <c r="FE1716" s="29"/>
      <c r="FF1716" s="29"/>
      <c r="FG1716" s="29"/>
      <c r="FH1716" s="29"/>
      <c r="FI1716" s="29"/>
      <c r="FJ1716" s="29"/>
      <c r="FK1716" s="29"/>
      <c r="FV1716" s="29"/>
      <c r="FZ1716" s="29"/>
      <c r="GA1716" s="29"/>
    </row>
    <row r="1717" spans="7:183" x14ac:dyDescent="0.25">
      <c r="G1717" s="112"/>
      <c r="Z1717" s="113"/>
      <c r="AQ1717" s="29"/>
      <c r="AR1717" s="29"/>
      <c r="AS1717" s="29"/>
      <c r="AT1717" s="29"/>
      <c r="AU1717" s="29"/>
      <c r="AV1717" s="29"/>
      <c r="AW1717" s="29"/>
      <c r="AX1717" s="29"/>
      <c r="AY1717" s="29"/>
      <c r="AZ1717" s="29"/>
      <c r="BA1717" s="29"/>
      <c r="BB1717" s="29"/>
      <c r="BC1717" s="29"/>
      <c r="BD1717" s="29"/>
      <c r="BE1717" s="29"/>
      <c r="BF1717" s="29"/>
      <c r="BG1717" s="29"/>
      <c r="BH1717" s="29"/>
      <c r="BI1717" s="29"/>
      <c r="BJ1717" s="29"/>
      <c r="BK1717" s="29"/>
      <c r="BL1717" s="29"/>
      <c r="BM1717" s="29"/>
      <c r="CH1717" s="29"/>
      <c r="CX1717" s="29"/>
      <c r="CY1717" s="29"/>
      <c r="CZ1717" s="31"/>
      <c r="DA1717" s="31"/>
      <c r="DB1717" s="31"/>
      <c r="DC1717" s="31"/>
      <c r="DD1717" s="31"/>
      <c r="DE1717" s="31"/>
      <c r="DF1717" s="31"/>
      <c r="DL1717" s="29"/>
      <c r="DM1717" s="29"/>
      <c r="DN1717" s="29"/>
      <c r="DO1717" s="29"/>
      <c r="DP1717" s="29"/>
      <c r="DQ1717" s="29"/>
      <c r="DR1717" s="29"/>
      <c r="DS1717" s="29"/>
      <c r="DT1717" s="29"/>
      <c r="DU1717" s="29"/>
      <c r="DV1717" s="29"/>
      <c r="DW1717" s="29"/>
      <c r="DX1717" s="29"/>
      <c r="DY1717" s="29"/>
      <c r="DZ1717" s="29"/>
      <c r="EA1717" s="29"/>
      <c r="EB1717" s="29"/>
      <c r="EC1717" s="29"/>
      <c r="ED1717" s="29"/>
      <c r="EE1717" s="29"/>
      <c r="EF1717" s="29"/>
      <c r="EG1717" s="29"/>
      <c r="EH1717" s="29"/>
      <c r="EI1717" s="29"/>
      <c r="EJ1717" s="29"/>
      <c r="EK1717" s="29"/>
      <c r="EL1717" s="29"/>
      <c r="EM1717" s="29"/>
      <c r="EN1717" s="29"/>
      <c r="EO1717" s="29"/>
      <c r="EP1717" s="29"/>
      <c r="EQ1717" s="29"/>
      <c r="ER1717" s="29"/>
      <c r="ES1717" s="29"/>
      <c r="ET1717" s="29"/>
      <c r="EU1717" s="29"/>
      <c r="EV1717" s="29"/>
      <c r="EW1717" s="29"/>
      <c r="EX1717" s="29"/>
      <c r="EY1717" s="29"/>
      <c r="EZ1717" s="29"/>
      <c r="FA1717" s="29"/>
      <c r="FB1717" s="29"/>
      <c r="FC1717" s="29"/>
      <c r="FD1717" s="29"/>
      <c r="FE1717" s="29"/>
      <c r="FF1717" s="29"/>
      <c r="FG1717" s="29"/>
      <c r="FH1717" s="29"/>
      <c r="FI1717" s="29"/>
      <c r="FJ1717" s="29"/>
      <c r="FK1717" s="29"/>
      <c r="FV1717" s="29"/>
      <c r="FZ1717" s="29"/>
      <c r="GA1717" s="29"/>
    </row>
    <row r="1718" spans="7:183" x14ac:dyDescent="0.25">
      <c r="G1718" s="112"/>
      <c r="Z1718" s="113"/>
      <c r="AQ1718" s="29"/>
      <c r="AR1718" s="29"/>
      <c r="AS1718" s="29"/>
      <c r="AT1718" s="29"/>
      <c r="AU1718" s="29"/>
      <c r="AV1718" s="29"/>
      <c r="AW1718" s="29"/>
      <c r="AX1718" s="29"/>
      <c r="AY1718" s="29"/>
      <c r="AZ1718" s="29"/>
      <c r="BA1718" s="29"/>
      <c r="BB1718" s="29"/>
      <c r="BC1718" s="29"/>
      <c r="BD1718" s="29"/>
      <c r="BE1718" s="29"/>
      <c r="BF1718" s="29"/>
      <c r="BG1718" s="29"/>
      <c r="BH1718" s="29"/>
      <c r="BI1718" s="29"/>
      <c r="BJ1718" s="29"/>
      <c r="BK1718" s="29"/>
      <c r="BL1718" s="29"/>
      <c r="BM1718" s="29"/>
      <c r="CH1718" s="29"/>
      <c r="CX1718" s="29"/>
      <c r="CY1718" s="29"/>
      <c r="CZ1718" s="31"/>
      <c r="DA1718" s="31"/>
      <c r="DB1718" s="31"/>
      <c r="DC1718" s="31"/>
      <c r="DD1718" s="31"/>
      <c r="DE1718" s="31"/>
      <c r="DF1718" s="31"/>
      <c r="DL1718" s="29"/>
      <c r="DM1718" s="29"/>
      <c r="DN1718" s="29"/>
      <c r="DO1718" s="29"/>
      <c r="DP1718" s="29"/>
      <c r="DQ1718" s="29"/>
      <c r="DR1718" s="29"/>
      <c r="DS1718" s="29"/>
      <c r="DT1718" s="29"/>
      <c r="DU1718" s="29"/>
      <c r="DV1718" s="29"/>
      <c r="DW1718" s="29"/>
      <c r="DX1718" s="29"/>
      <c r="DY1718" s="29"/>
      <c r="DZ1718" s="29"/>
      <c r="EA1718" s="29"/>
      <c r="EB1718" s="29"/>
      <c r="EC1718" s="29"/>
      <c r="ED1718" s="29"/>
      <c r="EE1718" s="29"/>
      <c r="EF1718" s="29"/>
      <c r="EG1718" s="29"/>
      <c r="EH1718" s="29"/>
      <c r="EI1718" s="29"/>
      <c r="EJ1718" s="29"/>
      <c r="EK1718" s="29"/>
      <c r="EL1718" s="29"/>
      <c r="EM1718" s="29"/>
      <c r="EN1718" s="29"/>
      <c r="EO1718" s="29"/>
      <c r="EP1718" s="29"/>
      <c r="EQ1718" s="29"/>
      <c r="ER1718" s="29"/>
      <c r="ES1718" s="29"/>
      <c r="ET1718" s="29"/>
      <c r="EU1718" s="29"/>
      <c r="EV1718" s="29"/>
      <c r="EW1718" s="29"/>
      <c r="EX1718" s="29"/>
      <c r="EY1718" s="29"/>
      <c r="EZ1718" s="29"/>
      <c r="FA1718" s="29"/>
      <c r="FB1718" s="29"/>
      <c r="FC1718" s="29"/>
      <c r="FD1718" s="29"/>
      <c r="FE1718" s="29"/>
      <c r="FF1718" s="29"/>
      <c r="FG1718" s="29"/>
      <c r="FH1718" s="29"/>
      <c r="FI1718" s="29"/>
      <c r="FJ1718" s="29"/>
      <c r="FK1718" s="29"/>
      <c r="FV1718" s="29"/>
      <c r="FZ1718" s="29"/>
      <c r="GA1718" s="29"/>
    </row>
    <row r="1719" spans="7:183" x14ac:dyDescent="0.25">
      <c r="G1719" s="112"/>
      <c r="Z1719" s="113"/>
      <c r="AQ1719" s="29"/>
      <c r="AR1719" s="29"/>
      <c r="AS1719" s="29"/>
      <c r="AT1719" s="29"/>
      <c r="AU1719" s="29"/>
      <c r="AV1719" s="29"/>
      <c r="AW1719" s="29"/>
      <c r="AX1719" s="29"/>
      <c r="AY1719" s="29"/>
      <c r="AZ1719" s="29"/>
      <c r="BA1719" s="29"/>
      <c r="BB1719" s="29"/>
      <c r="BC1719" s="29"/>
      <c r="BD1719" s="29"/>
      <c r="BE1719" s="29"/>
      <c r="BF1719" s="29"/>
      <c r="BG1719" s="29"/>
      <c r="BH1719" s="29"/>
      <c r="BI1719" s="29"/>
      <c r="BJ1719" s="29"/>
      <c r="BK1719" s="29"/>
      <c r="BL1719" s="29"/>
      <c r="BM1719" s="29"/>
      <c r="CH1719" s="29"/>
      <c r="CX1719" s="29"/>
      <c r="CY1719" s="29"/>
      <c r="CZ1719" s="31"/>
      <c r="DA1719" s="31"/>
      <c r="DB1719" s="31"/>
      <c r="DC1719" s="31"/>
      <c r="DD1719" s="31"/>
      <c r="DE1719" s="31"/>
      <c r="DF1719" s="31"/>
      <c r="DL1719" s="29"/>
      <c r="DM1719" s="29"/>
      <c r="DN1719" s="29"/>
      <c r="DO1719" s="29"/>
      <c r="DP1719" s="29"/>
      <c r="DQ1719" s="29"/>
      <c r="DR1719" s="29"/>
      <c r="DS1719" s="29"/>
      <c r="DT1719" s="29"/>
      <c r="DU1719" s="29"/>
      <c r="DV1719" s="29"/>
      <c r="DW1719" s="29"/>
      <c r="DX1719" s="29"/>
      <c r="DY1719" s="29"/>
      <c r="DZ1719" s="29"/>
      <c r="EA1719" s="29"/>
      <c r="EB1719" s="29"/>
      <c r="EC1719" s="29"/>
      <c r="ED1719" s="29"/>
      <c r="EE1719" s="29"/>
      <c r="EF1719" s="29"/>
      <c r="EG1719" s="29"/>
      <c r="EH1719" s="29"/>
      <c r="EI1719" s="29"/>
      <c r="EJ1719" s="29"/>
      <c r="EK1719" s="29"/>
      <c r="EL1719" s="29"/>
      <c r="EM1719" s="29"/>
      <c r="EN1719" s="29"/>
      <c r="EO1719" s="29"/>
      <c r="EP1719" s="29"/>
      <c r="EQ1719" s="29"/>
      <c r="ER1719" s="29"/>
      <c r="ES1719" s="29"/>
      <c r="ET1719" s="29"/>
      <c r="EU1719" s="29"/>
      <c r="EV1719" s="29"/>
      <c r="EW1719" s="29"/>
      <c r="EX1719" s="29"/>
      <c r="EY1719" s="29"/>
      <c r="EZ1719" s="29"/>
      <c r="FA1719" s="29"/>
      <c r="FB1719" s="29"/>
      <c r="FC1719" s="29"/>
      <c r="FD1719" s="29"/>
      <c r="FE1719" s="29"/>
      <c r="FF1719" s="29"/>
      <c r="FG1719" s="29"/>
      <c r="FH1719" s="29"/>
      <c r="FI1719" s="29"/>
      <c r="FJ1719" s="29"/>
      <c r="FK1719" s="29"/>
      <c r="FV1719" s="29"/>
      <c r="FZ1719" s="29"/>
      <c r="GA1719" s="29"/>
    </row>
    <row r="1720" spans="7:183" x14ac:dyDescent="0.25">
      <c r="G1720" s="112"/>
      <c r="Z1720" s="113"/>
      <c r="AQ1720" s="29"/>
      <c r="AR1720" s="29"/>
      <c r="AS1720" s="29"/>
      <c r="AT1720" s="29"/>
      <c r="AU1720" s="29"/>
      <c r="AV1720" s="29"/>
      <c r="AW1720" s="29"/>
      <c r="AX1720" s="29"/>
      <c r="AY1720" s="29"/>
      <c r="AZ1720" s="29"/>
      <c r="BA1720" s="29"/>
      <c r="BB1720" s="29"/>
      <c r="BC1720" s="29"/>
      <c r="BD1720" s="29"/>
      <c r="BE1720" s="29"/>
      <c r="BF1720" s="29"/>
      <c r="BG1720" s="29"/>
      <c r="BH1720" s="29"/>
      <c r="BI1720" s="29"/>
      <c r="BJ1720" s="29"/>
      <c r="BK1720" s="29"/>
      <c r="BL1720" s="29"/>
      <c r="BM1720" s="29"/>
      <c r="CH1720" s="29"/>
      <c r="CX1720" s="29"/>
      <c r="CY1720" s="29"/>
      <c r="CZ1720" s="31"/>
      <c r="DA1720" s="31"/>
      <c r="DB1720" s="31"/>
      <c r="DC1720" s="31"/>
      <c r="DD1720" s="31"/>
      <c r="DE1720" s="31"/>
      <c r="DF1720" s="31"/>
      <c r="DL1720" s="29"/>
      <c r="DM1720" s="29"/>
      <c r="DN1720" s="29"/>
      <c r="DO1720" s="29"/>
      <c r="DP1720" s="29"/>
      <c r="DQ1720" s="29"/>
      <c r="DR1720" s="29"/>
      <c r="DS1720" s="29"/>
      <c r="DT1720" s="29"/>
      <c r="DU1720" s="29"/>
      <c r="DV1720" s="29"/>
      <c r="DW1720" s="29"/>
      <c r="DX1720" s="29"/>
      <c r="DY1720" s="29"/>
      <c r="DZ1720" s="29"/>
      <c r="EA1720" s="29"/>
      <c r="EB1720" s="29"/>
      <c r="EC1720" s="29"/>
      <c r="ED1720" s="29"/>
      <c r="EE1720" s="29"/>
      <c r="EF1720" s="29"/>
      <c r="EG1720" s="29"/>
      <c r="EH1720" s="29"/>
      <c r="EI1720" s="29"/>
      <c r="EJ1720" s="29"/>
      <c r="EK1720" s="29"/>
      <c r="EL1720" s="29"/>
      <c r="EM1720" s="29"/>
      <c r="EN1720" s="29"/>
      <c r="EO1720" s="29"/>
      <c r="EP1720" s="29"/>
      <c r="EQ1720" s="29"/>
      <c r="ER1720" s="29"/>
      <c r="ES1720" s="29"/>
      <c r="ET1720" s="29"/>
      <c r="EU1720" s="29"/>
      <c r="EV1720" s="29"/>
      <c r="EW1720" s="29"/>
      <c r="EX1720" s="29"/>
      <c r="EY1720" s="29"/>
      <c r="EZ1720" s="29"/>
      <c r="FA1720" s="29"/>
      <c r="FB1720" s="29"/>
      <c r="FC1720" s="29"/>
      <c r="FD1720" s="29"/>
      <c r="FE1720" s="29"/>
      <c r="FF1720" s="29"/>
      <c r="FG1720" s="29"/>
      <c r="FH1720" s="29"/>
      <c r="FI1720" s="29"/>
      <c r="FJ1720" s="29"/>
      <c r="FK1720" s="29"/>
      <c r="FV1720" s="29"/>
      <c r="FZ1720" s="29"/>
      <c r="GA1720" s="29"/>
    </row>
    <row r="1721" spans="7:183" x14ac:dyDescent="0.25">
      <c r="G1721" s="112"/>
      <c r="Z1721" s="113"/>
      <c r="AQ1721" s="29"/>
      <c r="AR1721" s="29"/>
      <c r="AS1721" s="29"/>
      <c r="AT1721" s="29"/>
      <c r="AU1721" s="29"/>
      <c r="AV1721" s="29"/>
      <c r="AW1721" s="29"/>
      <c r="AX1721" s="29"/>
      <c r="AY1721" s="29"/>
      <c r="AZ1721" s="29"/>
      <c r="BA1721" s="29"/>
      <c r="BB1721" s="29"/>
      <c r="BC1721" s="29"/>
      <c r="BD1721" s="29"/>
      <c r="BE1721" s="29"/>
      <c r="BF1721" s="29"/>
      <c r="BG1721" s="29"/>
      <c r="BH1721" s="29"/>
      <c r="BI1721" s="29"/>
      <c r="BJ1721" s="29"/>
      <c r="BK1721" s="29"/>
      <c r="BL1721" s="29"/>
      <c r="BM1721" s="29"/>
      <c r="CH1721" s="29"/>
      <c r="CX1721" s="29"/>
      <c r="CY1721" s="29"/>
      <c r="CZ1721" s="31"/>
      <c r="DA1721" s="31"/>
      <c r="DB1721" s="31"/>
      <c r="DC1721" s="31"/>
      <c r="DD1721" s="31"/>
      <c r="DE1721" s="31"/>
      <c r="DF1721" s="31"/>
      <c r="DL1721" s="29"/>
      <c r="DM1721" s="29"/>
      <c r="DN1721" s="29"/>
      <c r="DO1721" s="29"/>
      <c r="DP1721" s="29"/>
      <c r="DQ1721" s="29"/>
      <c r="DR1721" s="29"/>
      <c r="DS1721" s="29"/>
      <c r="DT1721" s="29"/>
      <c r="DU1721" s="29"/>
      <c r="DV1721" s="29"/>
      <c r="DW1721" s="29"/>
      <c r="DX1721" s="29"/>
      <c r="DY1721" s="29"/>
      <c r="DZ1721" s="29"/>
      <c r="EA1721" s="29"/>
      <c r="EB1721" s="29"/>
      <c r="EC1721" s="29"/>
      <c r="ED1721" s="29"/>
      <c r="EE1721" s="29"/>
      <c r="EF1721" s="29"/>
      <c r="EG1721" s="29"/>
      <c r="EH1721" s="29"/>
      <c r="EI1721" s="29"/>
      <c r="EJ1721" s="29"/>
      <c r="EK1721" s="29"/>
      <c r="EL1721" s="29"/>
      <c r="EM1721" s="29"/>
      <c r="EN1721" s="29"/>
      <c r="EO1721" s="29"/>
      <c r="EP1721" s="29"/>
      <c r="EQ1721" s="29"/>
      <c r="ER1721" s="29"/>
      <c r="ES1721" s="29"/>
      <c r="ET1721" s="29"/>
      <c r="EU1721" s="29"/>
      <c r="EV1721" s="29"/>
      <c r="EW1721" s="29"/>
      <c r="EX1721" s="29"/>
      <c r="EY1721" s="29"/>
      <c r="EZ1721" s="29"/>
      <c r="FA1721" s="29"/>
      <c r="FB1721" s="29"/>
      <c r="FC1721" s="29"/>
      <c r="FD1721" s="29"/>
      <c r="FE1721" s="29"/>
      <c r="FF1721" s="29"/>
      <c r="FG1721" s="29"/>
      <c r="FH1721" s="29"/>
      <c r="FI1721" s="29"/>
      <c r="FJ1721" s="29"/>
      <c r="FK1721" s="29"/>
      <c r="FV1721" s="29"/>
      <c r="FZ1721" s="29"/>
      <c r="GA1721" s="29"/>
    </row>
    <row r="1722" spans="7:183" x14ac:dyDescent="0.25">
      <c r="G1722" s="112"/>
      <c r="Z1722" s="113"/>
      <c r="AQ1722" s="29"/>
      <c r="AR1722" s="29"/>
      <c r="AS1722" s="29"/>
      <c r="AT1722" s="29"/>
      <c r="AU1722" s="29"/>
      <c r="AV1722" s="29"/>
      <c r="AW1722" s="29"/>
      <c r="AX1722" s="29"/>
      <c r="AY1722" s="29"/>
      <c r="AZ1722" s="29"/>
      <c r="BA1722" s="29"/>
      <c r="BB1722" s="29"/>
      <c r="BC1722" s="29"/>
      <c r="BD1722" s="29"/>
      <c r="BE1722" s="29"/>
      <c r="BF1722" s="29"/>
      <c r="BG1722" s="29"/>
      <c r="BH1722" s="29"/>
      <c r="BI1722" s="29"/>
      <c r="BJ1722" s="29"/>
      <c r="BK1722" s="29"/>
      <c r="BL1722" s="29"/>
      <c r="BM1722" s="29"/>
      <c r="CH1722" s="29"/>
      <c r="CX1722" s="29"/>
      <c r="CY1722" s="29"/>
      <c r="CZ1722" s="31"/>
      <c r="DA1722" s="31"/>
      <c r="DB1722" s="31"/>
      <c r="DC1722" s="31"/>
      <c r="DD1722" s="31"/>
      <c r="DE1722" s="31"/>
      <c r="DF1722" s="31"/>
      <c r="DL1722" s="29"/>
      <c r="DM1722" s="29"/>
      <c r="DN1722" s="29"/>
      <c r="DO1722" s="29"/>
      <c r="DP1722" s="29"/>
      <c r="DQ1722" s="29"/>
      <c r="DR1722" s="29"/>
      <c r="DS1722" s="29"/>
      <c r="DT1722" s="29"/>
      <c r="DU1722" s="29"/>
      <c r="DV1722" s="29"/>
      <c r="DW1722" s="29"/>
      <c r="DX1722" s="29"/>
      <c r="DY1722" s="29"/>
      <c r="DZ1722" s="29"/>
      <c r="EA1722" s="29"/>
      <c r="EB1722" s="29"/>
      <c r="EC1722" s="29"/>
      <c r="ED1722" s="29"/>
      <c r="EE1722" s="29"/>
      <c r="EF1722" s="29"/>
      <c r="EG1722" s="29"/>
      <c r="EH1722" s="29"/>
      <c r="EI1722" s="29"/>
      <c r="EJ1722" s="29"/>
      <c r="EK1722" s="29"/>
      <c r="EL1722" s="29"/>
      <c r="EM1722" s="29"/>
      <c r="EN1722" s="29"/>
      <c r="EO1722" s="29"/>
      <c r="EP1722" s="29"/>
      <c r="EQ1722" s="29"/>
      <c r="ER1722" s="29"/>
      <c r="ES1722" s="29"/>
      <c r="ET1722" s="29"/>
      <c r="EU1722" s="29"/>
      <c r="EV1722" s="29"/>
      <c r="EW1722" s="29"/>
      <c r="EX1722" s="29"/>
      <c r="EY1722" s="29"/>
      <c r="EZ1722" s="29"/>
      <c r="FA1722" s="29"/>
      <c r="FB1722" s="29"/>
      <c r="FC1722" s="29"/>
      <c r="FD1722" s="29"/>
      <c r="FE1722" s="29"/>
      <c r="FF1722" s="29"/>
      <c r="FG1722" s="29"/>
      <c r="FH1722" s="29"/>
      <c r="FI1722" s="29"/>
      <c r="FJ1722" s="29"/>
      <c r="FK1722" s="29"/>
      <c r="FV1722" s="29"/>
      <c r="FZ1722" s="29"/>
      <c r="GA1722" s="29"/>
    </row>
    <row r="1723" spans="7:183" x14ac:dyDescent="0.25">
      <c r="G1723" s="112"/>
      <c r="Z1723" s="113"/>
      <c r="AQ1723" s="29"/>
      <c r="AR1723" s="29"/>
      <c r="AS1723" s="29"/>
      <c r="AT1723" s="29"/>
      <c r="AU1723" s="29"/>
      <c r="AV1723" s="29"/>
      <c r="AW1723" s="29"/>
      <c r="AX1723" s="29"/>
      <c r="AY1723" s="29"/>
      <c r="AZ1723" s="29"/>
      <c r="BA1723" s="29"/>
      <c r="BB1723" s="29"/>
      <c r="BC1723" s="29"/>
      <c r="BD1723" s="29"/>
      <c r="BE1723" s="29"/>
      <c r="BF1723" s="29"/>
      <c r="BG1723" s="29"/>
      <c r="BH1723" s="29"/>
      <c r="BI1723" s="29"/>
      <c r="BJ1723" s="29"/>
      <c r="BK1723" s="29"/>
      <c r="BL1723" s="29"/>
      <c r="BM1723" s="29"/>
      <c r="CH1723" s="29"/>
      <c r="CX1723" s="29"/>
      <c r="CY1723" s="29"/>
      <c r="CZ1723" s="31"/>
      <c r="DA1723" s="31"/>
      <c r="DB1723" s="31"/>
      <c r="DC1723" s="31"/>
      <c r="DD1723" s="31"/>
      <c r="DE1723" s="31"/>
      <c r="DF1723" s="31"/>
      <c r="DL1723" s="29"/>
      <c r="DM1723" s="29"/>
      <c r="DN1723" s="29"/>
      <c r="DO1723" s="29"/>
      <c r="DP1723" s="29"/>
      <c r="DQ1723" s="29"/>
      <c r="DR1723" s="29"/>
      <c r="DS1723" s="29"/>
      <c r="DT1723" s="29"/>
      <c r="DU1723" s="29"/>
      <c r="DV1723" s="29"/>
      <c r="DW1723" s="29"/>
      <c r="DX1723" s="29"/>
      <c r="DY1723" s="29"/>
      <c r="DZ1723" s="29"/>
      <c r="EA1723" s="29"/>
      <c r="EB1723" s="29"/>
      <c r="EC1723" s="29"/>
      <c r="ED1723" s="29"/>
      <c r="EE1723" s="29"/>
      <c r="EF1723" s="29"/>
      <c r="EG1723" s="29"/>
      <c r="EH1723" s="29"/>
      <c r="EI1723" s="29"/>
      <c r="EJ1723" s="29"/>
      <c r="EK1723" s="29"/>
      <c r="EL1723" s="29"/>
      <c r="EM1723" s="29"/>
      <c r="EN1723" s="29"/>
      <c r="EO1723" s="29"/>
      <c r="EP1723" s="29"/>
      <c r="EQ1723" s="29"/>
      <c r="ER1723" s="29"/>
      <c r="ES1723" s="29"/>
      <c r="ET1723" s="29"/>
      <c r="EU1723" s="29"/>
      <c r="EV1723" s="29"/>
      <c r="EW1723" s="29"/>
      <c r="EX1723" s="29"/>
      <c r="EY1723" s="29"/>
      <c r="EZ1723" s="29"/>
      <c r="FA1723" s="29"/>
      <c r="FB1723" s="29"/>
      <c r="FC1723" s="29"/>
      <c r="FD1723" s="29"/>
      <c r="FE1723" s="29"/>
      <c r="FF1723" s="29"/>
      <c r="FG1723" s="29"/>
      <c r="FH1723" s="29"/>
      <c r="FI1723" s="29"/>
      <c r="FJ1723" s="29"/>
      <c r="FK1723" s="29"/>
      <c r="FV1723" s="29"/>
      <c r="FZ1723" s="29"/>
      <c r="GA1723" s="29"/>
    </row>
    <row r="1724" spans="7:183" x14ac:dyDescent="0.25">
      <c r="G1724" s="112"/>
      <c r="Z1724" s="113"/>
      <c r="AQ1724" s="29"/>
      <c r="AR1724" s="29"/>
      <c r="AS1724" s="29"/>
      <c r="AT1724" s="29"/>
      <c r="AU1724" s="29"/>
      <c r="AV1724" s="29"/>
      <c r="AW1724" s="29"/>
      <c r="AX1724" s="29"/>
      <c r="AY1724" s="29"/>
      <c r="AZ1724" s="29"/>
      <c r="BA1724" s="29"/>
      <c r="BB1724" s="29"/>
      <c r="BC1724" s="29"/>
      <c r="BD1724" s="29"/>
      <c r="BE1724" s="29"/>
      <c r="BF1724" s="29"/>
      <c r="BG1724" s="29"/>
      <c r="BH1724" s="29"/>
      <c r="BI1724" s="29"/>
      <c r="BJ1724" s="29"/>
      <c r="BK1724" s="29"/>
      <c r="BL1724" s="29"/>
      <c r="BM1724" s="29"/>
      <c r="CH1724" s="29"/>
      <c r="CX1724" s="29"/>
      <c r="CY1724" s="29"/>
      <c r="CZ1724" s="31"/>
      <c r="DA1724" s="31"/>
      <c r="DB1724" s="31"/>
      <c r="DC1724" s="31"/>
      <c r="DD1724" s="31"/>
      <c r="DE1724" s="31"/>
      <c r="DF1724" s="31"/>
      <c r="DL1724" s="29"/>
      <c r="DM1724" s="29"/>
      <c r="DN1724" s="29"/>
      <c r="DO1724" s="29"/>
      <c r="DP1724" s="29"/>
      <c r="DQ1724" s="29"/>
      <c r="DR1724" s="29"/>
      <c r="DS1724" s="29"/>
      <c r="DT1724" s="29"/>
      <c r="DU1724" s="29"/>
      <c r="DV1724" s="29"/>
      <c r="DW1724" s="29"/>
      <c r="DX1724" s="29"/>
      <c r="DY1724" s="29"/>
      <c r="DZ1724" s="29"/>
      <c r="EA1724" s="29"/>
      <c r="EB1724" s="29"/>
      <c r="EC1724" s="29"/>
      <c r="ED1724" s="29"/>
      <c r="EE1724" s="29"/>
      <c r="EF1724" s="29"/>
      <c r="EG1724" s="29"/>
      <c r="EH1724" s="29"/>
      <c r="EI1724" s="29"/>
      <c r="EJ1724" s="29"/>
      <c r="EK1724" s="29"/>
      <c r="EL1724" s="29"/>
      <c r="EM1724" s="29"/>
      <c r="EN1724" s="29"/>
      <c r="EO1724" s="29"/>
      <c r="EP1724" s="29"/>
      <c r="EQ1724" s="29"/>
      <c r="ER1724" s="29"/>
      <c r="ES1724" s="29"/>
      <c r="ET1724" s="29"/>
      <c r="EU1724" s="29"/>
      <c r="EV1724" s="29"/>
      <c r="EW1724" s="29"/>
      <c r="EX1724" s="29"/>
      <c r="EY1724" s="29"/>
      <c r="EZ1724" s="29"/>
      <c r="FA1724" s="29"/>
      <c r="FB1724" s="29"/>
      <c r="FC1724" s="29"/>
      <c r="FD1724" s="29"/>
      <c r="FE1724" s="29"/>
      <c r="FF1724" s="29"/>
      <c r="FG1724" s="29"/>
      <c r="FH1724" s="29"/>
      <c r="FI1724" s="29"/>
      <c r="FJ1724" s="29"/>
      <c r="FK1724" s="29"/>
      <c r="FV1724" s="29"/>
      <c r="FZ1724" s="29"/>
      <c r="GA1724" s="29"/>
    </row>
    <row r="1725" spans="7:183" x14ac:dyDescent="0.25">
      <c r="G1725" s="112"/>
      <c r="Z1725" s="113"/>
      <c r="AQ1725" s="29"/>
      <c r="AR1725" s="29"/>
      <c r="AS1725" s="29"/>
      <c r="AT1725" s="29"/>
      <c r="AU1725" s="29"/>
      <c r="AV1725" s="29"/>
      <c r="AW1725" s="29"/>
      <c r="AX1725" s="29"/>
      <c r="AY1725" s="29"/>
      <c r="AZ1725" s="29"/>
      <c r="BA1725" s="29"/>
      <c r="BB1725" s="29"/>
      <c r="BC1725" s="29"/>
      <c r="BD1725" s="29"/>
      <c r="BE1725" s="29"/>
      <c r="BF1725" s="29"/>
      <c r="BG1725" s="29"/>
      <c r="BH1725" s="29"/>
      <c r="BI1725" s="29"/>
      <c r="BJ1725" s="29"/>
      <c r="BK1725" s="29"/>
      <c r="BL1725" s="29"/>
      <c r="BM1725" s="29"/>
      <c r="CH1725" s="29"/>
      <c r="CX1725" s="29"/>
      <c r="CY1725" s="29"/>
      <c r="CZ1725" s="31"/>
      <c r="DA1725" s="31"/>
      <c r="DB1725" s="31"/>
      <c r="DC1725" s="31"/>
      <c r="DD1725" s="31"/>
      <c r="DE1725" s="31"/>
      <c r="DF1725" s="31"/>
      <c r="DL1725" s="29"/>
      <c r="DM1725" s="29"/>
      <c r="DN1725" s="29"/>
      <c r="DO1725" s="29"/>
      <c r="DP1725" s="29"/>
      <c r="DQ1725" s="29"/>
      <c r="DR1725" s="29"/>
      <c r="DS1725" s="29"/>
      <c r="DT1725" s="29"/>
      <c r="DU1725" s="29"/>
      <c r="DV1725" s="29"/>
      <c r="DW1725" s="29"/>
      <c r="DX1725" s="29"/>
      <c r="DY1725" s="29"/>
      <c r="DZ1725" s="29"/>
      <c r="EA1725" s="29"/>
      <c r="EB1725" s="29"/>
      <c r="EC1725" s="29"/>
      <c r="ED1725" s="29"/>
      <c r="EE1725" s="29"/>
      <c r="EF1725" s="29"/>
      <c r="EG1725" s="29"/>
      <c r="EH1725" s="29"/>
      <c r="EI1725" s="29"/>
      <c r="EJ1725" s="29"/>
      <c r="EK1725" s="29"/>
      <c r="EL1725" s="29"/>
      <c r="EM1725" s="29"/>
      <c r="EN1725" s="29"/>
      <c r="EO1725" s="29"/>
      <c r="EP1725" s="29"/>
      <c r="EQ1725" s="29"/>
      <c r="ER1725" s="29"/>
      <c r="ES1725" s="29"/>
      <c r="ET1725" s="29"/>
      <c r="EU1725" s="29"/>
      <c r="EV1725" s="29"/>
      <c r="EW1725" s="29"/>
      <c r="EX1725" s="29"/>
      <c r="EY1725" s="29"/>
      <c r="EZ1725" s="29"/>
      <c r="FA1725" s="29"/>
      <c r="FB1725" s="29"/>
      <c r="FC1725" s="29"/>
      <c r="FD1725" s="29"/>
      <c r="FE1725" s="29"/>
      <c r="FF1725" s="29"/>
      <c r="FG1725" s="29"/>
      <c r="FH1725" s="29"/>
      <c r="FI1725" s="29"/>
      <c r="FJ1725" s="29"/>
      <c r="FK1725" s="29"/>
      <c r="FV1725" s="29"/>
      <c r="FZ1725" s="29"/>
      <c r="GA1725" s="29"/>
    </row>
    <row r="1726" spans="7:183" x14ac:dyDescent="0.25">
      <c r="G1726" s="112"/>
      <c r="Z1726" s="113"/>
      <c r="AQ1726" s="29"/>
      <c r="AR1726" s="29"/>
      <c r="AS1726" s="29"/>
      <c r="AT1726" s="29"/>
      <c r="AU1726" s="29"/>
      <c r="AV1726" s="29"/>
      <c r="AW1726" s="29"/>
      <c r="AX1726" s="29"/>
      <c r="AY1726" s="29"/>
      <c r="AZ1726" s="29"/>
      <c r="BA1726" s="29"/>
      <c r="BB1726" s="29"/>
      <c r="BC1726" s="29"/>
      <c r="BD1726" s="29"/>
      <c r="BE1726" s="29"/>
      <c r="BF1726" s="29"/>
      <c r="BG1726" s="29"/>
      <c r="BH1726" s="29"/>
      <c r="BI1726" s="29"/>
      <c r="BJ1726" s="29"/>
      <c r="BK1726" s="29"/>
      <c r="BL1726" s="29"/>
      <c r="BM1726" s="29"/>
      <c r="CH1726" s="29"/>
      <c r="CX1726" s="29"/>
      <c r="CY1726" s="29"/>
      <c r="CZ1726" s="31"/>
      <c r="DA1726" s="31"/>
      <c r="DB1726" s="31"/>
      <c r="DC1726" s="31"/>
      <c r="DD1726" s="31"/>
      <c r="DE1726" s="31"/>
      <c r="DF1726" s="31"/>
      <c r="DL1726" s="29"/>
      <c r="DM1726" s="29"/>
      <c r="DN1726" s="29"/>
      <c r="DO1726" s="29"/>
      <c r="DP1726" s="29"/>
      <c r="DQ1726" s="29"/>
      <c r="DR1726" s="29"/>
      <c r="DS1726" s="29"/>
      <c r="DT1726" s="29"/>
      <c r="DU1726" s="29"/>
      <c r="DV1726" s="29"/>
      <c r="DW1726" s="29"/>
      <c r="DX1726" s="29"/>
      <c r="DY1726" s="29"/>
      <c r="DZ1726" s="29"/>
      <c r="EA1726" s="29"/>
      <c r="EB1726" s="29"/>
      <c r="EC1726" s="29"/>
      <c r="ED1726" s="29"/>
      <c r="EE1726" s="29"/>
      <c r="EF1726" s="29"/>
      <c r="EG1726" s="29"/>
      <c r="EH1726" s="29"/>
      <c r="EI1726" s="29"/>
      <c r="EJ1726" s="29"/>
      <c r="EK1726" s="29"/>
      <c r="EL1726" s="29"/>
      <c r="EM1726" s="29"/>
      <c r="EN1726" s="29"/>
      <c r="EO1726" s="29"/>
      <c r="EP1726" s="29"/>
      <c r="EQ1726" s="29"/>
      <c r="ER1726" s="29"/>
      <c r="ES1726" s="29"/>
      <c r="ET1726" s="29"/>
      <c r="EU1726" s="29"/>
      <c r="EV1726" s="29"/>
      <c r="EW1726" s="29"/>
      <c r="EX1726" s="29"/>
      <c r="EY1726" s="29"/>
      <c r="EZ1726" s="29"/>
      <c r="FA1726" s="29"/>
      <c r="FB1726" s="29"/>
      <c r="FC1726" s="29"/>
      <c r="FD1726" s="29"/>
      <c r="FE1726" s="29"/>
      <c r="FF1726" s="29"/>
      <c r="FG1726" s="29"/>
      <c r="FH1726" s="29"/>
      <c r="FI1726" s="29"/>
      <c r="FJ1726" s="29"/>
      <c r="FK1726" s="29"/>
      <c r="FV1726" s="29"/>
      <c r="FZ1726" s="29"/>
      <c r="GA1726" s="29"/>
    </row>
    <row r="1727" spans="7:183" x14ac:dyDescent="0.25">
      <c r="G1727" s="112"/>
      <c r="Z1727" s="113"/>
      <c r="AQ1727" s="29"/>
      <c r="AR1727" s="29"/>
      <c r="AS1727" s="29"/>
      <c r="AT1727" s="29"/>
      <c r="AU1727" s="29"/>
      <c r="AV1727" s="29"/>
      <c r="AW1727" s="29"/>
      <c r="AX1727" s="29"/>
      <c r="AY1727" s="29"/>
      <c r="AZ1727" s="29"/>
      <c r="BA1727" s="29"/>
      <c r="BB1727" s="29"/>
      <c r="BC1727" s="29"/>
      <c r="BD1727" s="29"/>
      <c r="BE1727" s="29"/>
      <c r="BF1727" s="29"/>
      <c r="BG1727" s="29"/>
      <c r="BH1727" s="29"/>
      <c r="BI1727" s="29"/>
      <c r="BJ1727" s="29"/>
      <c r="BK1727" s="29"/>
      <c r="BL1727" s="29"/>
      <c r="BM1727" s="29"/>
      <c r="CH1727" s="29"/>
      <c r="CX1727" s="29"/>
      <c r="CY1727" s="29"/>
      <c r="CZ1727" s="31"/>
      <c r="DA1727" s="31"/>
      <c r="DB1727" s="31"/>
      <c r="DC1727" s="31"/>
      <c r="DD1727" s="31"/>
      <c r="DE1727" s="31"/>
      <c r="DF1727" s="31"/>
      <c r="DL1727" s="29"/>
      <c r="DM1727" s="29"/>
      <c r="DN1727" s="29"/>
      <c r="DO1727" s="29"/>
      <c r="DP1727" s="29"/>
      <c r="DQ1727" s="29"/>
      <c r="DR1727" s="29"/>
      <c r="DS1727" s="29"/>
      <c r="DT1727" s="29"/>
      <c r="DU1727" s="29"/>
      <c r="DV1727" s="29"/>
      <c r="DW1727" s="29"/>
      <c r="DX1727" s="29"/>
      <c r="DY1727" s="29"/>
      <c r="DZ1727" s="29"/>
      <c r="EA1727" s="29"/>
      <c r="EB1727" s="29"/>
      <c r="EC1727" s="29"/>
      <c r="ED1727" s="29"/>
      <c r="EE1727" s="29"/>
      <c r="EF1727" s="29"/>
      <c r="EG1727" s="29"/>
      <c r="EH1727" s="29"/>
      <c r="EI1727" s="29"/>
      <c r="EJ1727" s="29"/>
      <c r="EK1727" s="29"/>
      <c r="EL1727" s="29"/>
      <c r="EM1727" s="29"/>
      <c r="EN1727" s="29"/>
      <c r="EO1727" s="29"/>
      <c r="EP1727" s="29"/>
      <c r="EQ1727" s="29"/>
      <c r="ER1727" s="29"/>
      <c r="ES1727" s="29"/>
      <c r="ET1727" s="29"/>
      <c r="EU1727" s="29"/>
      <c r="EV1727" s="29"/>
      <c r="EW1727" s="29"/>
      <c r="EX1727" s="29"/>
      <c r="EY1727" s="29"/>
      <c r="EZ1727" s="29"/>
      <c r="FA1727" s="29"/>
      <c r="FB1727" s="29"/>
      <c r="FC1727" s="29"/>
      <c r="FD1727" s="29"/>
      <c r="FE1727" s="29"/>
      <c r="FF1727" s="29"/>
      <c r="FG1727" s="29"/>
      <c r="FH1727" s="29"/>
      <c r="FI1727" s="29"/>
      <c r="FJ1727" s="29"/>
      <c r="FK1727" s="29"/>
      <c r="FV1727" s="29"/>
      <c r="FZ1727" s="29"/>
      <c r="GA1727" s="29"/>
    </row>
    <row r="1728" spans="7:183" x14ac:dyDescent="0.25">
      <c r="G1728" s="112"/>
      <c r="Z1728" s="113"/>
      <c r="AQ1728" s="29"/>
      <c r="AR1728" s="29"/>
      <c r="AS1728" s="29"/>
      <c r="AT1728" s="29"/>
      <c r="AU1728" s="29"/>
      <c r="AV1728" s="29"/>
      <c r="AW1728" s="29"/>
      <c r="AX1728" s="29"/>
      <c r="AY1728" s="29"/>
      <c r="AZ1728" s="29"/>
      <c r="BA1728" s="29"/>
      <c r="BB1728" s="29"/>
      <c r="BC1728" s="29"/>
      <c r="BD1728" s="29"/>
      <c r="BE1728" s="29"/>
      <c r="BF1728" s="29"/>
      <c r="BG1728" s="29"/>
      <c r="BH1728" s="29"/>
      <c r="BI1728" s="29"/>
      <c r="BJ1728" s="29"/>
      <c r="BK1728" s="29"/>
      <c r="BL1728" s="29"/>
      <c r="BM1728" s="29"/>
      <c r="CH1728" s="29"/>
      <c r="CX1728" s="29"/>
      <c r="CY1728" s="29"/>
      <c r="CZ1728" s="31"/>
      <c r="DA1728" s="31"/>
      <c r="DB1728" s="31"/>
      <c r="DC1728" s="31"/>
      <c r="DD1728" s="31"/>
      <c r="DE1728" s="31"/>
      <c r="DF1728" s="31"/>
      <c r="DL1728" s="29"/>
      <c r="DM1728" s="29"/>
      <c r="DN1728" s="29"/>
      <c r="DO1728" s="29"/>
      <c r="DP1728" s="29"/>
      <c r="DQ1728" s="29"/>
      <c r="DR1728" s="29"/>
      <c r="DS1728" s="29"/>
      <c r="DT1728" s="29"/>
      <c r="DU1728" s="29"/>
      <c r="DV1728" s="29"/>
      <c r="DW1728" s="29"/>
      <c r="DX1728" s="29"/>
      <c r="DY1728" s="29"/>
      <c r="DZ1728" s="29"/>
      <c r="EA1728" s="29"/>
      <c r="EB1728" s="29"/>
      <c r="EC1728" s="29"/>
      <c r="ED1728" s="29"/>
      <c r="EE1728" s="29"/>
      <c r="EF1728" s="29"/>
      <c r="EG1728" s="29"/>
      <c r="EH1728" s="29"/>
      <c r="EI1728" s="29"/>
      <c r="EJ1728" s="29"/>
      <c r="EK1728" s="29"/>
      <c r="EL1728" s="29"/>
      <c r="EM1728" s="29"/>
      <c r="EN1728" s="29"/>
      <c r="EO1728" s="29"/>
      <c r="EP1728" s="29"/>
      <c r="EQ1728" s="29"/>
      <c r="ER1728" s="29"/>
      <c r="ES1728" s="29"/>
      <c r="ET1728" s="29"/>
      <c r="EU1728" s="29"/>
      <c r="EV1728" s="29"/>
      <c r="EW1728" s="29"/>
      <c r="EX1728" s="29"/>
      <c r="EY1728" s="29"/>
      <c r="EZ1728" s="29"/>
      <c r="FA1728" s="29"/>
      <c r="FB1728" s="29"/>
      <c r="FC1728" s="29"/>
      <c r="FD1728" s="29"/>
      <c r="FE1728" s="29"/>
      <c r="FF1728" s="29"/>
      <c r="FG1728" s="29"/>
      <c r="FH1728" s="29"/>
      <c r="FI1728" s="29"/>
      <c r="FJ1728" s="29"/>
      <c r="FK1728" s="29"/>
      <c r="FV1728" s="29"/>
      <c r="FZ1728" s="29"/>
      <c r="GA1728" s="29"/>
    </row>
    <row r="1729" spans="7:183" x14ac:dyDescent="0.25">
      <c r="G1729" s="112"/>
      <c r="Z1729" s="113"/>
      <c r="AQ1729" s="29"/>
      <c r="AR1729" s="29"/>
      <c r="AS1729" s="29"/>
      <c r="AT1729" s="29"/>
      <c r="AU1729" s="29"/>
      <c r="AV1729" s="29"/>
      <c r="AW1729" s="29"/>
      <c r="AX1729" s="29"/>
      <c r="AY1729" s="29"/>
      <c r="AZ1729" s="29"/>
      <c r="BA1729" s="29"/>
      <c r="BB1729" s="29"/>
      <c r="BC1729" s="29"/>
      <c r="BD1729" s="29"/>
      <c r="BE1729" s="29"/>
      <c r="BF1729" s="29"/>
      <c r="BG1729" s="29"/>
      <c r="BH1729" s="29"/>
      <c r="BI1729" s="29"/>
      <c r="BJ1729" s="29"/>
      <c r="BK1729" s="29"/>
      <c r="BL1729" s="29"/>
      <c r="BM1729" s="29"/>
      <c r="CH1729" s="29"/>
      <c r="CX1729" s="29"/>
      <c r="CY1729" s="29"/>
      <c r="CZ1729" s="31"/>
      <c r="DA1729" s="31"/>
      <c r="DB1729" s="31"/>
      <c r="DC1729" s="31"/>
      <c r="DD1729" s="31"/>
      <c r="DE1729" s="31"/>
      <c r="DF1729" s="31"/>
      <c r="DL1729" s="29"/>
      <c r="DM1729" s="29"/>
      <c r="DN1729" s="29"/>
      <c r="DO1729" s="29"/>
      <c r="DP1729" s="29"/>
      <c r="DQ1729" s="29"/>
      <c r="DR1729" s="29"/>
      <c r="DS1729" s="29"/>
      <c r="DT1729" s="29"/>
      <c r="DU1729" s="29"/>
      <c r="DV1729" s="29"/>
      <c r="DW1729" s="29"/>
      <c r="DX1729" s="29"/>
      <c r="DY1729" s="29"/>
      <c r="DZ1729" s="29"/>
      <c r="EA1729" s="29"/>
      <c r="EB1729" s="29"/>
      <c r="EC1729" s="29"/>
      <c r="ED1729" s="29"/>
      <c r="EE1729" s="29"/>
      <c r="EF1729" s="29"/>
      <c r="EG1729" s="29"/>
      <c r="EH1729" s="29"/>
      <c r="EI1729" s="29"/>
      <c r="EJ1729" s="29"/>
      <c r="EK1729" s="29"/>
      <c r="EL1729" s="29"/>
      <c r="EM1729" s="29"/>
      <c r="EN1729" s="29"/>
      <c r="EO1729" s="29"/>
      <c r="EP1729" s="29"/>
      <c r="EQ1729" s="29"/>
      <c r="ER1729" s="29"/>
      <c r="ES1729" s="29"/>
      <c r="ET1729" s="29"/>
      <c r="EU1729" s="29"/>
      <c r="EV1729" s="29"/>
      <c r="EW1729" s="29"/>
      <c r="EX1729" s="29"/>
      <c r="EY1729" s="29"/>
      <c r="EZ1729" s="29"/>
      <c r="FA1729" s="29"/>
      <c r="FB1729" s="29"/>
      <c r="FC1729" s="29"/>
      <c r="FD1729" s="29"/>
      <c r="FE1729" s="29"/>
      <c r="FF1729" s="29"/>
      <c r="FG1729" s="29"/>
      <c r="FH1729" s="29"/>
      <c r="FI1729" s="29"/>
      <c r="FJ1729" s="29"/>
      <c r="FK1729" s="29"/>
      <c r="FV1729" s="29"/>
      <c r="FZ1729" s="29"/>
      <c r="GA1729" s="29"/>
    </row>
    <row r="1730" spans="7:183" x14ac:dyDescent="0.25">
      <c r="G1730" s="112"/>
      <c r="Z1730" s="113"/>
      <c r="AQ1730" s="29"/>
      <c r="AR1730" s="29"/>
      <c r="AS1730" s="29"/>
      <c r="AT1730" s="29"/>
      <c r="AU1730" s="29"/>
      <c r="AV1730" s="29"/>
      <c r="AW1730" s="29"/>
      <c r="AX1730" s="29"/>
      <c r="AY1730" s="29"/>
      <c r="AZ1730" s="29"/>
      <c r="BA1730" s="29"/>
      <c r="BB1730" s="29"/>
      <c r="BC1730" s="29"/>
      <c r="BD1730" s="29"/>
      <c r="BE1730" s="29"/>
      <c r="BF1730" s="29"/>
      <c r="BG1730" s="29"/>
      <c r="BH1730" s="29"/>
      <c r="BI1730" s="29"/>
      <c r="BJ1730" s="29"/>
      <c r="BK1730" s="29"/>
      <c r="BL1730" s="29"/>
      <c r="BM1730" s="29"/>
      <c r="CH1730" s="29"/>
      <c r="CX1730" s="29"/>
      <c r="CY1730" s="29"/>
      <c r="CZ1730" s="31"/>
      <c r="DA1730" s="31"/>
      <c r="DB1730" s="31"/>
      <c r="DC1730" s="31"/>
      <c r="DD1730" s="31"/>
      <c r="DE1730" s="31"/>
      <c r="DF1730" s="31"/>
      <c r="DL1730" s="29"/>
      <c r="DM1730" s="29"/>
      <c r="DN1730" s="29"/>
      <c r="DO1730" s="29"/>
      <c r="DP1730" s="29"/>
      <c r="DQ1730" s="29"/>
      <c r="DR1730" s="29"/>
      <c r="DS1730" s="29"/>
      <c r="DT1730" s="29"/>
      <c r="DU1730" s="29"/>
      <c r="DV1730" s="29"/>
      <c r="DW1730" s="29"/>
      <c r="DX1730" s="29"/>
      <c r="DY1730" s="29"/>
      <c r="DZ1730" s="29"/>
      <c r="EA1730" s="29"/>
      <c r="EB1730" s="29"/>
      <c r="EC1730" s="29"/>
      <c r="ED1730" s="29"/>
      <c r="EE1730" s="29"/>
      <c r="EF1730" s="29"/>
      <c r="EG1730" s="29"/>
      <c r="EH1730" s="29"/>
      <c r="EI1730" s="29"/>
      <c r="EJ1730" s="29"/>
      <c r="EK1730" s="29"/>
      <c r="EL1730" s="29"/>
      <c r="EM1730" s="29"/>
      <c r="EN1730" s="29"/>
      <c r="EO1730" s="29"/>
      <c r="EP1730" s="29"/>
      <c r="EQ1730" s="29"/>
      <c r="ER1730" s="29"/>
      <c r="ES1730" s="29"/>
      <c r="ET1730" s="29"/>
      <c r="EU1730" s="29"/>
      <c r="EV1730" s="29"/>
      <c r="EW1730" s="29"/>
      <c r="EX1730" s="29"/>
      <c r="EY1730" s="29"/>
      <c r="EZ1730" s="29"/>
      <c r="FA1730" s="29"/>
      <c r="FB1730" s="29"/>
      <c r="FC1730" s="29"/>
      <c r="FD1730" s="29"/>
      <c r="FE1730" s="29"/>
      <c r="FF1730" s="29"/>
      <c r="FG1730" s="29"/>
      <c r="FH1730" s="29"/>
      <c r="FI1730" s="29"/>
      <c r="FJ1730" s="29"/>
      <c r="FK1730" s="29"/>
      <c r="FV1730" s="29"/>
      <c r="FZ1730" s="29"/>
      <c r="GA1730" s="29"/>
    </row>
    <row r="1731" spans="7:183" x14ac:dyDescent="0.25">
      <c r="G1731" s="112"/>
      <c r="Z1731" s="113"/>
      <c r="AQ1731" s="29"/>
      <c r="AR1731" s="29"/>
      <c r="AS1731" s="29"/>
      <c r="AT1731" s="29"/>
      <c r="AU1731" s="29"/>
      <c r="AV1731" s="29"/>
      <c r="AW1731" s="29"/>
      <c r="AX1731" s="29"/>
      <c r="AY1731" s="29"/>
      <c r="AZ1731" s="29"/>
      <c r="BA1731" s="29"/>
      <c r="BB1731" s="29"/>
      <c r="BC1731" s="29"/>
      <c r="BD1731" s="29"/>
      <c r="BE1731" s="29"/>
      <c r="BF1731" s="29"/>
      <c r="BG1731" s="29"/>
      <c r="BH1731" s="29"/>
      <c r="BI1731" s="29"/>
      <c r="BJ1731" s="29"/>
      <c r="BK1731" s="29"/>
      <c r="BL1731" s="29"/>
      <c r="BM1731" s="29"/>
      <c r="CH1731" s="29"/>
      <c r="CX1731" s="29"/>
      <c r="CY1731" s="29"/>
      <c r="CZ1731" s="31"/>
      <c r="DA1731" s="31"/>
      <c r="DB1731" s="31"/>
      <c r="DC1731" s="31"/>
      <c r="DD1731" s="31"/>
      <c r="DE1731" s="31"/>
      <c r="DF1731" s="31"/>
      <c r="DL1731" s="29"/>
      <c r="DM1731" s="29"/>
      <c r="DN1731" s="29"/>
      <c r="DO1731" s="29"/>
      <c r="DP1731" s="29"/>
      <c r="DQ1731" s="29"/>
      <c r="DR1731" s="29"/>
      <c r="DS1731" s="29"/>
      <c r="DT1731" s="29"/>
      <c r="DU1731" s="29"/>
      <c r="DV1731" s="29"/>
      <c r="DW1731" s="29"/>
      <c r="DX1731" s="29"/>
      <c r="DY1731" s="29"/>
      <c r="DZ1731" s="29"/>
      <c r="EA1731" s="29"/>
      <c r="EB1731" s="29"/>
      <c r="EC1731" s="29"/>
      <c r="ED1731" s="29"/>
      <c r="EE1731" s="29"/>
      <c r="EF1731" s="29"/>
      <c r="EG1731" s="29"/>
      <c r="EH1731" s="29"/>
      <c r="EI1731" s="29"/>
      <c r="EJ1731" s="29"/>
      <c r="EK1731" s="29"/>
      <c r="EL1731" s="29"/>
      <c r="EM1731" s="29"/>
      <c r="EN1731" s="29"/>
      <c r="EO1731" s="29"/>
      <c r="EP1731" s="29"/>
      <c r="EQ1731" s="29"/>
      <c r="ER1731" s="29"/>
      <c r="ES1731" s="29"/>
      <c r="ET1731" s="29"/>
      <c r="EU1731" s="29"/>
      <c r="EV1731" s="29"/>
      <c r="EW1731" s="29"/>
      <c r="EX1731" s="29"/>
      <c r="EY1731" s="29"/>
      <c r="EZ1731" s="29"/>
      <c r="FA1731" s="29"/>
      <c r="FB1731" s="29"/>
      <c r="FC1731" s="29"/>
      <c r="FD1731" s="29"/>
      <c r="FE1731" s="29"/>
      <c r="FF1731" s="29"/>
      <c r="FG1731" s="29"/>
      <c r="FH1731" s="29"/>
      <c r="FI1731" s="29"/>
      <c r="FJ1731" s="29"/>
      <c r="FK1731" s="29"/>
      <c r="FV1731" s="29"/>
      <c r="FZ1731" s="29"/>
      <c r="GA1731" s="29"/>
    </row>
    <row r="1732" spans="7:183" x14ac:dyDescent="0.25">
      <c r="G1732" s="112"/>
      <c r="Z1732" s="113"/>
      <c r="AQ1732" s="29"/>
      <c r="AR1732" s="29"/>
      <c r="AS1732" s="29"/>
      <c r="AT1732" s="29"/>
      <c r="AU1732" s="29"/>
      <c r="AV1732" s="29"/>
      <c r="AW1732" s="29"/>
      <c r="AX1732" s="29"/>
      <c r="AY1732" s="29"/>
      <c r="AZ1732" s="29"/>
      <c r="BA1732" s="29"/>
      <c r="BB1732" s="29"/>
      <c r="BC1732" s="29"/>
      <c r="BD1732" s="29"/>
      <c r="BE1732" s="29"/>
      <c r="BF1732" s="29"/>
      <c r="BG1732" s="29"/>
      <c r="BH1732" s="29"/>
      <c r="BI1732" s="29"/>
      <c r="BJ1732" s="29"/>
      <c r="BK1732" s="29"/>
      <c r="BL1732" s="29"/>
      <c r="BM1732" s="29"/>
      <c r="CH1732" s="29"/>
      <c r="CX1732" s="29"/>
      <c r="CY1732" s="29"/>
      <c r="CZ1732" s="31"/>
      <c r="DA1732" s="31"/>
      <c r="DB1732" s="31"/>
      <c r="DC1732" s="31"/>
      <c r="DD1732" s="31"/>
      <c r="DE1732" s="31"/>
      <c r="DF1732" s="31"/>
      <c r="DL1732" s="29"/>
      <c r="DM1732" s="29"/>
      <c r="DN1732" s="29"/>
      <c r="DO1732" s="29"/>
      <c r="DP1732" s="29"/>
      <c r="DQ1732" s="29"/>
      <c r="DR1732" s="29"/>
      <c r="DS1732" s="29"/>
      <c r="DT1732" s="29"/>
      <c r="DU1732" s="29"/>
      <c r="DV1732" s="29"/>
      <c r="DW1732" s="29"/>
      <c r="DX1732" s="29"/>
      <c r="DY1732" s="29"/>
      <c r="DZ1732" s="29"/>
      <c r="EA1732" s="29"/>
      <c r="EB1732" s="29"/>
      <c r="EC1732" s="29"/>
      <c r="ED1732" s="29"/>
      <c r="EE1732" s="29"/>
      <c r="EF1732" s="29"/>
      <c r="EG1732" s="29"/>
      <c r="EH1732" s="29"/>
      <c r="EI1732" s="29"/>
      <c r="EJ1732" s="29"/>
      <c r="EK1732" s="29"/>
      <c r="EL1732" s="29"/>
      <c r="EM1732" s="29"/>
      <c r="EN1732" s="29"/>
      <c r="EO1732" s="29"/>
      <c r="EP1732" s="29"/>
      <c r="EQ1732" s="29"/>
      <c r="ER1732" s="29"/>
      <c r="ES1732" s="29"/>
      <c r="ET1732" s="29"/>
      <c r="EU1732" s="29"/>
      <c r="EV1732" s="29"/>
      <c r="EW1732" s="29"/>
      <c r="EX1732" s="29"/>
      <c r="EY1732" s="29"/>
      <c r="EZ1732" s="29"/>
      <c r="FA1732" s="29"/>
      <c r="FB1732" s="29"/>
      <c r="FC1732" s="29"/>
      <c r="FD1732" s="29"/>
      <c r="FE1732" s="29"/>
      <c r="FF1732" s="29"/>
      <c r="FG1732" s="29"/>
      <c r="FH1732" s="29"/>
      <c r="FI1732" s="29"/>
      <c r="FJ1732" s="29"/>
      <c r="FK1732" s="29"/>
      <c r="FV1732" s="29"/>
      <c r="FZ1732" s="29"/>
      <c r="GA1732" s="29"/>
    </row>
    <row r="1733" spans="7:183" x14ac:dyDescent="0.25">
      <c r="G1733" s="112"/>
      <c r="Z1733" s="113"/>
      <c r="AQ1733" s="29"/>
      <c r="AR1733" s="29"/>
      <c r="AS1733" s="29"/>
      <c r="AT1733" s="29"/>
      <c r="AU1733" s="29"/>
      <c r="AV1733" s="29"/>
      <c r="AW1733" s="29"/>
      <c r="AX1733" s="29"/>
      <c r="AY1733" s="29"/>
      <c r="AZ1733" s="29"/>
      <c r="BA1733" s="29"/>
      <c r="BB1733" s="29"/>
      <c r="BC1733" s="29"/>
      <c r="BD1733" s="29"/>
      <c r="BE1733" s="29"/>
      <c r="BF1733" s="29"/>
      <c r="BG1733" s="29"/>
      <c r="BH1733" s="29"/>
      <c r="BI1733" s="29"/>
      <c r="BJ1733" s="29"/>
      <c r="BK1733" s="29"/>
      <c r="BL1733" s="29"/>
      <c r="BM1733" s="29"/>
      <c r="CH1733" s="29"/>
      <c r="CX1733" s="29"/>
      <c r="CY1733" s="29"/>
      <c r="CZ1733" s="31"/>
      <c r="DA1733" s="31"/>
      <c r="DB1733" s="31"/>
      <c r="DC1733" s="31"/>
      <c r="DD1733" s="31"/>
      <c r="DE1733" s="31"/>
      <c r="DF1733" s="31"/>
      <c r="DL1733" s="29"/>
      <c r="DM1733" s="29"/>
      <c r="DN1733" s="29"/>
      <c r="DO1733" s="29"/>
      <c r="DP1733" s="29"/>
      <c r="DQ1733" s="29"/>
      <c r="DR1733" s="29"/>
      <c r="DS1733" s="29"/>
      <c r="DT1733" s="29"/>
      <c r="DU1733" s="29"/>
      <c r="DV1733" s="29"/>
      <c r="DW1733" s="29"/>
      <c r="DX1733" s="29"/>
      <c r="DY1733" s="29"/>
      <c r="DZ1733" s="29"/>
      <c r="EA1733" s="29"/>
      <c r="EB1733" s="29"/>
      <c r="EC1733" s="29"/>
      <c r="ED1733" s="29"/>
      <c r="EE1733" s="29"/>
      <c r="EF1733" s="29"/>
      <c r="EG1733" s="29"/>
      <c r="EH1733" s="29"/>
      <c r="EI1733" s="29"/>
      <c r="EJ1733" s="29"/>
      <c r="EK1733" s="29"/>
      <c r="EL1733" s="29"/>
      <c r="EM1733" s="29"/>
      <c r="EN1733" s="29"/>
      <c r="EO1733" s="29"/>
      <c r="EP1733" s="29"/>
      <c r="EQ1733" s="29"/>
      <c r="ER1733" s="29"/>
      <c r="ES1733" s="29"/>
      <c r="ET1733" s="29"/>
      <c r="EU1733" s="29"/>
      <c r="EV1733" s="29"/>
      <c r="EW1733" s="29"/>
      <c r="EX1733" s="29"/>
      <c r="EY1733" s="29"/>
      <c r="EZ1733" s="29"/>
      <c r="FA1733" s="29"/>
      <c r="FB1733" s="29"/>
      <c r="FC1733" s="29"/>
      <c r="FD1733" s="29"/>
      <c r="FE1733" s="29"/>
      <c r="FF1733" s="29"/>
      <c r="FG1733" s="29"/>
      <c r="FH1733" s="29"/>
      <c r="FI1733" s="29"/>
      <c r="FJ1733" s="29"/>
      <c r="FK1733" s="29"/>
      <c r="FV1733" s="29"/>
      <c r="FZ1733" s="29"/>
      <c r="GA1733" s="29"/>
    </row>
    <row r="1734" spans="7:183" x14ac:dyDescent="0.25">
      <c r="G1734" s="112"/>
      <c r="Z1734" s="113"/>
      <c r="AQ1734" s="29"/>
      <c r="AR1734" s="29"/>
      <c r="AS1734" s="29"/>
      <c r="AT1734" s="29"/>
      <c r="AU1734" s="29"/>
      <c r="AV1734" s="29"/>
      <c r="AW1734" s="29"/>
      <c r="AX1734" s="29"/>
      <c r="AY1734" s="29"/>
      <c r="AZ1734" s="29"/>
      <c r="BA1734" s="29"/>
      <c r="BB1734" s="29"/>
      <c r="BC1734" s="29"/>
      <c r="BD1734" s="29"/>
      <c r="BE1734" s="29"/>
      <c r="BF1734" s="29"/>
      <c r="BG1734" s="29"/>
      <c r="BH1734" s="29"/>
      <c r="BI1734" s="29"/>
      <c r="BJ1734" s="29"/>
      <c r="BK1734" s="29"/>
      <c r="BL1734" s="29"/>
      <c r="BM1734" s="29"/>
      <c r="CH1734" s="29"/>
      <c r="CX1734" s="29"/>
      <c r="CY1734" s="29"/>
      <c r="CZ1734" s="31"/>
      <c r="DA1734" s="31"/>
      <c r="DB1734" s="31"/>
      <c r="DC1734" s="31"/>
      <c r="DD1734" s="31"/>
      <c r="DE1734" s="31"/>
      <c r="DF1734" s="31"/>
      <c r="DL1734" s="29"/>
      <c r="DM1734" s="29"/>
      <c r="DN1734" s="29"/>
      <c r="DO1734" s="29"/>
      <c r="DP1734" s="29"/>
      <c r="DQ1734" s="29"/>
      <c r="DR1734" s="29"/>
      <c r="DS1734" s="29"/>
      <c r="DT1734" s="29"/>
      <c r="DU1734" s="29"/>
      <c r="DV1734" s="29"/>
      <c r="DW1734" s="29"/>
      <c r="DX1734" s="29"/>
      <c r="DY1734" s="29"/>
      <c r="DZ1734" s="29"/>
      <c r="EA1734" s="29"/>
      <c r="EB1734" s="29"/>
      <c r="EC1734" s="29"/>
      <c r="ED1734" s="29"/>
      <c r="EE1734" s="29"/>
      <c r="EF1734" s="29"/>
      <c r="EG1734" s="29"/>
      <c r="EH1734" s="29"/>
      <c r="EI1734" s="29"/>
      <c r="EJ1734" s="29"/>
      <c r="EK1734" s="29"/>
      <c r="EL1734" s="29"/>
      <c r="EM1734" s="29"/>
      <c r="EN1734" s="29"/>
      <c r="EO1734" s="29"/>
      <c r="EP1734" s="29"/>
      <c r="EQ1734" s="29"/>
      <c r="ER1734" s="29"/>
      <c r="ES1734" s="29"/>
      <c r="ET1734" s="29"/>
      <c r="EU1734" s="29"/>
      <c r="EV1734" s="29"/>
      <c r="EW1734" s="29"/>
      <c r="EX1734" s="29"/>
      <c r="EY1734" s="29"/>
      <c r="EZ1734" s="29"/>
      <c r="FA1734" s="29"/>
      <c r="FB1734" s="29"/>
      <c r="FC1734" s="29"/>
      <c r="FD1734" s="29"/>
      <c r="FE1734" s="29"/>
      <c r="FF1734" s="29"/>
      <c r="FG1734" s="29"/>
      <c r="FH1734" s="29"/>
      <c r="FI1734" s="29"/>
      <c r="FJ1734" s="29"/>
      <c r="FK1734" s="29"/>
      <c r="FV1734" s="29"/>
      <c r="FZ1734" s="29"/>
      <c r="GA1734" s="29"/>
    </row>
    <row r="1735" spans="7:183" x14ac:dyDescent="0.25">
      <c r="G1735" s="112"/>
      <c r="Z1735" s="113"/>
      <c r="AQ1735" s="29"/>
      <c r="AR1735" s="29"/>
      <c r="AS1735" s="29"/>
      <c r="AT1735" s="29"/>
      <c r="AU1735" s="29"/>
      <c r="AV1735" s="29"/>
      <c r="AW1735" s="29"/>
      <c r="AX1735" s="29"/>
      <c r="AY1735" s="29"/>
      <c r="AZ1735" s="29"/>
      <c r="BA1735" s="29"/>
      <c r="BB1735" s="29"/>
      <c r="BC1735" s="29"/>
      <c r="BD1735" s="29"/>
      <c r="BE1735" s="29"/>
      <c r="BF1735" s="29"/>
      <c r="BG1735" s="29"/>
      <c r="BH1735" s="29"/>
      <c r="BI1735" s="29"/>
      <c r="BJ1735" s="29"/>
      <c r="BK1735" s="29"/>
      <c r="BL1735" s="29"/>
      <c r="BM1735" s="29"/>
      <c r="CH1735" s="29"/>
      <c r="CX1735" s="29"/>
      <c r="CY1735" s="29"/>
      <c r="CZ1735" s="31"/>
      <c r="DA1735" s="31"/>
      <c r="DB1735" s="31"/>
      <c r="DC1735" s="31"/>
      <c r="DD1735" s="31"/>
      <c r="DE1735" s="31"/>
      <c r="DF1735" s="31"/>
      <c r="DL1735" s="29"/>
      <c r="DM1735" s="29"/>
      <c r="DN1735" s="29"/>
      <c r="DO1735" s="29"/>
      <c r="DP1735" s="29"/>
      <c r="DQ1735" s="29"/>
      <c r="DR1735" s="29"/>
      <c r="DS1735" s="29"/>
      <c r="DT1735" s="29"/>
      <c r="DU1735" s="29"/>
      <c r="DV1735" s="29"/>
      <c r="DW1735" s="29"/>
      <c r="DX1735" s="29"/>
      <c r="DY1735" s="29"/>
      <c r="DZ1735" s="29"/>
      <c r="EA1735" s="29"/>
      <c r="EB1735" s="29"/>
      <c r="EC1735" s="29"/>
      <c r="ED1735" s="29"/>
      <c r="EE1735" s="29"/>
      <c r="EF1735" s="29"/>
      <c r="EG1735" s="29"/>
      <c r="EH1735" s="29"/>
      <c r="EI1735" s="29"/>
      <c r="EJ1735" s="29"/>
      <c r="EK1735" s="29"/>
      <c r="EL1735" s="29"/>
      <c r="EM1735" s="29"/>
      <c r="EN1735" s="29"/>
      <c r="EO1735" s="29"/>
      <c r="EP1735" s="29"/>
      <c r="EQ1735" s="29"/>
      <c r="ER1735" s="29"/>
      <c r="ES1735" s="29"/>
      <c r="ET1735" s="29"/>
      <c r="EU1735" s="29"/>
      <c r="EV1735" s="29"/>
      <c r="EW1735" s="29"/>
      <c r="EX1735" s="29"/>
      <c r="EY1735" s="29"/>
      <c r="EZ1735" s="29"/>
      <c r="FA1735" s="29"/>
      <c r="FB1735" s="29"/>
      <c r="FC1735" s="29"/>
      <c r="FD1735" s="29"/>
      <c r="FE1735" s="29"/>
      <c r="FF1735" s="29"/>
      <c r="FG1735" s="29"/>
      <c r="FH1735" s="29"/>
      <c r="FI1735" s="29"/>
      <c r="FJ1735" s="29"/>
      <c r="FK1735" s="29"/>
      <c r="FV1735" s="29"/>
      <c r="FZ1735" s="29"/>
      <c r="GA1735" s="29"/>
    </row>
    <row r="1736" spans="7:183" x14ac:dyDescent="0.25">
      <c r="G1736" s="112"/>
      <c r="Z1736" s="113"/>
      <c r="AQ1736" s="29"/>
      <c r="AR1736" s="29"/>
      <c r="AS1736" s="29"/>
      <c r="AT1736" s="29"/>
      <c r="AU1736" s="29"/>
      <c r="AV1736" s="29"/>
      <c r="AW1736" s="29"/>
      <c r="AX1736" s="29"/>
      <c r="AY1736" s="29"/>
      <c r="AZ1736" s="29"/>
      <c r="BA1736" s="29"/>
      <c r="BB1736" s="29"/>
      <c r="BC1736" s="29"/>
      <c r="BD1736" s="29"/>
      <c r="BE1736" s="29"/>
      <c r="BF1736" s="29"/>
      <c r="BG1736" s="29"/>
      <c r="BH1736" s="29"/>
      <c r="BI1736" s="29"/>
      <c r="BJ1736" s="29"/>
      <c r="BK1736" s="29"/>
      <c r="BL1736" s="29"/>
      <c r="BM1736" s="29"/>
      <c r="CH1736" s="29"/>
      <c r="CX1736" s="29"/>
      <c r="CY1736" s="29"/>
      <c r="CZ1736" s="31"/>
      <c r="DA1736" s="31"/>
      <c r="DB1736" s="31"/>
      <c r="DC1736" s="31"/>
      <c r="DD1736" s="31"/>
      <c r="DE1736" s="31"/>
      <c r="DF1736" s="31"/>
      <c r="DL1736" s="29"/>
      <c r="DM1736" s="29"/>
      <c r="DN1736" s="29"/>
      <c r="DO1736" s="29"/>
      <c r="DP1736" s="29"/>
      <c r="DQ1736" s="29"/>
      <c r="DR1736" s="29"/>
      <c r="DS1736" s="29"/>
      <c r="DT1736" s="29"/>
      <c r="DU1736" s="29"/>
      <c r="DV1736" s="29"/>
      <c r="DW1736" s="29"/>
      <c r="DX1736" s="29"/>
      <c r="DY1736" s="29"/>
      <c r="DZ1736" s="29"/>
      <c r="EA1736" s="29"/>
      <c r="EB1736" s="29"/>
      <c r="EC1736" s="29"/>
      <c r="ED1736" s="29"/>
      <c r="EE1736" s="29"/>
      <c r="EF1736" s="29"/>
      <c r="EG1736" s="29"/>
      <c r="EH1736" s="29"/>
      <c r="EI1736" s="29"/>
      <c r="EJ1736" s="29"/>
      <c r="EK1736" s="29"/>
      <c r="EL1736" s="29"/>
      <c r="EM1736" s="29"/>
      <c r="EN1736" s="29"/>
      <c r="EO1736" s="29"/>
      <c r="EP1736" s="29"/>
      <c r="EQ1736" s="29"/>
      <c r="ER1736" s="29"/>
      <c r="ES1736" s="29"/>
      <c r="ET1736" s="29"/>
      <c r="EU1736" s="29"/>
      <c r="EV1736" s="29"/>
      <c r="EW1736" s="29"/>
      <c r="EX1736" s="29"/>
      <c r="EY1736" s="29"/>
      <c r="EZ1736" s="29"/>
      <c r="FA1736" s="29"/>
      <c r="FB1736" s="29"/>
      <c r="FC1736" s="29"/>
      <c r="FD1736" s="29"/>
      <c r="FE1736" s="29"/>
      <c r="FF1736" s="29"/>
      <c r="FG1736" s="29"/>
      <c r="FH1736" s="29"/>
      <c r="FI1736" s="29"/>
      <c r="FJ1736" s="29"/>
      <c r="FK1736" s="29"/>
      <c r="FV1736" s="29"/>
      <c r="FZ1736" s="29"/>
      <c r="GA1736" s="29"/>
    </row>
    <row r="1737" spans="7:183" x14ac:dyDescent="0.25">
      <c r="G1737" s="112"/>
      <c r="Z1737" s="113"/>
      <c r="AQ1737" s="29"/>
      <c r="AR1737" s="29"/>
      <c r="AS1737" s="29"/>
      <c r="AT1737" s="29"/>
      <c r="AU1737" s="29"/>
      <c r="AV1737" s="29"/>
      <c r="AW1737" s="29"/>
      <c r="AX1737" s="29"/>
      <c r="AY1737" s="29"/>
      <c r="AZ1737" s="29"/>
      <c r="BA1737" s="29"/>
      <c r="BB1737" s="29"/>
      <c r="BC1737" s="29"/>
      <c r="BD1737" s="29"/>
      <c r="BE1737" s="29"/>
      <c r="BF1737" s="29"/>
      <c r="BG1737" s="29"/>
      <c r="BH1737" s="29"/>
      <c r="BI1737" s="29"/>
      <c r="BJ1737" s="29"/>
      <c r="BK1737" s="29"/>
      <c r="BL1737" s="29"/>
      <c r="BM1737" s="29"/>
      <c r="CH1737" s="29"/>
      <c r="CX1737" s="29"/>
      <c r="CY1737" s="29"/>
      <c r="CZ1737" s="31"/>
      <c r="DA1737" s="31"/>
      <c r="DB1737" s="31"/>
      <c r="DC1737" s="31"/>
      <c r="DD1737" s="31"/>
      <c r="DE1737" s="31"/>
      <c r="DF1737" s="31"/>
      <c r="DL1737" s="29"/>
      <c r="DM1737" s="29"/>
      <c r="DN1737" s="29"/>
      <c r="DO1737" s="29"/>
      <c r="DP1737" s="29"/>
      <c r="DQ1737" s="29"/>
      <c r="DR1737" s="29"/>
      <c r="DS1737" s="29"/>
      <c r="DT1737" s="29"/>
      <c r="DU1737" s="29"/>
      <c r="DV1737" s="29"/>
      <c r="DW1737" s="29"/>
      <c r="DX1737" s="29"/>
      <c r="DY1737" s="29"/>
      <c r="DZ1737" s="29"/>
      <c r="EA1737" s="29"/>
      <c r="EB1737" s="29"/>
      <c r="EC1737" s="29"/>
      <c r="ED1737" s="29"/>
      <c r="EE1737" s="29"/>
      <c r="EF1737" s="29"/>
      <c r="EG1737" s="29"/>
      <c r="EH1737" s="29"/>
      <c r="EI1737" s="29"/>
      <c r="EJ1737" s="29"/>
      <c r="EK1737" s="29"/>
      <c r="EL1737" s="29"/>
      <c r="EM1737" s="29"/>
      <c r="EN1737" s="29"/>
      <c r="EO1737" s="29"/>
      <c r="EP1737" s="29"/>
      <c r="EQ1737" s="29"/>
      <c r="ER1737" s="29"/>
      <c r="ES1737" s="29"/>
      <c r="ET1737" s="29"/>
      <c r="EU1737" s="29"/>
      <c r="EV1737" s="29"/>
      <c r="EW1737" s="29"/>
      <c r="EX1737" s="29"/>
      <c r="EY1737" s="29"/>
      <c r="EZ1737" s="29"/>
      <c r="FA1737" s="29"/>
      <c r="FB1737" s="29"/>
      <c r="FC1737" s="29"/>
      <c r="FD1737" s="29"/>
      <c r="FE1737" s="29"/>
      <c r="FF1737" s="29"/>
      <c r="FG1737" s="29"/>
      <c r="FH1737" s="29"/>
      <c r="FI1737" s="29"/>
      <c r="FJ1737" s="29"/>
      <c r="FK1737" s="29"/>
      <c r="FV1737" s="29"/>
      <c r="FZ1737" s="29"/>
      <c r="GA1737" s="29"/>
    </row>
    <row r="1738" spans="7:183" x14ac:dyDescent="0.25">
      <c r="G1738" s="112"/>
      <c r="Z1738" s="113"/>
      <c r="AQ1738" s="29"/>
      <c r="AR1738" s="29"/>
      <c r="AS1738" s="29"/>
      <c r="AT1738" s="29"/>
      <c r="AU1738" s="29"/>
      <c r="AV1738" s="29"/>
      <c r="AW1738" s="29"/>
      <c r="AX1738" s="29"/>
      <c r="AY1738" s="29"/>
      <c r="AZ1738" s="29"/>
      <c r="BA1738" s="29"/>
      <c r="BB1738" s="29"/>
      <c r="BC1738" s="29"/>
      <c r="BD1738" s="29"/>
      <c r="BE1738" s="29"/>
      <c r="BF1738" s="29"/>
      <c r="BG1738" s="29"/>
      <c r="BH1738" s="29"/>
      <c r="BI1738" s="29"/>
      <c r="BJ1738" s="29"/>
      <c r="BK1738" s="29"/>
      <c r="BL1738" s="29"/>
      <c r="BM1738" s="29"/>
      <c r="CH1738" s="29"/>
      <c r="CX1738" s="29"/>
      <c r="CY1738" s="29"/>
      <c r="CZ1738" s="31"/>
      <c r="DA1738" s="31"/>
      <c r="DB1738" s="31"/>
      <c r="DC1738" s="31"/>
      <c r="DD1738" s="31"/>
      <c r="DE1738" s="31"/>
      <c r="DF1738" s="31"/>
      <c r="DL1738" s="29"/>
      <c r="DM1738" s="29"/>
      <c r="DN1738" s="29"/>
      <c r="DO1738" s="29"/>
      <c r="DP1738" s="29"/>
      <c r="DQ1738" s="29"/>
      <c r="DR1738" s="29"/>
      <c r="DS1738" s="29"/>
      <c r="DT1738" s="29"/>
      <c r="DU1738" s="29"/>
      <c r="DV1738" s="29"/>
      <c r="DW1738" s="29"/>
      <c r="DX1738" s="29"/>
      <c r="DY1738" s="29"/>
      <c r="DZ1738" s="29"/>
      <c r="EA1738" s="29"/>
      <c r="EB1738" s="29"/>
      <c r="EC1738" s="29"/>
      <c r="ED1738" s="29"/>
      <c r="EE1738" s="29"/>
      <c r="EF1738" s="29"/>
      <c r="EG1738" s="29"/>
      <c r="EH1738" s="29"/>
      <c r="EI1738" s="29"/>
      <c r="EJ1738" s="29"/>
      <c r="EK1738" s="29"/>
      <c r="EL1738" s="29"/>
      <c r="EM1738" s="29"/>
      <c r="EN1738" s="29"/>
      <c r="EO1738" s="29"/>
      <c r="EP1738" s="29"/>
      <c r="EQ1738" s="29"/>
      <c r="ER1738" s="29"/>
      <c r="ES1738" s="29"/>
      <c r="ET1738" s="29"/>
      <c r="EU1738" s="29"/>
      <c r="EV1738" s="29"/>
      <c r="EW1738" s="29"/>
      <c r="EX1738" s="29"/>
      <c r="EY1738" s="29"/>
      <c r="EZ1738" s="29"/>
      <c r="FA1738" s="29"/>
      <c r="FB1738" s="29"/>
      <c r="FC1738" s="29"/>
      <c r="FD1738" s="29"/>
      <c r="FE1738" s="29"/>
      <c r="FF1738" s="29"/>
      <c r="FG1738" s="29"/>
      <c r="FH1738" s="29"/>
      <c r="FI1738" s="29"/>
      <c r="FJ1738" s="29"/>
      <c r="FK1738" s="29"/>
      <c r="FV1738" s="29"/>
      <c r="FZ1738" s="29"/>
      <c r="GA1738" s="29"/>
    </row>
    <row r="1739" spans="7:183" x14ac:dyDescent="0.25">
      <c r="G1739" s="112"/>
      <c r="Z1739" s="113"/>
      <c r="AQ1739" s="29"/>
      <c r="AR1739" s="29"/>
      <c r="AS1739" s="29"/>
      <c r="AT1739" s="29"/>
      <c r="AU1739" s="29"/>
      <c r="AV1739" s="29"/>
      <c r="AW1739" s="29"/>
      <c r="AX1739" s="29"/>
      <c r="AY1739" s="29"/>
      <c r="AZ1739" s="29"/>
      <c r="BA1739" s="29"/>
      <c r="BB1739" s="29"/>
      <c r="BC1739" s="29"/>
      <c r="BD1739" s="29"/>
      <c r="BE1739" s="29"/>
      <c r="BF1739" s="29"/>
      <c r="BG1739" s="29"/>
      <c r="BH1739" s="29"/>
      <c r="BI1739" s="29"/>
      <c r="BJ1739" s="29"/>
      <c r="BK1739" s="29"/>
      <c r="BL1739" s="29"/>
      <c r="BM1739" s="29"/>
      <c r="CH1739" s="29"/>
      <c r="CX1739" s="29"/>
      <c r="CY1739" s="29"/>
      <c r="CZ1739" s="31"/>
      <c r="DA1739" s="31"/>
      <c r="DB1739" s="31"/>
      <c r="DC1739" s="31"/>
      <c r="DD1739" s="31"/>
      <c r="DE1739" s="31"/>
      <c r="DF1739" s="31"/>
      <c r="DL1739" s="29"/>
      <c r="DM1739" s="29"/>
      <c r="DN1739" s="29"/>
      <c r="DO1739" s="29"/>
      <c r="DP1739" s="29"/>
      <c r="DQ1739" s="29"/>
      <c r="DR1739" s="29"/>
      <c r="DS1739" s="29"/>
      <c r="DT1739" s="29"/>
      <c r="DU1739" s="29"/>
      <c r="DV1739" s="29"/>
      <c r="DW1739" s="29"/>
      <c r="DX1739" s="29"/>
      <c r="DY1739" s="29"/>
      <c r="DZ1739" s="29"/>
      <c r="EA1739" s="29"/>
      <c r="EB1739" s="29"/>
      <c r="EC1739" s="29"/>
      <c r="ED1739" s="29"/>
      <c r="EE1739" s="29"/>
      <c r="EF1739" s="29"/>
      <c r="EG1739" s="29"/>
      <c r="EH1739" s="29"/>
      <c r="EI1739" s="29"/>
      <c r="EJ1739" s="29"/>
      <c r="EK1739" s="29"/>
      <c r="EL1739" s="29"/>
      <c r="EM1739" s="29"/>
      <c r="EN1739" s="29"/>
      <c r="EO1739" s="29"/>
      <c r="EP1739" s="29"/>
      <c r="EQ1739" s="29"/>
      <c r="ER1739" s="29"/>
      <c r="ES1739" s="29"/>
      <c r="ET1739" s="29"/>
      <c r="EU1739" s="29"/>
      <c r="EV1739" s="29"/>
      <c r="EW1739" s="29"/>
      <c r="EX1739" s="29"/>
      <c r="EY1739" s="29"/>
      <c r="EZ1739" s="29"/>
      <c r="FA1739" s="29"/>
      <c r="FB1739" s="29"/>
      <c r="FC1739" s="29"/>
      <c r="FD1739" s="29"/>
      <c r="FE1739" s="29"/>
      <c r="FF1739" s="29"/>
      <c r="FG1739" s="29"/>
      <c r="FH1739" s="29"/>
      <c r="FI1739" s="29"/>
      <c r="FJ1739" s="29"/>
      <c r="FK1739" s="29"/>
      <c r="FV1739" s="29"/>
      <c r="FZ1739" s="29"/>
      <c r="GA1739" s="29"/>
    </row>
    <row r="1740" spans="7:183" x14ac:dyDescent="0.25">
      <c r="G1740" s="112"/>
      <c r="Z1740" s="113"/>
      <c r="AQ1740" s="29"/>
      <c r="AR1740" s="29"/>
      <c r="AS1740" s="29"/>
      <c r="AT1740" s="29"/>
      <c r="AU1740" s="29"/>
      <c r="AV1740" s="29"/>
      <c r="AW1740" s="29"/>
      <c r="AX1740" s="29"/>
      <c r="AY1740" s="29"/>
      <c r="AZ1740" s="29"/>
      <c r="BA1740" s="29"/>
      <c r="BB1740" s="29"/>
      <c r="BC1740" s="29"/>
      <c r="BD1740" s="29"/>
      <c r="BE1740" s="29"/>
      <c r="BF1740" s="29"/>
      <c r="BG1740" s="29"/>
      <c r="BH1740" s="29"/>
      <c r="BI1740" s="29"/>
      <c r="BJ1740" s="29"/>
      <c r="BK1740" s="29"/>
      <c r="BL1740" s="29"/>
      <c r="BM1740" s="29"/>
      <c r="CH1740" s="29"/>
      <c r="CX1740" s="29"/>
      <c r="CY1740" s="29"/>
      <c r="CZ1740" s="31"/>
      <c r="DA1740" s="31"/>
      <c r="DB1740" s="31"/>
      <c r="DC1740" s="31"/>
      <c r="DD1740" s="31"/>
      <c r="DE1740" s="31"/>
      <c r="DF1740" s="31"/>
      <c r="DL1740" s="29"/>
      <c r="DM1740" s="29"/>
      <c r="DN1740" s="29"/>
      <c r="DO1740" s="29"/>
      <c r="DP1740" s="29"/>
      <c r="DQ1740" s="29"/>
      <c r="DR1740" s="29"/>
      <c r="DS1740" s="29"/>
      <c r="DT1740" s="29"/>
      <c r="DU1740" s="29"/>
      <c r="DV1740" s="29"/>
      <c r="DW1740" s="29"/>
      <c r="DX1740" s="29"/>
      <c r="DY1740" s="29"/>
      <c r="DZ1740" s="29"/>
      <c r="EA1740" s="29"/>
      <c r="EB1740" s="29"/>
      <c r="EC1740" s="29"/>
      <c r="ED1740" s="29"/>
      <c r="EE1740" s="29"/>
      <c r="EF1740" s="29"/>
      <c r="EG1740" s="29"/>
      <c r="EH1740" s="29"/>
      <c r="EI1740" s="29"/>
      <c r="EJ1740" s="29"/>
      <c r="EK1740" s="29"/>
      <c r="EL1740" s="29"/>
      <c r="EM1740" s="29"/>
      <c r="EN1740" s="29"/>
      <c r="EO1740" s="29"/>
      <c r="EP1740" s="29"/>
      <c r="EQ1740" s="29"/>
      <c r="ER1740" s="29"/>
      <c r="ES1740" s="29"/>
      <c r="ET1740" s="29"/>
      <c r="EU1740" s="29"/>
      <c r="EV1740" s="29"/>
      <c r="EW1740" s="29"/>
      <c r="EX1740" s="29"/>
      <c r="EY1740" s="29"/>
      <c r="EZ1740" s="29"/>
      <c r="FA1740" s="29"/>
      <c r="FB1740" s="29"/>
      <c r="FC1740" s="29"/>
      <c r="FD1740" s="29"/>
      <c r="FE1740" s="29"/>
      <c r="FF1740" s="29"/>
      <c r="FG1740" s="29"/>
      <c r="FH1740" s="29"/>
      <c r="FI1740" s="29"/>
      <c r="FJ1740" s="29"/>
      <c r="FK1740" s="29"/>
      <c r="FV1740" s="29"/>
      <c r="FZ1740" s="29"/>
      <c r="GA1740" s="29"/>
    </row>
    <row r="1741" spans="7:183" x14ac:dyDescent="0.25">
      <c r="G1741" s="112"/>
      <c r="Z1741" s="113"/>
      <c r="AQ1741" s="29"/>
      <c r="AR1741" s="29"/>
      <c r="AS1741" s="29"/>
      <c r="AT1741" s="29"/>
      <c r="AU1741" s="29"/>
      <c r="AV1741" s="29"/>
      <c r="AW1741" s="29"/>
      <c r="AX1741" s="29"/>
      <c r="AY1741" s="29"/>
      <c r="AZ1741" s="29"/>
      <c r="BA1741" s="29"/>
      <c r="BB1741" s="29"/>
      <c r="BC1741" s="29"/>
      <c r="BD1741" s="29"/>
      <c r="BE1741" s="29"/>
      <c r="BF1741" s="29"/>
      <c r="BG1741" s="29"/>
      <c r="BH1741" s="29"/>
      <c r="BI1741" s="29"/>
      <c r="BJ1741" s="29"/>
      <c r="BK1741" s="29"/>
      <c r="BL1741" s="29"/>
      <c r="BM1741" s="29"/>
      <c r="CH1741" s="29"/>
      <c r="CX1741" s="29"/>
      <c r="CY1741" s="29"/>
      <c r="CZ1741" s="31"/>
      <c r="DA1741" s="31"/>
      <c r="DB1741" s="31"/>
      <c r="DC1741" s="31"/>
      <c r="DD1741" s="31"/>
      <c r="DE1741" s="31"/>
      <c r="DF1741" s="31"/>
      <c r="DL1741" s="29"/>
      <c r="DM1741" s="29"/>
      <c r="DN1741" s="29"/>
      <c r="DO1741" s="29"/>
      <c r="DP1741" s="29"/>
      <c r="DQ1741" s="29"/>
      <c r="DR1741" s="29"/>
      <c r="DS1741" s="29"/>
      <c r="DT1741" s="29"/>
      <c r="DU1741" s="29"/>
      <c r="DV1741" s="29"/>
      <c r="DW1741" s="29"/>
      <c r="DX1741" s="29"/>
      <c r="DY1741" s="29"/>
      <c r="DZ1741" s="29"/>
      <c r="EA1741" s="29"/>
      <c r="EB1741" s="29"/>
      <c r="EC1741" s="29"/>
      <c r="ED1741" s="29"/>
      <c r="EE1741" s="29"/>
      <c r="EF1741" s="29"/>
      <c r="EG1741" s="29"/>
      <c r="EH1741" s="29"/>
      <c r="EI1741" s="29"/>
      <c r="EJ1741" s="29"/>
      <c r="EK1741" s="29"/>
      <c r="EL1741" s="29"/>
      <c r="EM1741" s="29"/>
      <c r="EN1741" s="29"/>
      <c r="EO1741" s="29"/>
      <c r="EP1741" s="29"/>
      <c r="EQ1741" s="29"/>
      <c r="ER1741" s="29"/>
      <c r="ES1741" s="29"/>
      <c r="ET1741" s="29"/>
      <c r="EU1741" s="29"/>
      <c r="EV1741" s="29"/>
      <c r="EW1741" s="29"/>
      <c r="EX1741" s="29"/>
      <c r="EY1741" s="29"/>
      <c r="EZ1741" s="29"/>
      <c r="FA1741" s="29"/>
      <c r="FB1741" s="29"/>
      <c r="FC1741" s="29"/>
      <c r="FD1741" s="29"/>
      <c r="FE1741" s="29"/>
      <c r="FF1741" s="29"/>
      <c r="FG1741" s="29"/>
      <c r="FH1741" s="29"/>
      <c r="FI1741" s="29"/>
      <c r="FJ1741" s="29"/>
      <c r="FK1741" s="29"/>
      <c r="FV1741" s="29"/>
      <c r="FZ1741" s="29"/>
      <c r="GA1741" s="29"/>
    </row>
    <row r="1742" spans="7:183" x14ac:dyDescent="0.25">
      <c r="G1742" s="112"/>
      <c r="Z1742" s="113"/>
      <c r="AQ1742" s="29"/>
      <c r="AR1742" s="29"/>
      <c r="AS1742" s="29"/>
      <c r="AT1742" s="29"/>
      <c r="AU1742" s="29"/>
      <c r="AV1742" s="29"/>
      <c r="AW1742" s="29"/>
      <c r="AX1742" s="29"/>
      <c r="AY1742" s="29"/>
      <c r="AZ1742" s="29"/>
      <c r="BA1742" s="29"/>
      <c r="BB1742" s="29"/>
      <c r="BC1742" s="29"/>
      <c r="BD1742" s="29"/>
      <c r="BE1742" s="29"/>
      <c r="BF1742" s="29"/>
      <c r="BG1742" s="29"/>
      <c r="BH1742" s="29"/>
      <c r="BI1742" s="29"/>
      <c r="BJ1742" s="29"/>
      <c r="BK1742" s="29"/>
      <c r="BL1742" s="29"/>
      <c r="BM1742" s="29"/>
      <c r="CH1742" s="29"/>
      <c r="CX1742" s="29"/>
      <c r="CY1742" s="29"/>
      <c r="CZ1742" s="31"/>
      <c r="DA1742" s="31"/>
      <c r="DB1742" s="31"/>
      <c r="DC1742" s="31"/>
      <c r="DD1742" s="31"/>
      <c r="DE1742" s="31"/>
      <c r="DF1742" s="31"/>
      <c r="DL1742" s="29"/>
      <c r="DM1742" s="29"/>
      <c r="DN1742" s="29"/>
      <c r="DO1742" s="29"/>
      <c r="DP1742" s="29"/>
      <c r="DQ1742" s="29"/>
      <c r="DR1742" s="29"/>
      <c r="DS1742" s="29"/>
      <c r="DT1742" s="29"/>
      <c r="DU1742" s="29"/>
      <c r="DV1742" s="29"/>
      <c r="DW1742" s="29"/>
      <c r="DX1742" s="29"/>
      <c r="DY1742" s="29"/>
      <c r="DZ1742" s="29"/>
      <c r="EA1742" s="29"/>
      <c r="EB1742" s="29"/>
      <c r="EC1742" s="29"/>
      <c r="ED1742" s="29"/>
      <c r="EE1742" s="29"/>
      <c r="EF1742" s="29"/>
      <c r="EG1742" s="29"/>
      <c r="EH1742" s="29"/>
      <c r="EI1742" s="29"/>
      <c r="EJ1742" s="29"/>
      <c r="EK1742" s="29"/>
      <c r="EL1742" s="29"/>
      <c r="EM1742" s="29"/>
      <c r="EN1742" s="29"/>
      <c r="EO1742" s="29"/>
      <c r="EP1742" s="29"/>
      <c r="EQ1742" s="29"/>
      <c r="ER1742" s="29"/>
      <c r="ES1742" s="29"/>
      <c r="ET1742" s="29"/>
      <c r="EU1742" s="29"/>
      <c r="EV1742" s="29"/>
      <c r="EW1742" s="29"/>
      <c r="EX1742" s="29"/>
      <c r="EY1742" s="29"/>
      <c r="EZ1742" s="29"/>
      <c r="FA1742" s="29"/>
      <c r="FB1742" s="29"/>
      <c r="FC1742" s="29"/>
      <c r="FD1742" s="29"/>
      <c r="FE1742" s="29"/>
      <c r="FF1742" s="29"/>
      <c r="FG1742" s="29"/>
      <c r="FH1742" s="29"/>
      <c r="FI1742" s="29"/>
      <c r="FJ1742" s="29"/>
      <c r="FK1742" s="29"/>
      <c r="FV1742" s="29"/>
      <c r="FZ1742" s="29"/>
      <c r="GA1742" s="29"/>
    </row>
    <row r="1743" spans="7:183" x14ac:dyDescent="0.25">
      <c r="G1743" s="112"/>
      <c r="Z1743" s="113"/>
      <c r="AQ1743" s="29"/>
      <c r="AR1743" s="29"/>
      <c r="AS1743" s="29"/>
      <c r="AT1743" s="29"/>
      <c r="AU1743" s="29"/>
      <c r="AV1743" s="29"/>
      <c r="AW1743" s="29"/>
      <c r="AX1743" s="29"/>
      <c r="AY1743" s="29"/>
      <c r="AZ1743" s="29"/>
      <c r="BA1743" s="29"/>
      <c r="BB1743" s="29"/>
      <c r="BC1743" s="29"/>
      <c r="BD1743" s="29"/>
      <c r="BE1743" s="29"/>
      <c r="BF1743" s="29"/>
      <c r="BG1743" s="29"/>
      <c r="BH1743" s="29"/>
      <c r="BI1743" s="29"/>
      <c r="BJ1743" s="29"/>
      <c r="BK1743" s="29"/>
      <c r="BL1743" s="29"/>
      <c r="BM1743" s="29"/>
      <c r="CH1743" s="29"/>
      <c r="CX1743" s="29"/>
      <c r="CY1743" s="29"/>
      <c r="CZ1743" s="31"/>
      <c r="DA1743" s="31"/>
      <c r="DB1743" s="31"/>
      <c r="DC1743" s="31"/>
      <c r="DD1743" s="31"/>
      <c r="DE1743" s="31"/>
      <c r="DF1743" s="31"/>
      <c r="DL1743" s="29"/>
      <c r="DM1743" s="29"/>
      <c r="DN1743" s="29"/>
      <c r="DO1743" s="29"/>
      <c r="DP1743" s="29"/>
      <c r="DQ1743" s="29"/>
      <c r="DR1743" s="29"/>
      <c r="DS1743" s="29"/>
      <c r="DT1743" s="29"/>
      <c r="DU1743" s="29"/>
      <c r="DV1743" s="29"/>
      <c r="DW1743" s="29"/>
      <c r="DX1743" s="29"/>
      <c r="DY1743" s="29"/>
      <c r="DZ1743" s="29"/>
      <c r="EA1743" s="29"/>
      <c r="EB1743" s="29"/>
      <c r="EC1743" s="29"/>
      <c r="ED1743" s="29"/>
      <c r="EE1743" s="29"/>
      <c r="EF1743" s="29"/>
      <c r="EG1743" s="29"/>
      <c r="EH1743" s="29"/>
      <c r="EI1743" s="29"/>
      <c r="EJ1743" s="29"/>
      <c r="EK1743" s="29"/>
      <c r="EL1743" s="29"/>
      <c r="EM1743" s="29"/>
      <c r="EN1743" s="29"/>
      <c r="EO1743" s="29"/>
      <c r="EP1743" s="29"/>
      <c r="EQ1743" s="29"/>
      <c r="ER1743" s="29"/>
      <c r="ES1743" s="29"/>
      <c r="ET1743" s="29"/>
      <c r="EU1743" s="29"/>
      <c r="EV1743" s="29"/>
      <c r="EW1743" s="29"/>
      <c r="EX1743" s="29"/>
      <c r="EY1743" s="29"/>
      <c r="EZ1743" s="29"/>
      <c r="FA1743" s="29"/>
      <c r="FB1743" s="29"/>
      <c r="FC1743" s="29"/>
      <c r="FD1743" s="29"/>
      <c r="FE1743" s="29"/>
      <c r="FF1743" s="29"/>
      <c r="FG1743" s="29"/>
      <c r="FH1743" s="29"/>
      <c r="FI1743" s="29"/>
      <c r="FJ1743" s="29"/>
      <c r="FK1743" s="29"/>
      <c r="FV1743" s="29"/>
      <c r="FZ1743" s="29"/>
      <c r="GA1743" s="29"/>
    </row>
    <row r="1744" spans="7:183" x14ac:dyDescent="0.25">
      <c r="G1744" s="112"/>
      <c r="Z1744" s="113"/>
      <c r="AQ1744" s="29"/>
      <c r="AR1744" s="29"/>
      <c r="AS1744" s="29"/>
      <c r="AT1744" s="29"/>
      <c r="AU1744" s="29"/>
      <c r="AV1744" s="29"/>
      <c r="AW1744" s="29"/>
      <c r="AX1744" s="29"/>
      <c r="AY1744" s="29"/>
      <c r="AZ1744" s="29"/>
      <c r="BA1744" s="29"/>
      <c r="BB1744" s="29"/>
      <c r="BC1744" s="29"/>
      <c r="BD1744" s="29"/>
      <c r="BE1744" s="29"/>
      <c r="BF1744" s="29"/>
      <c r="BG1744" s="29"/>
      <c r="BH1744" s="29"/>
      <c r="BI1744" s="29"/>
      <c r="BJ1744" s="29"/>
      <c r="BK1744" s="29"/>
      <c r="BL1744" s="29"/>
      <c r="BM1744" s="29"/>
      <c r="CH1744" s="29"/>
      <c r="CX1744" s="29"/>
      <c r="CY1744" s="29"/>
      <c r="CZ1744" s="31"/>
      <c r="DA1744" s="31"/>
      <c r="DB1744" s="31"/>
      <c r="DC1744" s="31"/>
      <c r="DD1744" s="31"/>
      <c r="DE1744" s="31"/>
      <c r="DF1744" s="31"/>
      <c r="DL1744" s="29"/>
      <c r="DM1744" s="29"/>
      <c r="DN1744" s="29"/>
      <c r="DO1744" s="29"/>
      <c r="DP1744" s="29"/>
      <c r="DQ1744" s="29"/>
      <c r="DR1744" s="29"/>
      <c r="DS1744" s="29"/>
      <c r="DT1744" s="29"/>
      <c r="DU1744" s="29"/>
      <c r="DV1744" s="29"/>
      <c r="DW1744" s="29"/>
      <c r="DX1744" s="29"/>
      <c r="DY1744" s="29"/>
      <c r="DZ1744" s="29"/>
      <c r="EA1744" s="29"/>
      <c r="EB1744" s="29"/>
      <c r="EC1744" s="29"/>
      <c r="ED1744" s="29"/>
      <c r="EE1744" s="29"/>
      <c r="EF1744" s="29"/>
      <c r="EG1744" s="29"/>
      <c r="EH1744" s="29"/>
      <c r="EI1744" s="29"/>
      <c r="EJ1744" s="29"/>
      <c r="EK1744" s="29"/>
      <c r="EL1744" s="29"/>
      <c r="EM1744" s="29"/>
      <c r="EN1744" s="29"/>
      <c r="EO1744" s="29"/>
      <c r="EP1744" s="29"/>
      <c r="EQ1744" s="29"/>
      <c r="ER1744" s="29"/>
      <c r="ES1744" s="29"/>
      <c r="ET1744" s="29"/>
      <c r="EU1744" s="29"/>
      <c r="EV1744" s="29"/>
      <c r="EW1744" s="29"/>
      <c r="EX1744" s="29"/>
      <c r="EY1744" s="29"/>
      <c r="EZ1744" s="29"/>
      <c r="FA1744" s="29"/>
      <c r="FB1744" s="29"/>
      <c r="FC1744" s="29"/>
      <c r="FD1744" s="29"/>
      <c r="FE1744" s="29"/>
      <c r="FF1744" s="29"/>
      <c r="FG1744" s="29"/>
      <c r="FH1744" s="29"/>
      <c r="FI1744" s="29"/>
      <c r="FJ1744" s="29"/>
      <c r="FK1744" s="29"/>
      <c r="FV1744" s="29"/>
      <c r="FZ1744" s="29"/>
      <c r="GA1744" s="29"/>
    </row>
    <row r="1745" spans="7:183" x14ac:dyDescent="0.25">
      <c r="G1745" s="112"/>
      <c r="Z1745" s="113"/>
      <c r="AQ1745" s="29"/>
      <c r="AR1745" s="29"/>
      <c r="AS1745" s="29"/>
      <c r="AT1745" s="29"/>
      <c r="AU1745" s="29"/>
      <c r="AV1745" s="29"/>
      <c r="AW1745" s="29"/>
      <c r="AX1745" s="29"/>
      <c r="AY1745" s="29"/>
      <c r="AZ1745" s="29"/>
      <c r="BA1745" s="29"/>
      <c r="BB1745" s="29"/>
      <c r="BC1745" s="29"/>
      <c r="BD1745" s="29"/>
      <c r="BE1745" s="29"/>
      <c r="BF1745" s="29"/>
      <c r="BG1745" s="29"/>
      <c r="BH1745" s="29"/>
      <c r="BI1745" s="29"/>
      <c r="BJ1745" s="29"/>
      <c r="BK1745" s="29"/>
      <c r="BL1745" s="29"/>
      <c r="BM1745" s="29"/>
      <c r="CH1745" s="29"/>
      <c r="CX1745" s="29"/>
      <c r="CY1745" s="29"/>
      <c r="CZ1745" s="31"/>
      <c r="DA1745" s="31"/>
      <c r="DB1745" s="31"/>
      <c r="DC1745" s="31"/>
      <c r="DD1745" s="31"/>
      <c r="DE1745" s="31"/>
      <c r="DF1745" s="31"/>
      <c r="DL1745" s="29"/>
      <c r="DM1745" s="29"/>
      <c r="DN1745" s="29"/>
      <c r="DO1745" s="29"/>
      <c r="DP1745" s="29"/>
      <c r="DQ1745" s="29"/>
      <c r="DR1745" s="29"/>
      <c r="DS1745" s="29"/>
      <c r="DT1745" s="29"/>
      <c r="DU1745" s="29"/>
      <c r="DV1745" s="29"/>
      <c r="DW1745" s="29"/>
      <c r="DX1745" s="29"/>
      <c r="DY1745" s="29"/>
      <c r="DZ1745" s="29"/>
      <c r="EA1745" s="29"/>
      <c r="EB1745" s="29"/>
      <c r="EC1745" s="29"/>
      <c r="ED1745" s="29"/>
      <c r="EE1745" s="29"/>
      <c r="EF1745" s="29"/>
      <c r="EG1745" s="29"/>
      <c r="EH1745" s="29"/>
      <c r="EI1745" s="29"/>
      <c r="EJ1745" s="29"/>
      <c r="EK1745" s="29"/>
      <c r="EL1745" s="29"/>
      <c r="EM1745" s="29"/>
      <c r="EN1745" s="29"/>
      <c r="EO1745" s="29"/>
      <c r="EP1745" s="29"/>
      <c r="EQ1745" s="29"/>
      <c r="ER1745" s="29"/>
      <c r="ES1745" s="29"/>
      <c r="ET1745" s="29"/>
      <c r="EU1745" s="29"/>
      <c r="EV1745" s="29"/>
      <c r="EW1745" s="29"/>
      <c r="EX1745" s="29"/>
      <c r="EY1745" s="29"/>
      <c r="EZ1745" s="29"/>
      <c r="FA1745" s="29"/>
      <c r="FB1745" s="29"/>
      <c r="FC1745" s="29"/>
      <c r="FD1745" s="29"/>
      <c r="FE1745" s="29"/>
      <c r="FF1745" s="29"/>
      <c r="FG1745" s="29"/>
      <c r="FH1745" s="29"/>
      <c r="FI1745" s="29"/>
      <c r="FJ1745" s="29"/>
      <c r="FK1745" s="29"/>
      <c r="FV1745" s="29"/>
      <c r="FZ1745" s="29"/>
      <c r="GA1745" s="29"/>
    </row>
    <row r="1746" spans="7:183" x14ac:dyDescent="0.25">
      <c r="G1746" s="112"/>
      <c r="Z1746" s="113"/>
      <c r="AQ1746" s="29"/>
      <c r="AR1746" s="29"/>
      <c r="AS1746" s="29"/>
      <c r="AT1746" s="29"/>
      <c r="AU1746" s="29"/>
      <c r="AV1746" s="29"/>
      <c r="AW1746" s="29"/>
      <c r="AX1746" s="29"/>
      <c r="AY1746" s="29"/>
      <c r="AZ1746" s="29"/>
      <c r="BA1746" s="29"/>
      <c r="BB1746" s="29"/>
      <c r="BC1746" s="29"/>
      <c r="BD1746" s="29"/>
      <c r="BE1746" s="29"/>
      <c r="BF1746" s="29"/>
      <c r="BG1746" s="29"/>
      <c r="BH1746" s="29"/>
      <c r="BI1746" s="29"/>
      <c r="BJ1746" s="29"/>
      <c r="BK1746" s="29"/>
      <c r="BL1746" s="29"/>
      <c r="BM1746" s="29"/>
      <c r="CH1746" s="29"/>
      <c r="CX1746" s="29"/>
      <c r="CY1746" s="29"/>
      <c r="CZ1746" s="31"/>
      <c r="DA1746" s="31"/>
      <c r="DB1746" s="31"/>
      <c r="DC1746" s="31"/>
      <c r="DD1746" s="31"/>
      <c r="DE1746" s="31"/>
      <c r="DF1746" s="31"/>
      <c r="DL1746" s="29"/>
      <c r="DM1746" s="29"/>
      <c r="DN1746" s="29"/>
      <c r="DO1746" s="29"/>
      <c r="DP1746" s="29"/>
      <c r="DQ1746" s="29"/>
      <c r="DR1746" s="29"/>
      <c r="DS1746" s="29"/>
      <c r="DT1746" s="29"/>
      <c r="DU1746" s="29"/>
      <c r="DV1746" s="29"/>
      <c r="DW1746" s="29"/>
      <c r="DX1746" s="29"/>
      <c r="DY1746" s="29"/>
      <c r="DZ1746" s="29"/>
      <c r="EA1746" s="29"/>
      <c r="EB1746" s="29"/>
      <c r="EC1746" s="29"/>
      <c r="ED1746" s="29"/>
      <c r="EE1746" s="29"/>
      <c r="EF1746" s="29"/>
      <c r="EG1746" s="29"/>
      <c r="EH1746" s="29"/>
      <c r="EI1746" s="29"/>
      <c r="EJ1746" s="29"/>
      <c r="EK1746" s="29"/>
      <c r="EL1746" s="29"/>
      <c r="EM1746" s="29"/>
      <c r="EN1746" s="29"/>
      <c r="EO1746" s="29"/>
      <c r="EP1746" s="29"/>
      <c r="EQ1746" s="29"/>
      <c r="ER1746" s="29"/>
      <c r="ES1746" s="29"/>
      <c r="ET1746" s="29"/>
      <c r="EU1746" s="29"/>
      <c r="EV1746" s="29"/>
      <c r="EW1746" s="29"/>
      <c r="EX1746" s="29"/>
      <c r="EY1746" s="29"/>
      <c r="EZ1746" s="29"/>
      <c r="FA1746" s="29"/>
      <c r="FB1746" s="29"/>
      <c r="FC1746" s="29"/>
      <c r="FD1746" s="29"/>
      <c r="FE1746" s="29"/>
      <c r="FF1746" s="29"/>
      <c r="FG1746" s="29"/>
      <c r="FH1746" s="29"/>
      <c r="FI1746" s="29"/>
      <c r="FJ1746" s="29"/>
      <c r="FK1746" s="29"/>
      <c r="FV1746" s="29"/>
      <c r="FZ1746" s="29"/>
      <c r="GA1746" s="29"/>
    </row>
    <row r="1747" spans="7:183" x14ac:dyDescent="0.25">
      <c r="G1747" s="112"/>
      <c r="Z1747" s="113"/>
      <c r="AQ1747" s="29"/>
      <c r="AR1747" s="29"/>
      <c r="AS1747" s="29"/>
      <c r="AT1747" s="29"/>
      <c r="AU1747" s="29"/>
      <c r="AV1747" s="29"/>
      <c r="AW1747" s="29"/>
      <c r="AX1747" s="29"/>
      <c r="AY1747" s="29"/>
      <c r="AZ1747" s="29"/>
      <c r="BA1747" s="29"/>
      <c r="BB1747" s="29"/>
      <c r="BC1747" s="29"/>
      <c r="BD1747" s="29"/>
      <c r="BE1747" s="29"/>
      <c r="BF1747" s="29"/>
      <c r="BG1747" s="29"/>
      <c r="BH1747" s="29"/>
      <c r="BI1747" s="29"/>
      <c r="BJ1747" s="29"/>
      <c r="BK1747" s="29"/>
      <c r="BL1747" s="29"/>
      <c r="BM1747" s="29"/>
      <c r="CH1747" s="29"/>
      <c r="CX1747" s="29"/>
      <c r="CY1747" s="29"/>
      <c r="CZ1747" s="31"/>
      <c r="DA1747" s="31"/>
      <c r="DB1747" s="31"/>
      <c r="DC1747" s="31"/>
      <c r="DD1747" s="31"/>
      <c r="DE1747" s="31"/>
      <c r="DF1747" s="31"/>
      <c r="DL1747" s="29"/>
      <c r="DM1747" s="29"/>
      <c r="DN1747" s="29"/>
      <c r="DO1747" s="29"/>
      <c r="DP1747" s="29"/>
      <c r="DQ1747" s="29"/>
      <c r="DR1747" s="29"/>
      <c r="DS1747" s="29"/>
      <c r="DT1747" s="29"/>
      <c r="DU1747" s="29"/>
      <c r="DV1747" s="29"/>
      <c r="DW1747" s="29"/>
      <c r="DX1747" s="29"/>
      <c r="DY1747" s="29"/>
      <c r="DZ1747" s="29"/>
      <c r="EA1747" s="29"/>
      <c r="EB1747" s="29"/>
      <c r="EC1747" s="29"/>
      <c r="ED1747" s="29"/>
      <c r="EE1747" s="29"/>
      <c r="EF1747" s="29"/>
      <c r="EG1747" s="29"/>
      <c r="EH1747" s="29"/>
      <c r="EI1747" s="29"/>
      <c r="EJ1747" s="29"/>
      <c r="EK1747" s="29"/>
      <c r="EL1747" s="29"/>
      <c r="EM1747" s="29"/>
      <c r="EN1747" s="29"/>
      <c r="EO1747" s="29"/>
      <c r="EP1747" s="29"/>
      <c r="EQ1747" s="29"/>
      <c r="ER1747" s="29"/>
      <c r="ES1747" s="29"/>
      <c r="ET1747" s="29"/>
      <c r="EU1747" s="29"/>
      <c r="EV1747" s="29"/>
      <c r="EW1747" s="29"/>
      <c r="EX1747" s="29"/>
      <c r="EY1747" s="29"/>
      <c r="EZ1747" s="29"/>
      <c r="FA1747" s="29"/>
      <c r="FB1747" s="29"/>
      <c r="FC1747" s="29"/>
      <c r="FD1747" s="29"/>
      <c r="FE1747" s="29"/>
      <c r="FF1747" s="29"/>
      <c r="FG1747" s="29"/>
      <c r="FH1747" s="29"/>
      <c r="FI1747" s="29"/>
      <c r="FJ1747" s="29"/>
      <c r="FK1747" s="29"/>
      <c r="FV1747" s="29"/>
      <c r="FZ1747" s="29"/>
      <c r="GA1747" s="29"/>
    </row>
    <row r="1748" spans="7:183" x14ac:dyDescent="0.25">
      <c r="G1748" s="112"/>
      <c r="Z1748" s="113"/>
      <c r="AQ1748" s="29"/>
      <c r="AR1748" s="29"/>
      <c r="AS1748" s="29"/>
      <c r="AT1748" s="29"/>
      <c r="AU1748" s="29"/>
      <c r="AV1748" s="29"/>
      <c r="AW1748" s="29"/>
      <c r="AX1748" s="29"/>
      <c r="AY1748" s="29"/>
      <c r="AZ1748" s="29"/>
      <c r="BA1748" s="29"/>
      <c r="BB1748" s="29"/>
      <c r="BC1748" s="29"/>
      <c r="BD1748" s="29"/>
      <c r="BE1748" s="29"/>
      <c r="BF1748" s="29"/>
      <c r="BG1748" s="29"/>
      <c r="BH1748" s="29"/>
      <c r="BI1748" s="29"/>
      <c r="BJ1748" s="29"/>
      <c r="BK1748" s="29"/>
      <c r="BL1748" s="29"/>
      <c r="BM1748" s="29"/>
      <c r="CH1748" s="29"/>
      <c r="CX1748" s="29"/>
      <c r="CY1748" s="29"/>
      <c r="CZ1748" s="31"/>
      <c r="DA1748" s="31"/>
      <c r="DB1748" s="31"/>
      <c r="DC1748" s="31"/>
      <c r="DD1748" s="31"/>
      <c r="DE1748" s="31"/>
      <c r="DF1748" s="31"/>
      <c r="DL1748" s="29"/>
      <c r="DM1748" s="29"/>
      <c r="DN1748" s="29"/>
      <c r="DO1748" s="29"/>
      <c r="DP1748" s="29"/>
      <c r="DQ1748" s="29"/>
      <c r="DR1748" s="29"/>
      <c r="DS1748" s="29"/>
      <c r="DT1748" s="29"/>
      <c r="DU1748" s="29"/>
      <c r="DV1748" s="29"/>
      <c r="DW1748" s="29"/>
      <c r="DX1748" s="29"/>
      <c r="DY1748" s="29"/>
      <c r="DZ1748" s="29"/>
      <c r="EA1748" s="29"/>
      <c r="EB1748" s="29"/>
      <c r="EC1748" s="29"/>
      <c r="ED1748" s="29"/>
      <c r="EE1748" s="29"/>
      <c r="EF1748" s="29"/>
      <c r="EG1748" s="29"/>
      <c r="EH1748" s="29"/>
      <c r="EI1748" s="29"/>
      <c r="EJ1748" s="29"/>
      <c r="EK1748" s="29"/>
      <c r="EL1748" s="29"/>
      <c r="EM1748" s="29"/>
      <c r="EN1748" s="29"/>
      <c r="EO1748" s="29"/>
      <c r="EP1748" s="29"/>
      <c r="EQ1748" s="29"/>
      <c r="ER1748" s="29"/>
      <c r="ES1748" s="29"/>
      <c r="ET1748" s="29"/>
      <c r="EU1748" s="29"/>
      <c r="EV1748" s="29"/>
      <c r="EW1748" s="29"/>
      <c r="EX1748" s="29"/>
      <c r="EY1748" s="29"/>
      <c r="EZ1748" s="29"/>
      <c r="FA1748" s="29"/>
      <c r="FB1748" s="29"/>
      <c r="FC1748" s="29"/>
      <c r="FD1748" s="29"/>
      <c r="FE1748" s="29"/>
      <c r="FF1748" s="29"/>
      <c r="FG1748" s="29"/>
      <c r="FH1748" s="29"/>
      <c r="FI1748" s="29"/>
      <c r="FJ1748" s="29"/>
      <c r="FK1748" s="29"/>
      <c r="FV1748" s="29"/>
      <c r="FZ1748" s="29"/>
      <c r="GA1748" s="29"/>
    </row>
    <row r="1749" spans="7:183" x14ac:dyDescent="0.25">
      <c r="G1749" s="112"/>
      <c r="Z1749" s="113"/>
      <c r="AQ1749" s="29"/>
      <c r="AR1749" s="29"/>
      <c r="AS1749" s="29"/>
      <c r="AT1749" s="29"/>
      <c r="AU1749" s="29"/>
      <c r="AV1749" s="29"/>
      <c r="AW1749" s="29"/>
      <c r="AX1749" s="29"/>
      <c r="AY1749" s="29"/>
      <c r="AZ1749" s="29"/>
      <c r="BA1749" s="29"/>
      <c r="BB1749" s="29"/>
      <c r="BC1749" s="29"/>
      <c r="BD1749" s="29"/>
      <c r="BE1749" s="29"/>
      <c r="BF1749" s="29"/>
      <c r="BG1749" s="29"/>
      <c r="BH1749" s="29"/>
      <c r="BI1749" s="29"/>
      <c r="BJ1749" s="29"/>
      <c r="BK1749" s="29"/>
      <c r="BL1749" s="29"/>
      <c r="BM1749" s="29"/>
      <c r="CH1749" s="29"/>
      <c r="CX1749" s="29"/>
      <c r="CY1749" s="29"/>
      <c r="CZ1749" s="31"/>
      <c r="DA1749" s="31"/>
      <c r="DB1749" s="31"/>
      <c r="DC1749" s="31"/>
      <c r="DD1749" s="31"/>
      <c r="DE1749" s="31"/>
      <c r="DF1749" s="31"/>
      <c r="DL1749" s="29"/>
      <c r="DM1749" s="29"/>
      <c r="DN1749" s="29"/>
      <c r="DO1749" s="29"/>
      <c r="DP1749" s="29"/>
      <c r="DQ1749" s="29"/>
      <c r="DR1749" s="29"/>
      <c r="DS1749" s="29"/>
      <c r="DT1749" s="29"/>
      <c r="DU1749" s="29"/>
      <c r="DV1749" s="29"/>
      <c r="DW1749" s="29"/>
      <c r="DX1749" s="29"/>
      <c r="DY1749" s="29"/>
      <c r="DZ1749" s="29"/>
      <c r="EA1749" s="29"/>
      <c r="EB1749" s="29"/>
      <c r="EC1749" s="29"/>
      <c r="ED1749" s="29"/>
      <c r="EE1749" s="29"/>
      <c r="EF1749" s="29"/>
      <c r="EG1749" s="29"/>
      <c r="EH1749" s="29"/>
      <c r="EI1749" s="29"/>
      <c r="EJ1749" s="29"/>
      <c r="EK1749" s="29"/>
      <c r="EL1749" s="29"/>
      <c r="EM1749" s="29"/>
      <c r="EN1749" s="29"/>
      <c r="EO1749" s="29"/>
      <c r="EP1749" s="29"/>
      <c r="EQ1749" s="29"/>
      <c r="ER1749" s="29"/>
      <c r="ES1749" s="29"/>
      <c r="ET1749" s="29"/>
      <c r="EU1749" s="29"/>
      <c r="EV1749" s="29"/>
      <c r="EW1749" s="29"/>
      <c r="EX1749" s="29"/>
      <c r="EY1749" s="29"/>
      <c r="EZ1749" s="29"/>
      <c r="FA1749" s="29"/>
      <c r="FB1749" s="29"/>
      <c r="FC1749" s="29"/>
      <c r="FD1749" s="29"/>
      <c r="FE1749" s="29"/>
      <c r="FF1749" s="29"/>
      <c r="FG1749" s="29"/>
      <c r="FH1749" s="29"/>
      <c r="FI1749" s="29"/>
      <c r="FJ1749" s="29"/>
      <c r="FK1749" s="29"/>
      <c r="FV1749" s="29"/>
      <c r="FZ1749" s="29"/>
      <c r="GA1749" s="29"/>
    </row>
    <row r="1750" spans="7:183" x14ac:dyDescent="0.25">
      <c r="G1750" s="112"/>
      <c r="Z1750" s="113"/>
      <c r="AQ1750" s="29"/>
      <c r="AR1750" s="29"/>
      <c r="AS1750" s="29"/>
      <c r="AT1750" s="29"/>
      <c r="AU1750" s="29"/>
      <c r="AV1750" s="29"/>
      <c r="AW1750" s="29"/>
      <c r="AX1750" s="29"/>
      <c r="AY1750" s="29"/>
      <c r="AZ1750" s="29"/>
      <c r="BA1750" s="29"/>
      <c r="BB1750" s="29"/>
      <c r="BC1750" s="29"/>
      <c r="BD1750" s="29"/>
      <c r="BE1750" s="29"/>
      <c r="BF1750" s="29"/>
      <c r="BG1750" s="29"/>
      <c r="BH1750" s="29"/>
      <c r="BI1750" s="29"/>
      <c r="BJ1750" s="29"/>
      <c r="BK1750" s="29"/>
      <c r="BL1750" s="29"/>
      <c r="BM1750" s="29"/>
      <c r="CH1750" s="29"/>
      <c r="CX1750" s="29"/>
      <c r="CY1750" s="29"/>
      <c r="CZ1750" s="31"/>
      <c r="DA1750" s="31"/>
      <c r="DB1750" s="31"/>
      <c r="DC1750" s="31"/>
      <c r="DD1750" s="31"/>
      <c r="DE1750" s="31"/>
      <c r="DF1750" s="31"/>
      <c r="DL1750" s="29"/>
      <c r="DM1750" s="29"/>
      <c r="DN1750" s="29"/>
      <c r="DO1750" s="29"/>
      <c r="DP1750" s="29"/>
      <c r="DQ1750" s="29"/>
      <c r="DR1750" s="29"/>
      <c r="DS1750" s="29"/>
      <c r="DT1750" s="29"/>
      <c r="DU1750" s="29"/>
      <c r="DV1750" s="29"/>
      <c r="DW1750" s="29"/>
      <c r="DX1750" s="29"/>
      <c r="DY1750" s="29"/>
      <c r="DZ1750" s="29"/>
      <c r="EA1750" s="29"/>
      <c r="EB1750" s="29"/>
      <c r="EC1750" s="29"/>
      <c r="ED1750" s="29"/>
      <c r="EE1750" s="29"/>
      <c r="EF1750" s="29"/>
      <c r="EG1750" s="29"/>
      <c r="EH1750" s="29"/>
      <c r="EI1750" s="29"/>
      <c r="EJ1750" s="29"/>
      <c r="EK1750" s="29"/>
      <c r="EL1750" s="29"/>
      <c r="EM1750" s="29"/>
      <c r="EN1750" s="29"/>
      <c r="EO1750" s="29"/>
      <c r="EP1750" s="29"/>
      <c r="EQ1750" s="29"/>
      <c r="ER1750" s="29"/>
      <c r="ES1750" s="29"/>
      <c r="ET1750" s="29"/>
      <c r="EU1750" s="29"/>
      <c r="EV1750" s="29"/>
      <c r="EW1750" s="29"/>
      <c r="EX1750" s="29"/>
      <c r="EY1750" s="29"/>
      <c r="EZ1750" s="29"/>
      <c r="FA1750" s="29"/>
      <c r="FB1750" s="29"/>
      <c r="FC1750" s="29"/>
      <c r="FD1750" s="29"/>
      <c r="FE1750" s="29"/>
      <c r="FF1750" s="29"/>
      <c r="FG1750" s="29"/>
      <c r="FH1750" s="29"/>
      <c r="FI1750" s="29"/>
      <c r="FJ1750" s="29"/>
      <c r="FK1750" s="29"/>
      <c r="FV1750" s="29"/>
      <c r="FZ1750" s="29"/>
      <c r="GA1750" s="29"/>
    </row>
    <row r="1751" spans="7:183" x14ac:dyDescent="0.25">
      <c r="G1751" s="112"/>
      <c r="Z1751" s="113"/>
      <c r="AQ1751" s="29"/>
      <c r="AR1751" s="29"/>
      <c r="AS1751" s="29"/>
      <c r="AT1751" s="29"/>
      <c r="AU1751" s="29"/>
      <c r="AV1751" s="29"/>
      <c r="AW1751" s="29"/>
      <c r="AX1751" s="29"/>
      <c r="AY1751" s="29"/>
      <c r="AZ1751" s="29"/>
      <c r="BA1751" s="29"/>
      <c r="BB1751" s="29"/>
      <c r="BC1751" s="29"/>
      <c r="BD1751" s="29"/>
      <c r="BE1751" s="29"/>
      <c r="BF1751" s="29"/>
      <c r="BG1751" s="29"/>
      <c r="BH1751" s="29"/>
      <c r="BI1751" s="29"/>
      <c r="BJ1751" s="29"/>
      <c r="BK1751" s="29"/>
      <c r="BL1751" s="29"/>
      <c r="BM1751" s="29"/>
      <c r="CH1751" s="29"/>
      <c r="CX1751" s="29"/>
      <c r="CY1751" s="29"/>
      <c r="CZ1751" s="31"/>
      <c r="DA1751" s="31"/>
      <c r="DB1751" s="31"/>
      <c r="DC1751" s="31"/>
      <c r="DD1751" s="31"/>
      <c r="DE1751" s="31"/>
      <c r="DF1751" s="31"/>
      <c r="DL1751" s="29"/>
      <c r="DM1751" s="29"/>
      <c r="DN1751" s="29"/>
      <c r="DO1751" s="29"/>
      <c r="DP1751" s="29"/>
      <c r="DQ1751" s="29"/>
      <c r="DR1751" s="29"/>
      <c r="DS1751" s="29"/>
      <c r="DT1751" s="29"/>
      <c r="DU1751" s="29"/>
      <c r="DV1751" s="29"/>
      <c r="DW1751" s="29"/>
      <c r="DX1751" s="29"/>
      <c r="DY1751" s="29"/>
      <c r="DZ1751" s="29"/>
      <c r="EA1751" s="29"/>
      <c r="EB1751" s="29"/>
      <c r="EC1751" s="29"/>
      <c r="ED1751" s="29"/>
      <c r="EE1751" s="29"/>
      <c r="EF1751" s="29"/>
      <c r="EG1751" s="29"/>
      <c r="EH1751" s="29"/>
      <c r="EI1751" s="29"/>
      <c r="EJ1751" s="29"/>
      <c r="EK1751" s="29"/>
      <c r="EL1751" s="29"/>
      <c r="EM1751" s="29"/>
      <c r="EN1751" s="29"/>
      <c r="EO1751" s="29"/>
      <c r="EP1751" s="29"/>
      <c r="EQ1751" s="29"/>
      <c r="ER1751" s="29"/>
      <c r="ES1751" s="29"/>
      <c r="ET1751" s="29"/>
      <c r="EU1751" s="29"/>
      <c r="EV1751" s="29"/>
      <c r="EW1751" s="29"/>
      <c r="EX1751" s="29"/>
      <c r="EY1751" s="29"/>
      <c r="EZ1751" s="29"/>
      <c r="FA1751" s="29"/>
      <c r="FB1751" s="29"/>
      <c r="FC1751" s="29"/>
      <c r="FD1751" s="29"/>
      <c r="FE1751" s="29"/>
      <c r="FF1751" s="29"/>
      <c r="FG1751" s="29"/>
      <c r="FH1751" s="29"/>
      <c r="FI1751" s="29"/>
      <c r="FJ1751" s="29"/>
      <c r="FK1751" s="29"/>
      <c r="FV1751" s="29"/>
      <c r="FZ1751" s="29"/>
      <c r="GA1751" s="29"/>
    </row>
    <row r="1752" spans="7:183" x14ac:dyDescent="0.25">
      <c r="G1752" s="112"/>
      <c r="Z1752" s="113"/>
      <c r="AQ1752" s="29"/>
      <c r="AR1752" s="29"/>
      <c r="AS1752" s="29"/>
      <c r="AT1752" s="29"/>
      <c r="AU1752" s="29"/>
      <c r="AV1752" s="29"/>
      <c r="AW1752" s="29"/>
      <c r="AX1752" s="29"/>
      <c r="AY1752" s="29"/>
      <c r="AZ1752" s="29"/>
      <c r="BA1752" s="29"/>
      <c r="BB1752" s="29"/>
      <c r="BC1752" s="29"/>
      <c r="BD1752" s="29"/>
      <c r="BE1752" s="29"/>
      <c r="BF1752" s="29"/>
      <c r="BG1752" s="29"/>
      <c r="BH1752" s="29"/>
      <c r="BI1752" s="29"/>
      <c r="BJ1752" s="29"/>
      <c r="BK1752" s="29"/>
      <c r="BL1752" s="29"/>
      <c r="BM1752" s="29"/>
      <c r="CH1752" s="29"/>
      <c r="CX1752" s="29"/>
      <c r="CY1752" s="29"/>
      <c r="CZ1752" s="31"/>
      <c r="DA1752" s="31"/>
      <c r="DB1752" s="31"/>
      <c r="DC1752" s="31"/>
      <c r="DD1752" s="31"/>
      <c r="DE1752" s="31"/>
      <c r="DF1752" s="31"/>
      <c r="DL1752" s="29"/>
      <c r="DM1752" s="29"/>
      <c r="DN1752" s="29"/>
      <c r="DO1752" s="29"/>
      <c r="DP1752" s="29"/>
      <c r="DQ1752" s="29"/>
      <c r="DR1752" s="29"/>
      <c r="DS1752" s="29"/>
      <c r="DT1752" s="29"/>
      <c r="DU1752" s="29"/>
      <c r="DV1752" s="29"/>
      <c r="DW1752" s="29"/>
      <c r="DX1752" s="29"/>
      <c r="DY1752" s="29"/>
      <c r="DZ1752" s="29"/>
      <c r="EA1752" s="29"/>
      <c r="EB1752" s="29"/>
      <c r="EC1752" s="29"/>
      <c r="ED1752" s="29"/>
      <c r="EE1752" s="29"/>
      <c r="EF1752" s="29"/>
      <c r="EG1752" s="29"/>
      <c r="EH1752" s="29"/>
      <c r="EI1752" s="29"/>
      <c r="EJ1752" s="29"/>
      <c r="EK1752" s="29"/>
      <c r="EL1752" s="29"/>
      <c r="EM1752" s="29"/>
      <c r="EN1752" s="29"/>
      <c r="EO1752" s="29"/>
      <c r="EP1752" s="29"/>
      <c r="EQ1752" s="29"/>
      <c r="ER1752" s="29"/>
      <c r="ES1752" s="29"/>
      <c r="ET1752" s="29"/>
      <c r="EU1752" s="29"/>
      <c r="EV1752" s="29"/>
      <c r="EW1752" s="29"/>
      <c r="EX1752" s="29"/>
      <c r="EY1752" s="29"/>
      <c r="EZ1752" s="29"/>
      <c r="FA1752" s="29"/>
      <c r="FB1752" s="29"/>
      <c r="FC1752" s="29"/>
      <c r="FD1752" s="29"/>
      <c r="FE1752" s="29"/>
      <c r="FF1752" s="29"/>
      <c r="FG1752" s="29"/>
      <c r="FH1752" s="29"/>
      <c r="FI1752" s="29"/>
      <c r="FJ1752" s="29"/>
      <c r="FK1752" s="29"/>
      <c r="FV1752" s="29"/>
      <c r="FZ1752" s="29"/>
      <c r="GA1752" s="29"/>
    </row>
    <row r="1753" spans="7:183" x14ac:dyDescent="0.25">
      <c r="G1753" s="112"/>
      <c r="Z1753" s="113"/>
      <c r="AQ1753" s="29"/>
      <c r="AR1753" s="29"/>
      <c r="AS1753" s="29"/>
      <c r="AT1753" s="29"/>
      <c r="AU1753" s="29"/>
      <c r="AV1753" s="29"/>
      <c r="AW1753" s="29"/>
      <c r="AX1753" s="29"/>
      <c r="AY1753" s="29"/>
      <c r="AZ1753" s="29"/>
      <c r="BA1753" s="29"/>
      <c r="BB1753" s="29"/>
      <c r="BC1753" s="29"/>
      <c r="BD1753" s="29"/>
      <c r="BE1753" s="29"/>
      <c r="BF1753" s="29"/>
      <c r="BG1753" s="29"/>
      <c r="BH1753" s="29"/>
      <c r="BI1753" s="29"/>
      <c r="BJ1753" s="29"/>
      <c r="BK1753" s="29"/>
      <c r="BL1753" s="29"/>
      <c r="BM1753" s="29"/>
      <c r="CH1753" s="29"/>
      <c r="CX1753" s="29"/>
      <c r="CY1753" s="29"/>
      <c r="CZ1753" s="31"/>
      <c r="DA1753" s="31"/>
      <c r="DB1753" s="31"/>
      <c r="DC1753" s="31"/>
      <c r="DD1753" s="31"/>
      <c r="DE1753" s="31"/>
      <c r="DF1753" s="31"/>
      <c r="DL1753" s="29"/>
      <c r="DM1753" s="29"/>
      <c r="DN1753" s="29"/>
      <c r="DO1753" s="29"/>
      <c r="DP1753" s="29"/>
      <c r="DQ1753" s="29"/>
      <c r="DR1753" s="29"/>
      <c r="DS1753" s="29"/>
      <c r="DT1753" s="29"/>
      <c r="DU1753" s="29"/>
      <c r="DV1753" s="29"/>
      <c r="DW1753" s="29"/>
      <c r="DX1753" s="29"/>
      <c r="DY1753" s="29"/>
      <c r="DZ1753" s="29"/>
      <c r="EA1753" s="29"/>
      <c r="EB1753" s="29"/>
      <c r="EC1753" s="29"/>
      <c r="ED1753" s="29"/>
      <c r="EE1753" s="29"/>
      <c r="EF1753" s="29"/>
      <c r="EG1753" s="29"/>
      <c r="EH1753" s="29"/>
      <c r="EI1753" s="29"/>
      <c r="EJ1753" s="29"/>
      <c r="EK1753" s="29"/>
      <c r="EL1753" s="29"/>
      <c r="EM1753" s="29"/>
      <c r="EN1753" s="29"/>
      <c r="EO1753" s="29"/>
      <c r="EP1753" s="29"/>
      <c r="EQ1753" s="29"/>
      <c r="ER1753" s="29"/>
      <c r="ES1753" s="29"/>
      <c r="ET1753" s="29"/>
      <c r="EU1753" s="29"/>
      <c r="EV1753" s="29"/>
      <c r="EW1753" s="29"/>
      <c r="EX1753" s="29"/>
      <c r="EY1753" s="29"/>
      <c r="EZ1753" s="29"/>
      <c r="FA1753" s="29"/>
      <c r="FB1753" s="29"/>
      <c r="FC1753" s="29"/>
      <c r="FD1753" s="29"/>
      <c r="FE1753" s="29"/>
      <c r="FF1753" s="29"/>
      <c r="FG1753" s="29"/>
      <c r="FH1753" s="29"/>
      <c r="FI1753" s="29"/>
      <c r="FJ1753" s="29"/>
      <c r="FK1753" s="29"/>
      <c r="FV1753" s="29"/>
      <c r="FZ1753" s="29"/>
      <c r="GA1753" s="29"/>
    </row>
    <row r="1754" spans="7:183" x14ac:dyDescent="0.25">
      <c r="G1754" s="112"/>
      <c r="Z1754" s="113"/>
      <c r="AQ1754" s="29"/>
      <c r="AR1754" s="29"/>
      <c r="AS1754" s="29"/>
      <c r="AT1754" s="29"/>
      <c r="AU1754" s="29"/>
      <c r="AV1754" s="29"/>
      <c r="AW1754" s="29"/>
      <c r="AX1754" s="29"/>
      <c r="AY1754" s="29"/>
      <c r="AZ1754" s="29"/>
      <c r="BA1754" s="29"/>
      <c r="BB1754" s="29"/>
      <c r="BC1754" s="29"/>
      <c r="BD1754" s="29"/>
      <c r="BE1754" s="29"/>
      <c r="BF1754" s="29"/>
      <c r="BG1754" s="29"/>
      <c r="BH1754" s="29"/>
      <c r="BI1754" s="29"/>
      <c r="BJ1754" s="29"/>
      <c r="BK1754" s="29"/>
      <c r="BL1754" s="29"/>
      <c r="BM1754" s="29"/>
      <c r="CH1754" s="29"/>
      <c r="CX1754" s="29"/>
      <c r="CY1754" s="29"/>
      <c r="CZ1754" s="31"/>
      <c r="DA1754" s="31"/>
      <c r="DB1754" s="31"/>
      <c r="DC1754" s="31"/>
      <c r="DD1754" s="31"/>
      <c r="DE1754" s="31"/>
      <c r="DF1754" s="31"/>
      <c r="DL1754" s="29"/>
      <c r="DM1754" s="29"/>
      <c r="DN1754" s="29"/>
      <c r="DO1754" s="29"/>
      <c r="DP1754" s="29"/>
      <c r="DQ1754" s="29"/>
      <c r="DR1754" s="29"/>
      <c r="DS1754" s="29"/>
      <c r="DT1754" s="29"/>
      <c r="DU1754" s="29"/>
      <c r="DV1754" s="29"/>
      <c r="DW1754" s="29"/>
      <c r="DX1754" s="29"/>
      <c r="DY1754" s="29"/>
      <c r="DZ1754" s="29"/>
      <c r="EA1754" s="29"/>
      <c r="EB1754" s="29"/>
      <c r="EC1754" s="29"/>
      <c r="ED1754" s="29"/>
      <c r="EE1754" s="29"/>
      <c r="EF1754" s="29"/>
      <c r="EG1754" s="29"/>
      <c r="EH1754" s="29"/>
      <c r="EI1754" s="29"/>
      <c r="EJ1754" s="29"/>
      <c r="EK1754" s="29"/>
      <c r="EL1754" s="29"/>
      <c r="EM1754" s="29"/>
      <c r="EN1754" s="29"/>
      <c r="EO1754" s="29"/>
      <c r="EP1754" s="29"/>
      <c r="EQ1754" s="29"/>
      <c r="ER1754" s="29"/>
      <c r="ES1754" s="29"/>
      <c r="ET1754" s="29"/>
      <c r="EU1754" s="29"/>
      <c r="EV1754" s="29"/>
      <c r="EW1754" s="29"/>
      <c r="EX1754" s="29"/>
      <c r="EY1754" s="29"/>
      <c r="EZ1754" s="29"/>
      <c r="FA1754" s="29"/>
      <c r="FB1754" s="29"/>
      <c r="FC1754" s="29"/>
      <c r="FD1754" s="29"/>
      <c r="FE1754" s="29"/>
      <c r="FF1754" s="29"/>
      <c r="FG1754" s="29"/>
      <c r="FH1754" s="29"/>
      <c r="FI1754" s="29"/>
      <c r="FJ1754" s="29"/>
      <c r="FK1754" s="29"/>
      <c r="FV1754" s="29"/>
      <c r="FZ1754" s="29"/>
      <c r="GA1754" s="29"/>
    </row>
    <row r="1755" spans="7:183" x14ac:dyDescent="0.25">
      <c r="G1755" s="112"/>
      <c r="Z1755" s="113"/>
      <c r="AQ1755" s="29"/>
      <c r="AR1755" s="29"/>
      <c r="AS1755" s="29"/>
      <c r="AT1755" s="29"/>
      <c r="AU1755" s="29"/>
      <c r="AV1755" s="29"/>
      <c r="AW1755" s="29"/>
      <c r="AX1755" s="29"/>
      <c r="AY1755" s="29"/>
      <c r="AZ1755" s="29"/>
      <c r="BA1755" s="29"/>
      <c r="BB1755" s="29"/>
      <c r="BC1755" s="29"/>
      <c r="BD1755" s="29"/>
      <c r="BE1755" s="29"/>
      <c r="BF1755" s="29"/>
      <c r="BG1755" s="29"/>
      <c r="BH1755" s="29"/>
      <c r="BI1755" s="29"/>
      <c r="BJ1755" s="29"/>
      <c r="BK1755" s="29"/>
      <c r="BL1755" s="29"/>
      <c r="BM1755" s="29"/>
      <c r="CH1755" s="29"/>
      <c r="CX1755" s="29"/>
      <c r="CY1755" s="29"/>
      <c r="CZ1755" s="31"/>
      <c r="DA1755" s="31"/>
      <c r="DB1755" s="31"/>
      <c r="DC1755" s="31"/>
      <c r="DD1755" s="31"/>
      <c r="DE1755" s="31"/>
      <c r="DF1755" s="31"/>
      <c r="DL1755" s="29"/>
      <c r="DM1755" s="29"/>
      <c r="DN1755" s="29"/>
      <c r="DO1755" s="29"/>
      <c r="DP1755" s="29"/>
      <c r="DQ1755" s="29"/>
      <c r="DR1755" s="29"/>
      <c r="DS1755" s="29"/>
      <c r="DT1755" s="29"/>
      <c r="DU1755" s="29"/>
      <c r="DV1755" s="29"/>
      <c r="DW1755" s="29"/>
      <c r="DX1755" s="29"/>
      <c r="DY1755" s="29"/>
      <c r="DZ1755" s="29"/>
      <c r="EA1755" s="29"/>
      <c r="EB1755" s="29"/>
      <c r="EC1755" s="29"/>
      <c r="ED1755" s="29"/>
      <c r="EE1755" s="29"/>
      <c r="EF1755" s="29"/>
      <c r="EG1755" s="29"/>
      <c r="EH1755" s="29"/>
      <c r="EI1755" s="29"/>
      <c r="EJ1755" s="29"/>
      <c r="EK1755" s="29"/>
      <c r="EL1755" s="29"/>
      <c r="EM1755" s="29"/>
      <c r="EN1755" s="29"/>
      <c r="EO1755" s="29"/>
      <c r="EP1755" s="29"/>
      <c r="EQ1755" s="29"/>
      <c r="ER1755" s="29"/>
      <c r="ES1755" s="29"/>
      <c r="ET1755" s="29"/>
      <c r="EU1755" s="29"/>
      <c r="EV1755" s="29"/>
      <c r="EW1755" s="29"/>
      <c r="EX1755" s="29"/>
      <c r="EY1755" s="29"/>
      <c r="EZ1755" s="29"/>
      <c r="FA1755" s="29"/>
      <c r="FB1755" s="29"/>
      <c r="FC1755" s="29"/>
      <c r="FD1755" s="29"/>
      <c r="FE1755" s="29"/>
      <c r="FF1755" s="29"/>
      <c r="FG1755" s="29"/>
      <c r="FH1755" s="29"/>
      <c r="FI1755" s="29"/>
      <c r="FJ1755" s="29"/>
      <c r="FK1755" s="29"/>
      <c r="FV1755" s="29"/>
      <c r="FZ1755" s="29"/>
      <c r="GA1755" s="29"/>
    </row>
    <row r="1756" spans="7:183" x14ac:dyDescent="0.25">
      <c r="G1756" s="112"/>
      <c r="Z1756" s="113"/>
      <c r="AQ1756" s="29"/>
      <c r="AR1756" s="29"/>
      <c r="AS1756" s="29"/>
      <c r="AT1756" s="29"/>
      <c r="AU1756" s="29"/>
      <c r="AV1756" s="29"/>
      <c r="AW1756" s="29"/>
      <c r="AX1756" s="29"/>
      <c r="AY1756" s="29"/>
      <c r="AZ1756" s="29"/>
      <c r="BA1756" s="29"/>
      <c r="BB1756" s="29"/>
      <c r="BC1756" s="29"/>
      <c r="BD1756" s="29"/>
      <c r="BE1756" s="29"/>
      <c r="BF1756" s="29"/>
      <c r="BG1756" s="29"/>
      <c r="BH1756" s="29"/>
      <c r="BI1756" s="29"/>
      <c r="BJ1756" s="29"/>
      <c r="BK1756" s="29"/>
      <c r="BL1756" s="29"/>
      <c r="BM1756" s="29"/>
      <c r="CH1756" s="29"/>
      <c r="CX1756" s="29"/>
      <c r="CY1756" s="29"/>
      <c r="CZ1756" s="31"/>
      <c r="DA1756" s="31"/>
      <c r="DB1756" s="31"/>
      <c r="DC1756" s="31"/>
      <c r="DD1756" s="31"/>
      <c r="DE1756" s="31"/>
      <c r="DF1756" s="31"/>
      <c r="DL1756" s="29"/>
      <c r="DM1756" s="29"/>
      <c r="DN1756" s="29"/>
      <c r="DO1756" s="29"/>
      <c r="DP1756" s="29"/>
      <c r="DQ1756" s="29"/>
      <c r="DR1756" s="29"/>
      <c r="DS1756" s="29"/>
      <c r="DT1756" s="29"/>
      <c r="DU1756" s="29"/>
      <c r="DV1756" s="29"/>
      <c r="DW1756" s="29"/>
      <c r="DX1756" s="29"/>
      <c r="DY1756" s="29"/>
      <c r="DZ1756" s="29"/>
      <c r="EA1756" s="29"/>
      <c r="EB1756" s="29"/>
      <c r="EC1756" s="29"/>
      <c r="ED1756" s="29"/>
      <c r="EE1756" s="29"/>
      <c r="EF1756" s="29"/>
      <c r="EG1756" s="29"/>
      <c r="EH1756" s="29"/>
      <c r="EI1756" s="29"/>
      <c r="EJ1756" s="29"/>
      <c r="EK1756" s="29"/>
      <c r="EL1756" s="29"/>
      <c r="EM1756" s="29"/>
      <c r="EN1756" s="29"/>
      <c r="EO1756" s="29"/>
      <c r="EP1756" s="29"/>
      <c r="EQ1756" s="29"/>
      <c r="ER1756" s="29"/>
      <c r="ES1756" s="29"/>
      <c r="ET1756" s="29"/>
      <c r="EU1756" s="29"/>
      <c r="EV1756" s="29"/>
      <c r="EW1756" s="29"/>
      <c r="EX1756" s="29"/>
      <c r="EY1756" s="29"/>
      <c r="EZ1756" s="29"/>
      <c r="FA1756" s="29"/>
      <c r="FB1756" s="29"/>
      <c r="FC1756" s="29"/>
      <c r="FD1756" s="29"/>
      <c r="FE1756" s="29"/>
      <c r="FF1756" s="29"/>
      <c r="FG1756" s="29"/>
      <c r="FH1756" s="29"/>
      <c r="FI1756" s="29"/>
      <c r="FJ1756" s="29"/>
      <c r="FK1756" s="29"/>
      <c r="FV1756" s="29"/>
      <c r="FZ1756" s="29"/>
      <c r="GA1756" s="29"/>
    </row>
    <row r="1757" spans="7:183" x14ac:dyDescent="0.25">
      <c r="G1757" s="112"/>
      <c r="Z1757" s="113"/>
      <c r="AQ1757" s="29"/>
      <c r="AR1757" s="29"/>
      <c r="AS1757" s="29"/>
      <c r="AT1757" s="29"/>
      <c r="AU1757" s="29"/>
      <c r="AV1757" s="29"/>
      <c r="AW1757" s="29"/>
      <c r="AX1757" s="29"/>
      <c r="AY1757" s="29"/>
      <c r="AZ1757" s="29"/>
      <c r="BA1757" s="29"/>
      <c r="BB1757" s="29"/>
      <c r="BC1757" s="29"/>
      <c r="BD1757" s="29"/>
      <c r="BE1757" s="29"/>
      <c r="BF1757" s="29"/>
      <c r="BG1757" s="29"/>
      <c r="BH1757" s="29"/>
      <c r="BI1757" s="29"/>
      <c r="BJ1757" s="29"/>
      <c r="BK1757" s="29"/>
      <c r="BL1757" s="29"/>
      <c r="BM1757" s="29"/>
      <c r="CH1757" s="29"/>
      <c r="CX1757" s="29"/>
      <c r="CY1757" s="29"/>
      <c r="CZ1757" s="31"/>
      <c r="DA1757" s="31"/>
      <c r="DB1757" s="31"/>
      <c r="DC1757" s="31"/>
      <c r="DD1757" s="31"/>
      <c r="DE1757" s="31"/>
      <c r="DF1757" s="31"/>
      <c r="DL1757" s="29"/>
      <c r="DM1757" s="29"/>
      <c r="DN1757" s="29"/>
      <c r="DO1757" s="29"/>
      <c r="DP1757" s="29"/>
      <c r="DQ1757" s="29"/>
      <c r="DR1757" s="29"/>
      <c r="DS1757" s="29"/>
      <c r="DT1757" s="29"/>
      <c r="DU1757" s="29"/>
      <c r="DV1757" s="29"/>
      <c r="DW1757" s="29"/>
      <c r="DX1757" s="29"/>
      <c r="DY1757" s="29"/>
      <c r="DZ1757" s="29"/>
      <c r="EA1757" s="29"/>
      <c r="EB1757" s="29"/>
      <c r="EC1757" s="29"/>
      <c r="ED1757" s="29"/>
      <c r="EE1757" s="29"/>
      <c r="EF1757" s="29"/>
      <c r="EG1757" s="29"/>
      <c r="EH1757" s="29"/>
      <c r="EI1757" s="29"/>
      <c r="EJ1757" s="29"/>
      <c r="EK1757" s="29"/>
      <c r="EL1757" s="29"/>
      <c r="EM1757" s="29"/>
      <c r="EN1757" s="29"/>
      <c r="EO1757" s="29"/>
      <c r="EP1757" s="29"/>
      <c r="EQ1757" s="29"/>
      <c r="ER1757" s="29"/>
      <c r="ES1757" s="29"/>
      <c r="ET1757" s="29"/>
      <c r="EU1757" s="29"/>
      <c r="EV1757" s="29"/>
      <c r="EW1757" s="29"/>
      <c r="EX1757" s="29"/>
      <c r="EY1757" s="29"/>
      <c r="EZ1757" s="29"/>
      <c r="FA1757" s="29"/>
      <c r="FB1757" s="29"/>
      <c r="FC1757" s="29"/>
      <c r="FD1757" s="29"/>
      <c r="FE1757" s="29"/>
      <c r="FF1757" s="29"/>
      <c r="FG1757" s="29"/>
      <c r="FH1757" s="29"/>
      <c r="FI1757" s="29"/>
      <c r="FJ1757" s="29"/>
      <c r="FK1757" s="29"/>
      <c r="FV1757" s="29"/>
      <c r="FZ1757" s="29"/>
      <c r="GA1757" s="29"/>
    </row>
    <row r="1758" spans="7:183" x14ac:dyDescent="0.25">
      <c r="G1758" s="112"/>
      <c r="Z1758" s="113"/>
      <c r="AQ1758" s="29"/>
      <c r="AR1758" s="29"/>
      <c r="AS1758" s="29"/>
      <c r="AT1758" s="29"/>
      <c r="AU1758" s="29"/>
      <c r="AV1758" s="29"/>
      <c r="AW1758" s="29"/>
      <c r="AX1758" s="29"/>
      <c r="AY1758" s="29"/>
      <c r="AZ1758" s="29"/>
      <c r="BA1758" s="29"/>
      <c r="BB1758" s="29"/>
      <c r="BC1758" s="29"/>
      <c r="BD1758" s="29"/>
      <c r="BE1758" s="29"/>
      <c r="BF1758" s="29"/>
      <c r="BG1758" s="29"/>
      <c r="BH1758" s="29"/>
      <c r="BI1758" s="29"/>
      <c r="BJ1758" s="29"/>
      <c r="BK1758" s="29"/>
      <c r="BL1758" s="29"/>
      <c r="BM1758" s="29"/>
      <c r="CH1758" s="29"/>
      <c r="CX1758" s="29"/>
      <c r="CY1758" s="29"/>
      <c r="CZ1758" s="31"/>
      <c r="DA1758" s="31"/>
      <c r="DB1758" s="31"/>
      <c r="DC1758" s="31"/>
      <c r="DD1758" s="31"/>
      <c r="DE1758" s="31"/>
      <c r="DF1758" s="31"/>
      <c r="DL1758" s="29"/>
      <c r="DM1758" s="29"/>
      <c r="DN1758" s="29"/>
      <c r="DO1758" s="29"/>
      <c r="DP1758" s="29"/>
      <c r="DQ1758" s="29"/>
      <c r="DR1758" s="29"/>
      <c r="DS1758" s="29"/>
      <c r="DT1758" s="29"/>
      <c r="DU1758" s="29"/>
      <c r="DV1758" s="29"/>
      <c r="DW1758" s="29"/>
      <c r="DX1758" s="29"/>
      <c r="DY1758" s="29"/>
      <c r="DZ1758" s="29"/>
      <c r="EA1758" s="29"/>
      <c r="EB1758" s="29"/>
      <c r="EC1758" s="29"/>
      <c r="ED1758" s="29"/>
      <c r="EE1758" s="29"/>
      <c r="EF1758" s="29"/>
      <c r="EG1758" s="29"/>
      <c r="EH1758" s="29"/>
      <c r="EI1758" s="29"/>
      <c r="EJ1758" s="29"/>
      <c r="EK1758" s="29"/>
      <c r="EL1758" s="29"/>
      <c r="EM1758" s="29"/>
      <c r="EN1758" s="29"/>
      <c r="EO1758" s="29"/>
      <c r="EP1758" s="29"/>
      <c r="EQ1758" s="29"/>
      <c r="ER1758" s="29"/>
      <c r="ES1758" s="29"/>
      <c r="ET1758" s="29"/>
      <c r="EU1758" s="29"/>
      <c r="EV1758" s="29"/>
      <c r="EW1758" s="29"/>
      <c r="EX1758" s="29"/>
      <c r="EY1758" s="29"/>
      <c r="EZ1758" s="29"/>
      <c r="FA1758" s="29"/>
      <c r="FB1758" s="29"/>
      <c r="FC1758" s="29"/>
      <c r="FD1758" s="29"/>
      <c r="FE1758" s="29"/>
      <c r="FF1758" s="29"/>
      <c r="FG1758" s="29"/>
      <c r="FH1758" s="29"/>
      <c r="FI1758" s="29"/>
      <c r="FJ1758" s="29"/>
      <c r="FK1758" s="29"/>
      <c r="FV1758" s="29"/>
      <c r="FZ1758" s="29"/>
      <c r="GA1758" s="29"/>
    </row>
    <row r="1759" spans="7:183" x14ac:dyDescent="0.25">
      <c r="G1759" s="112"/>
      <c r="Z1759" s="113"/>
      <c r="AQ1759" s="29"/>
      <c r="AR1759" s="29"/>
      <c r="AS1759" s="29"/>
      <c r="AT1759" s="29"/>
      <c r="AU1759" s="29"/>
      <c r="AV1759" s="29"/>
      <c r="AW1759" s="29"/>
      <c r="AX1759" s="29"/>
      <c r="AY1759" s="29"/>
      <c r="AZ1759" s="29"/>
      <c r="BA1759" s="29"/>
      <c r="BB1759" s="29"/>
      <c r="BC1759" s="29"/>
      <c r="BD1759" s="29"/>
      <c r="BE1759" s="29"/>
      <c r="BF1759" s="29"/>
      <c r="BG1759" s="29"/>
      <c r="BH1759" s="29"/>
      <c r="BI1759" s="29"/>
      <c r="BJ1759" s="29"/>
      <c r="BK1759" s="29"/>
      <c r="BL1759" s="29"/>
      <c r="BM1759" s="29"/>
      <c r="CH1759" s="29"/>
      <c r="CX1759" s="29"/>
      <c r="CY1759" s="29"/>
      <c r="CZ1759" s="31"/>
      <c r="DA1759" s="31"/>
      <c r="DB1759" s="31"/>
      <c r="DC1759" s="31"/>
      <c r="DD1759" s="31"/>
      <c r="DE1759" s="31"/>
      <c r="DF1759" s="31"/>
      <c r="DL1759" s="29"/>
      <c r="DM1759" s="29"/>
      <c r="DN1759" s="29"/>
      <c r="DO1759" s="29"/>
      <c r="DP1759" s="29"/>
      <c r="DQ1759" s="29"/>
      <c r="DR1759" s="29"/>
      <c r="DS1759" s="29"/>
      <c r="DT1759" s="29"/>
      <c r="DU1759" s="29"/>
      <c r="DV1759" s="29"/>
      <c r="DW1759" s="29"/>
      <c r="DX1759" s="29"/>
      <c r="DY1759" s="29"/>
      <c r="DZ1759" s="29"/>
      <c r="EA1759" s="29"/>
      <c r="EB1759" s="29"/>
      <c r="EC1759" s="29"/>
      <c r="ED1759" s="29"/>
      <c r="EE1759" s="29"/>
      <c r="EF1759" s="29"/>
      <c r="EG1759" s="29"/>
      <c r="EH1759" s="29"/>
      <c r="EI1759" s="29"/>
      <c r="EJ1759" s="29"/>
      <c r="EK1759" s="29"/>
      <c r="EL1759" s="29"/>
      <c r="EM1759" s="29"/>
      <c r="EN1759" s="29"/>
      <c r="EO1759" s="29"/>
      <c r="EP1759" s="29"/>
      <c r="EQ1759" s="29"/>
      <c r="ER1759" s="29"/>
      <c r="ES1759" s="29"/>
      <c r="ET1759" s="29"/>
      <c r="EU1759" s="29"/>
      <c r="EV1759" s="29"/>
      <c r="EW1759" s="29"/>
      <c r="EX1759" s="29"/>
      <c r="EY1759" s="29"/>
      <c r="EZ1759" s="29"/>
      <c r="FA1759" s="29"/>
      <c r="FB1759" s="29"/>
      <c r="FC1759" s="29"/>
      <c r="FD1759" s="29"/>
      <c r="FE1759" s="29"/>
      <c r="FF1759" s="29"/>
      <c r="FG1759" s="29"/>
      <c r="FH1759" s="29"/>
      <c r="FI1759" s="29"/>
      <c r="FJ1759" s="29"/>
      <c r="FK1759" s="29"/>
      <c r="FV1759" s="29"/>
      <c r="FZ1759" s="29"/>
      <c r="GA1759" s="29"/>
    </row>
    <row r="1760" spans="7:183" x14ac:dyDescent="0.25">
      <c r="G1760" s="112"/>
      <c r="Z1760" s="113"/>
      <c r="AQ1760" s="29"/>
      <c r="AR1760" s="29"/>
      <c r="AS1760" s="29"/>
      <c r="AT1760" s="29"/>
      <c r="AU1760" s="29"/>
      <c r="AV1760" s="29"/>
      <c r="AW1760" s="29"/>
      <c r="AX1760" s="29"/>
      <c r="AY1760" s="29"/>
      <c r="AZ1760" s="29"/>
      <c r="BA1760" s="29"/>
      <c r="BB1760" s="29"/>
      <c r="BC1760" s="29"/>
      <c r="BD1760" s="29"/>
      <c r="BE1760" s="29"/>
      <c r="BF1760" s="29"/>
      <c r="BG1760" s="29"/>
      <c r="BH1760" s="29"/>
      <c r="BI1760" s="29"/>
      <c r="BJ1760" s="29"/>
      <c r="BK1760" s="29"/>
      <c r="BL1760" s="29"/>
      <c r="BM1760" s="29"/>
      <c r="CH1760" s="29"/>
      <c r="CX1760" s="29"/>
      <c r="CY1760" s="29"/>
      <c r="CZ1760" s="31"/>
      <c r="DA1760" s="31"/>
      <c r="DB1760" s="31"/>
      <c r="DC1760" s="31"/>
      <c r="DD1760" s="31"/>
      <c r="DE1760" s="31"/>
      <c r="DF1760" s="31"/>
      <c r="DL1760" s="29"/>
      <c r="DM1760" s="29"/>
      <c r="DN1760" s="29"/>
      <c r="DO1760" s="29"/>
      <c r="DP1760" s="29"/>
      <c r="DQ1760" s="29"/>
      <c r="DR1760" s="29"/>
      <c r="DS1760" s="29"/>
      <c r="DT1760" s="29"/>
      <c r="DU1760" s="29"/>
      <c r="DV1760" s="29"/>
      <c r="DW1760" s="29"/>
      <c r="DX1760" s="29"/>
      <c r="DY1760" s="29"/>
      <c r="DZ1760" s="29"/>
      <c r="EA1760" s="29"/>
      <c r="EB1760" s="29"/>
      <c r="EC1760" s="29"/>
      <c r="ED1760" s="29"/>
      <c r="EE1760" s="29"/>
      <c r="EF1760" s="29"/>
      <c r="EG1760" s="29"/>
      <c r="EH1760" s="29"/>
      <c r="EI1760" s="29"/>
      <c r="EJ1760" s="29"/>
      <c r="EK1760" s="29"/>
      <c r="EL1760" s="29"/>
      <c r="EM1760" s="29"/>
      <c r="EN1760" s="29"/>
      <c r="EO1760" s="29"/>
      <c r="EP1760" s="29"/>
      <c r="EQ1760" s="29"/>
      <c r="ER1760" s="29"/>
      <c r="ES1760" s="29"/>
      <c r="ET1760" s="29"/>
      <c r="EU1760" s="29"/>
      <c r="EV1760" s="29"/>
      <c r="EW1760" s="29"/>
      <c r="EX1760" s="29"/>
      <c r="EY1760" s="29"/>
      <c r="EZ1760" s="29"/>
      <c r="FA1760" s="29"/>
      <c r="FB1760" s="29"/>
      <c r="FC1760" s="29"/>
      <c r="FD1760" s="29"/>
      <c r="FE1760" s="29"/>
      <c r="FF1760" s="29"/>
      <c r="FG1760" s="29"/>
      <c r="FH1760" s="29"/>
      <c r="FI1760" s="29"/>
      <c r="FJ1760" s="29"/>
      <c r="FK1760" s="29"/>
      <c r="FV1760" s="29"/>
      <c r="FZ1760" s="29"/>
      <c r="GA1760" s="29"/>
    </row>
    <row r="1761" spans="7:183" x14ac:dyDescent="0.25">
      <c r="G1761" s="112"/>
      <c r="Z1761" s="113"/>
      <c r="AQ1761" s="29"/>
      <c r="AR1761" s="29"/>
      <c r="AS1761" s="29"/>
      <c r="AT1761" s="29"/>
      <c r="AU1761" s="29"/>
      <c r="AV1761" s="29"/>
      <c r="AW1761" s="29"/>
      <c r="AX1761" s="29"/>
      <c r="AY1761" s="29"/>
      <c r="AZ1761" s="29"/>
      <c r="BA1761" s="29"/>
      <c r="BB1761" s="29"/>
      <c r="BC1761" s="29"/>
      <c r="BD1761" s="29"/>
      <c r="BE1761" s="29"/>
      <c r="BF1761" s="29"/>
      <c r="BG1761" s="29"/>
      <c r="BH1761" s="29"/>
      <c r="BI1761" s="29"/>
      <c r="BJ1761" s="29"/>
      <c r="BK1761" s="29"/>
      <c r="BL1761" s="29"/>
      <c r="BM1761" s="29"/>
      <c r="CH1761" s="29"/>
      <c r="CX1761" s="29"/>
      <c r="CY1761" s="29"/>
      <c r="CZ1761" s="31"/>
      <c r="DA1761" s="31"/>
      <c r="DB1761" s="31"/>
      <c r="DC1761" s="31"/>
      <c r="DD1761" s="31"/>
      <c r="DE1761" s="31"/>
      <c r="DF1761" s="31"/>
      <c r="DL1761" s="29"/>
      <c r="DM1761" s="29"/>
      <c r="DN1761" s="29"/>
      <c r="DO1761" s="29"/>
      <c r="DP1761" s="29"/>
      <c r="DQ1761" s="29"/>
      <c r="DR1761" s="29"/>
      <c r="DS1761" s="29"/>
      <c r="DT1761" s="29"/>
      <c r="DU1761" s="29"/>
      <c r="DV1761" s="29"/>
      <c r="DW1761" s="29"/>
      <c r="DX1761" s="29"/>
      <c r="DY1761" s="29"/>
      <c r="DZ1761" s="29"/>
      <c r="EA1761" s="29"/>
      <c r="EB1761" s="29"/>
      <c r="EC1761" s="29"/>
      <c r="ED1761" s="29"/>
      <c r="EE1761" s="29"/>
      <c r="EF1761" s="29"/>
      <c r="EG1761" s="29"/>
      <c r="EH1761" s="29"/>
      <c r="EI1761" s="29"/>
      <c r="EJ1761" s="29"/>
      <c r="EK1761" s="29"/>
      <c r="EL1761" s="29"/>
      <c r="EM1761" s="29"/>
      <c r="EN1761" s="29"/>
      <c r="EO1761" s="29"/>
      <c r="EP1761" s="29"/>
      <c r="EQ1761" s="29"/>
      <c r="ER1761" s="29"/>
      <c r="ES1761" s="29"/>
      <c r="ET1761" s="29"/>
      <c r="EU1761" s="29"/>
      <c r="EV1761" s="29"/>
      <c r="EW1761" s="29"/>
      <c r="EX1761" s="29"/>
      <c r="EY1761" s="29"/>
      <c r="EZ1761" s="29"/>
      <c r="FA1761" s="29"/>
      <c r="FB1761" s="29"/>
      <c r="FC1761" s="29"/>
      <c r="FD1761" s="29"/>
      <c r="FE1761" s="29"/>
      <c r="FF1761" s="29"/>
      <c r="FG1761" s="29"/>
      <c r="FH1761" s="29"/>
      <c r="FI1761" s="29"/>
      <c r="FJ1761" s="29"/>
      <c r="FK1761" s="29"/>
      <c r="FV1761" s="29"/>
      <c r="FZ1761" s="29"/>
      <c r="GA1761" s="29"/>
    </row>
    <row r="1762" spans="7:183" x14ac:dyDescent="0.25">
      <c r="G1762" s="112"/>
      <c r="Z1762" s="113"/>
      <c r="AQ1762" s="29"/>
      <c r="AR1762" s="29"/>
      <c r="AS1762" s="29"/>
      <c r="AT1762" s="29"/>
      <c r="AU1762" s="29"/>
      <c r="AV1762" s="29"/>
      <c r="AW1762" s="29"/>
      <c r="AX1762" s="29"/>
      <c r="AY1762" s="29"/>
      <c r="AZ1762" s="29"/>
      <c r="BA1762" s="29"/>
      <c r="BB1762" s="29"/>
      <c r="BC1762" s="29"/>
      <c r="BD1762" s="29"/>
      <c r="BE1762" s="29"/>
      <c r="BF1762" s="29"/>
      <c r="BG1762" s="29"/>
      <c r="BH1762" s="29"/>
      <c r="BI1762" s="29"/>
      <c r="BJ1762" s="29"/>
      <c r="BK1762" s="29"/>
      <c r="BL1762" s="29"/>
      <c r="BM1762" s="29"/>
      <c r="CH1762" s="29"/>
      <c r="CX1762" s="29"/>
      <c r="CY1762" s="29"/>
      <c r="CZ1762" s="31"/>
      <c r="DA1762" s="31"/>
      <c r="DB1762" s="31"/>
      <c r="DC1762" s="31"/>
      <c r="DD1762" s="31"/>
      <c r="DE1762" s="31"/>
      <c r="DF1762" s="31"/>
      <c r="DL1762" s="29"/>
      <c r="DM1762" s="29"/>
      <c r="DN1762" s="29"/>
      <c r="DO1762" s="29"/>
      <c r="DP1762" s="29"/>
      <c r="DQ1762" s="29"/>
      <c r="DR1762" s="29"/>
      <c r="DS1762" s="29"/>
      <c r="DT1762" s="29"/>
      <c r="DU1762" s="29"/>
      <c r="DV1762" s="29"/>
      <c r="DW1762" s="29"/>
      <c r="DX1762" s="29"/>
      <c r="DY1762" s="29"/>
      <c r="DZ1762" s="29"/>
      <c r="EA1762" s="29"/>
      <c r="EB1762" s="29"/>
      <c r="EC1762" s="29"/>
      <c r="ED1762" s="29"/>
      <c r="EE1762" s="29"/>
      <c r="EF1762" s="29"/>
      <c r="EG1762" s="29"/>
      <c r="EH1762" s="29"/>
      <c r="EI1762" s="29"/>
      <c r="EJ1762" s="29"/>
      <c r="EK1762" s="29"/>
      <c r="EL1762" s="29"/>
      <c r="EM1762" s="29"/>
      <c r="EN1762" s="29"/>
      <c r="EO1762" s="29"/>
      <c r="EP1762" s="29"/>
      <c r="EQ1762" s="29"/>
      <c r="ER1762" s="29"/>
      <c r="ES1762" s="29"/>
      <c r="ET1762" s="29"/>
      <c r="EU1762" s="29"/>
      <c r="EV1762" s="29"/>
      <c r="EW1762" s="29"/>
      <c r="EX1762" s="29"/>
      <c r="EY1762" s="29"/>
      <c r="EZ1762" s="29"/>
      <c r="FA1762" s="29"/>
      <c r="FB1762" s="29"/>
      <c r="FC1762" s="29"/>
      <c r="FD1762" s="29"/>
      <c r="FE1762" s="29"/>
      <c r="FF1762" s="29"/>
      <c r="FG1762" s="29"/>
      <c r="FH1762" s="29"/>
      <c r="FI1762" s="29"/>
      <c r="FJ1762" s="29"/>
      <c r="FK1762" s="29"/>
      <c r="FV1762" s="29"/>
      <c r="FZ1762" s="29"/>
      <c r="GA1762" s="29"/>
    </row>
    <row r="1763" spans="7:183" x14ac:dyDescent="0.25">
      <c r="G1763" s="112"/>
      <c r="Z1763" s="113"/>
      <c r="AQ1763" s="29"/>
      <c r="AR1763" s="29"/>
      <c r="AS1763" s="29"/>
      <c r="AT1763" s="29"/>
      <c r="AU1763" s="29"/>
      <c r="AV1763" s="29"/>
      <c r="AW1763" s="29"/>
      <c r="AX1763" s="29"/>
      <c r="AY1763" s="29"/>
      <c r="AZ1763" s="29"/>
      <c r="BA1763" s="29"/>
      <c r="BB1763" s="29"/>
      <c r="BC1763" s="29"/>
      <c r="BD1763" s="29"/>
      <c r="BE1763" s="29"/>
      <c r="BF1763" s="29"/>
      <c r="BG1763" s="29"/>
      <c r="BH1763" s="29"/>
      <c r="BI1763" s="29"/>
      <c r="BJ1763" s="29"/>
      <c r="BK1763" s="29"/>
      <c r="BL1763" s="29"/>
      <c r="BM1763" s="29"/>
      <c r="CH1763" s="29"/>
      <c r="CX1763" s="29"/>
      <c r="CY1763" s="29"/>
      <c r="CZ1763" s="31"/>
      <c r="DA1763" s="31"/>
      <c r="DB1763" s="31"/>
      <c r="DC1763" s="31"/>
      <c r="DD1763" s="31"/>
      <c r="DE1763" s="31"/>
      <c r="DF1763" s="31"/>
      <c r="DL1763" s="29"/>
      <c r="DM1763" s="29"/>
      <c r="DN1763" s="29"/>
      <c r="DO1763" s="29"/>
      <c r="DP1763" s="29"/>
      <c r="DQ1763" s="29"/>
      <c r="DR1763" s="29"/>
      <c r="DS1763" s="29"/>
      <c r="DT1763" s="29"/>
      <c r="DU1763" s="29"/>
      <c r="DV1763" s="29"/>
      <c r="DW1763" s="29"/>
      <c r="DX1763" s="29"/>
      <c r="DY1763" s="29"/>
      <c r="DZ1763" s="29"/>
      <c r="EA1763" s="29"/>
      <c r="EB1763" s="29"/>
      <c r="EC1763" s="29"/>
      <c r="ED1763" s="29"/>
      <c r="EE1763" s="29"/>
      <c r="EF1763" s="29"/>
      <c r="EG1763" s="29"/>
      <c r="EH1763" s="29"/>
      <c r="EI1763" s="29"/>
      <c r="EJ1763" s="29"/>
      <c r="EK1763" s="29"/>
      <c r="EL1763" s="29"/>
      <c r="EM1763" s="29"/>
      <c r="EN1763" s="29"/>
      <c r="EO1763" s="29"/>
      <c r="EP1763" s="29"/>
      <c r="EQ1763" s="29"/>
      <c r="ER1763" s="29"/>
      <c r="ES1763" s="29"/>
      <c r="ET1763" s="29"/>
      <c r="EU1763" s="29"/>
      <c r="EV1763" s="29"/>
      <c r="EW1763" s="29"/>
      <c r="EX1763" s="29"/>
      <c r="EY1763" s="29"/>
      <c r="EZ1763" s="29"/>
      <c r="FA1763" s="29"/>
      <c r="FB1763" s="29"/>
      <c r="FC1763" s="29"/>
      <c r="FD1763" s="29"/>
      <c r="FE1763" s="29"/>
      <c r="FF1763" s="29"/>
      <c r="FG1763" s="29"/>
      <c r="FH1763" s="29"/>
      <c r="FI1763" s="29"/>
      <c r="FJ1763" s="29"/>
      <c r="FK1763" s="29"/>
      <c r="FV1763" s="29"/>
      <c r="FZ1763" s="29"/>
      <c r="GA1763" s="29"/>
    </row>
    <row r="1764" spans="7:183" x14ac:dyDescent="0.25">
      <c r="G1764" s="112"/>
      <c r="Z1764" s="113"/>
      <c r="AQ1764" s="29"/>
      <c r="AR1764" s="29"/>
      <c r="AS1764" s="29"/>
      <c r="AT1764" s="29"/>
      <c r="AU1764" s="29"/>
      <c r="AV1764" s="29"/>
      <c r="AW1764" s="29"/>
      <c r="AX1764" s="29"/>
      <c r="AY1764" s="29"/>
      <c r="AZ1764" s="29"/>
      <c r="BA1764" s="29"/>
      <c r="BB1764" s="29"/>
      <c r="BC1764" s="29"/>
      <c r="BD1764" s="29"/>
      <c r="BE1764" s="29"/>
      <c r="BF1764" s="29"/>
      <c r="BG1764" s="29"/>
      <c r="BH1764" s="29"/>
      <c r="BI1764" s="29"/>
      <c r="BJ1764" s="29"/>
      <c r="BK1764" s="29"/>
      <c r="BL1764" s="29"/>
      <c r="BM1764" s="29"/>
      <c r="CH1764" s="29"/>
      <c r="CX1764" s="29"/>
      <c r="CY1764" s="29"/>
      <c r="CZ1764" s="31"/>
      <c r="DA1764" s="31"/>
      <c r="DB1764" s="31"/>
      <c r="DC1764" s="31"/>
      <c r="DD1764" s="31"/>
      <c r="DE1764" s="31"/>
      <c r="DF1764" s="31"/>
      <c r="DL1764" s="29"/>
      <c r="DM1764" s="29"/>
      <c r="DN1764" s="29"/>
      <c r="DO1764" s="29"/>
      <c r="DP1764" s="29"/>
      <c r="DQ1764" s="29"/>
      <c r="DR1764" s="29"/>
      <c r="DS1764" s="29"/>
      <c r="DT1764" s="29"/>
      <c r="DU1764" s="29"/>
      <c r="DV1764" s="29"/>
      <c r="DW1764" s="29"/>
      <c r="DX1764" s="29"/>
      <c r="DY1764" s="29"/>
      <c r="DZ1764" s="29"/>
      <c r="EA1764" s="29"/>
      <c r="EB1764" s="29"/>
      <c r="EC1764" s="29"/>
      <c r="ED1764" s="29"/>
      <c r="EE1764" s="29"/>
      <c r="EF1764" s="29"/>
      <c r="EG1764" s="29"/>
      <c r="EH1764" s="29"/>
      <c r="EI1764" s="29"/>
      <c r="EJ1764" s="29"/>
      <c r="EK1764" s="29"/>
      <c r="EL1764" s="29"/>
      <c r="EM1764" s="29"/>
      <c r="EN1764" s="29"/>
      <c r="EO1764" s="29"/>
      <c r="EP1764" s="29"/>
      <c r="EQ1764" s="29"/>
      <c r="ER1764" s="29"/>
      <c r="ES1764" s="29"/>
      <c r="ET1764" s="29"/>
      <c r="EU1764" s="29"/>
      <c r="EV1764" s="29"/>
      <c r="EW1764" s="29"/>
      <c r="EX1764" s="29"/>
      <c r="EY1764" s="29"/>
      <c r="EZ1764" s="29"/>
      <c r="FA1764" s="29"/>
      <c r="FB1764" s="29"/>
      <c r="FC1764" s="29"/>
      <c r="FD1764" s="29"/>
      <c r="FE1764" s="29"/>
      <c r="FF1764" s="29"/>
      <c r="FG1764" s="29"/>
      <c r="FH1764" s="29"/>
      <c r="FI1764" s="29"/>
      <c r="FJ1764" s="29"/>
      <c r="FK1764" s="29"/>
      <c r="FV1764" s="29"/>
      <c r="FZ1764" s="29"/>
      <c r="GA1764" s="29"/>
    </row>
    <row r="1765" spans="7:183" x14ac:dyDescent="0.25">
      <c r="G1765" s="112"/>
      <c r="Z1765" s="113"/>
      <c r="AQ1765" s="29"/>
      <c r="AR1765" s="29"/>
      <c r="AS1765" s="29"/>
      <c r="AT1765" s="29"/>
      <c r="AU1765" s="29"/>
      <c r="AV1765" s="29"/>
      <c r="AW1765" s="29"/>
      <c r="AX1765" s="29"/>
      <c r="AY1765" s="29"/>
      <c r="AZ1765" s="29"/>
      <c r="BA1765" s="29"/>
      <c r="BB1765" s="29"/>
      <c r="BC1765" s="29"/>
      <c r="BD1765" s="29"/>
      <c r="BE1765" s="29"/>
      <c r="BF1765" s="29"/>
      <c r="BG1765" s="29"/>
      <c r="BH1765" s="29"/>
      <c r="BI1765" s="29"/>
      <c r="BJ1765" s="29"/>
      <c r="BK1765" s="29"/>
      <c r="BL1765" s="29"/>
      <c r="BM1765" s="29"/>
      <c r="CH1765" s="29"/>
      <c r="CX1765" s="29"/>
      <c r="CY1765" s="29"/>
      <c r="CZ1765" s="31"/>
      <c r="DA1765" s="31"/>
      <c r="DB1765" s="31"/>
      <c r="DC1765" s="31"/>
      <c r="DD1765" s="31"/>
      <c r="DE1765" s="31"/>
      <c r="DF1765" s="31"/>
      <c r="DL1765" s="29"/>
      <c r="DM1765" s="29"/>
      <c r="DN1765" s="29"/>
      <c r="DO1765" s="29"/>
      <c r="DP1765" s="29"/>
      <c r="DQ1765" s="29"/>
      <c r="DR1765" s="29"/>
      <c r="DS1765" s="29"/>
      <c r="DT1765" s="29"/>
      <c r="DU1765" s="29"/>
      <c r="DV1765" s="29"/>
      <c r="DW1765" s="29"/>
      <c r="DX1765" s="29"/>
      <c r="DY1765" s="29"/>
      <c r="DZ1765" s="29"/>
      <c r="EA1765" s="29"/>
      <c r="EB1765" s="29"/>
      <c r="EC1765" s="29"/>
      <c r="ED1765" s="29"/>
      <c r="EE1765" s="29"/>
      <c r="EF1765" s="29"/>
      <c r="EG1765" s="29"/>
      <c r="EH1765" s="29"/>
      <c r="EI1765" s="29"/>
      <c r="EJ1765" s="29"/>
      <c r="EK1765" s="29"/>
      <c r="EL1765" s="29"/>
      <c r="EM1765" s="29"/>
      <c r="EN1765" s="29"/>
      <c r="EO1765" s="29"/>
      <c r="EP1765" s="29"/>
      <c r="EQ1765" s="29"/>
      <c r="ER1765" s="29"/>
      <c r="ES1765" s="29"/>
      <c r="ET1765" s="29"/>
      <c r="EU1765" s="29"/>
      <c r="EV1765" s="29"/>
      <c r="EW1765" s="29"/>
      <c r="EX1765" s="29"/>
      <c r="EY1765" s="29"/>
      <c r="EZ1765" s="29"/>
      <c r="FA1765" s="29"/>
      <c r="FB1765" s="29"/>
      <c r="FC1765" s="29"/>
      <c r="FD1765" s="29"/>
      <c r="FE1765" s="29"/>
      <c r="FF1765" s="29"/>
      <c r="FG1765" s="29"/>
      <c r="FH1765" s="29"/>
      <c r="FI1765" s="29"/>
      <c r="FJ1765" s="29"/>
      <c r="FK1765" s="29"/>
      <c r="FV1765" s="29"/>
      <c r="FZ1765" s="29"/>
      <c r="GA1765" s="29"/>
    </row>
    <row r="1766" spans="7:183" x14ac:dyDescent="0.25">
      <c r="G1766" s="112"/>
      <c r="Z1766" s="113"/>
      <c r="AQ1766" s="29"/>
      <c r="AR1766" s="29"/>
      <c r="AS1766" s="29"/>
      <c r="AT1766" s="29"/>
      <c r="AU1766" s="29"/>
      <c r="AV1766" s="29"/>
      <c r="AW1766" s="29"/>
      <c r="AX1766" s="29"/>
      <c r="AY1766" s="29"/>
      <c r="AZ1766" s="29"/>
      <c r="BA1766" s="29"/>
      <c r="BB1766" s="29"/>
      <c r="BC1766" s="29"/>
      <c r="BD1766" s="29"/>
      <c r="BE1766" s="29"/>
      <c r="BF1766" s="29"/>
      <c r="BG1766" s="29"/>
      <c r="BH1766" s="29"/>
      <c r="BI1766" s="29"/>
      <c r="BJ1766" s="29"/>
      <c r="BK1766" s="29"/>
      <c r="BL1766" s="29"/>
      <c r="BM1766" s="29"/>
      <c r="CH1766" s="29"/>
      <c r="CX1766" s="29"/>
      <c r="CY1766" s="29"/>
      <c r="CZ1766" s="31"/>
      <c r="DA1766" s="31"/>
      <c r="DB1766" s="31"/>
      <c r="DC1766" s="31"/>
      <c r="DD1766" s="31"/>
      <c r="DE1766" s="31"/>
      <c r="DF1766" s="31"/>
      <c r="DL1766" s="29"/>
      <c r="DM1766" s="29"/>
      <c r="DN1766" s="29"/>
      <c r="DO1766" s="29"/>
      <c r="DP1766" s="29"/>
      <c r="DQ1766" s="29"/>
      <c r="DR1766" s="29"/>
      <c r="DS1766" s="29"/>
      <c r="DT1766" s="29"/>
      <c r="DU1766" s="29"/>
      <c r="DV1766" s="29"/>
      <c r="DW1766" s="29"/>
      <c r="DX1766" s="29"/>
      <c r="DY1766" s="29"/>
      <c r="DZ1766" s="29"/>
      <c r="EA1766" s="29"/>
      <c r="EB1766" s="29"/>
      <c r="EC1766" s="29"/>
      <c r="ED1766" s="29"/>
      <c r="EE1766" s="29"/>
      <c r="EF1766" s="29"/>
      <c r="EG1766" s="29"/>
      <c r="EH1766" s="29"/>
      <c r="EI1766" s="29"/>
      <c r="EJ1766" s="29"/>
      <c r="EK1766" s="29"/>
      <c r="EL1766" s="29"/>
      <c r="EM1766" s="29"/>
      <c r="EN1766" s="29"/>
      <c r="EO1766" s="29"/>
      <c r="EP1766" s="29"/>
      <c r="EQ1766" s="29"/>
      <c r="ER1766" s="29"/>
      <c r="ES1766" s="29"/>
      <c r="ET1766" s="29"/>
      <c r="EU1766" s="29"/>
      <c r="EV1766" s="29"/>
      <c r="EW1766" s="29"/>
      <c r="EX1766" s="29"/>
      <c r="EY1766" s="29"/>
      <c r="EZ1766" s="29"/>
      <c r="FA1766" s="29"/>
      <c r="FB1766" s="29"/>
      <c r="FC1766" s="29"/>
      <c r="FD1766" s="29"/>
      <c r="FE1766" s="29"/>
      <c r="FF1766" s="29"/>
      <c r="FG1766" s="29"/>
      <c r="FH1766" s="29"/>
      <c r="FI1766" s="29"/>
      <c r="FJ1766" s="29"/>
      <c r="FK1766" s="29"/>
      <c r="FV1766" s="29"/>
      <c r="FZ1766" s="29"/>
      <c r="GA1766" s="29"/>
    </row>
    <row r="1767" spans="7:183" x14ac:dyDescent="0.25">
      <c r="G1767" s="112"/>
      <c r="Z1767" s="113"/>
      <c r="AQ1767" s="29"/>
      <c r="AR1767" s="29"/>
      <c r="AS1767" s="29"/>
      <c r="AT1767" s="29"/>
      <c r="AU1767" s="29"/>
      <c r="AV1767" s="29"/>
      <c r="AW1767" s="29"/>
      <c r="AX1767" s="29"/>
      <c r="AY1767" s="29"/>
      <c r="AZ1767" s="29"/>
      <c r="BA1767" s="29"/>
      <c r="BB1767" s="29"/>
      <c r="BC1767" s="29"/>
      <c r="BD1767" s="29"/>
      <c r="BE1767" s="29"/>
      <c r="BF1767" s="29"/>
      <c r="BG1767" s="29"/>
      <c r="BH1767" s="29"/>
      <c r="BI1767" s="29"/>
      <c r="BJ1767" s="29"/>
      <c r="BK1767" s="29"/>
      <c r="BL1767" s="29"/>
      <c r="BM1767" s="29"/>
      <c r="CH1767" s="29"/>
      <c r="CX1767" s="29"/>
      <c r="CY1767" s="29"/>
      <c r="CZ1767" s="31"/>
      <c r="DA1767" s="31"/>
      <c r="DB1767" s="31"/>
      <c r="DC1767" s="31"/>
      <c r="DD1767" s="31"/>
      <c r="DE1767" s="31"/>
      <c r="DF1767" s="31"/>
      <c r="DL1767" s="29"/>
      <c r="DM1767" s="29"/>
      <c r="DN1767" s="29"/>
      <c r="DO1767" s="29"/>
      <c r="DP1767" s="29"/>
      <c r="DQ1767" s="29"/>
      <c r="DR1767" s="29"/>
      <c r="DS1767" s="29"/>
      <c r="DT1767" s="29"/>
      <c r="DU1767" s="29"/>
      <c r="DV1767" s="29"/>
      <c r="DW1767" s="29"/>
      <c r="DX1767" s="29"/>
      <c r="DY1767" s="29"/>
      <c r="DZ1767" s="29"/>
      <c r="EA1767" s="29"/>
      <c r="EB1767" s="29"/>
      <c r="EC1767" s="29"/>
      <c r="ED1767" s="29"/>
      <c r="EE1767" s="29"/>
      <c r="EF1767" s="29"/>
      <c r="EG1767" s="29"/>
      <c r="EH1767" s="29"/>
      <c r="EI1767" s="29"/>
      <c r="EJ1767" s="29"/>
      <c r="EK1767" s="29"/>
      <c r="EL1767" s="29"/>
      <c r="EM1767" s="29"/>
      <c r="EN1767" s="29"/>
      <c r="EO1767" s="29"/>
      <c r="EP1767" s="29"/>
      <c r="EQ1767" s="29"/>
      <c r="ER1767" s="29"/>
      <c r="ES1767" s="29"/>
      <c r="ET1767" s="29"/>
      <c r="EU1767" s="29"/>
      <c r="EV1767" s="29"/>
      <c r="EW1767" s="29"/>
      <c r="EX1767" s="29"/>
      <c r="EY1767" s="29"/>
      <c r="EZ1767" s="29"/>
      <c r="FA1767" s="29"/>
      <c r="FB1767" s="29"/>
      <c r="FC1767" s="29"/>
      <c r="FD1767" s="29"/>
      <c r="FE1767" s="29"/>
      <c r="FF1767" s="29"/>
      <c r="FG1767" s="29"/>
      <c r="FH1767" s="29"/>
      <c r="FI1767" s="29"/>
      <c r="FJ1767" s="29"/>
      <c r="FK1767" s="29"/>
      <c r="FV1767" s="29"/>
      <c r="FZ1767" s="29"/>
      <c r="GA1767" s="29"/>
    </row>
    <row r="1768" spans="7:183" x14ac:dyDescent="0.25">
      <c r="G1768" s="112"/>
      <c r="Z1768" s="113"/>
      <c r="AQ1768" s="29"/>
      <c r="AR1768" s="29"/>
      <c r="AS1768" s="29"/>
      <c r="AT1768" s="29"/>
      <c r="AU1768" s="29"/>
      <c r="AV1768" s="29"/>
      <c r="AW1768" s="29"/>
      <c r="AX1768" s="29"/>
      <c r="AY1768" s="29"/>
      <c r="AZ1768" s="29"/>
      <c r="BA1768" s="29"/>
      <c r="BB1768" s="29"/>
      <c r="BC1768" s="29"/>
      <c r="BD1768" s="29"/>
      <c r="BE1768" s="29"/>
      <c r="BF1768" s="29"/>
      <c r="BG1768" s="29"/>
      <c r="BH1768" s="29"/>
      <c r="BI1768" s="29"/>
      <c r="BJ1768" s="29"/>
      <c r="BK1768" s="29"/>
      <c r="BL1768" s="29"/>
      <c r="BM1768" s="29"/>
      <c r="CH1768" s="29"/>
      <c r="CX1768" s="29"/>
      <c r="CY1768" s="29"/>
      <c r="CZ1768" s="31"/>
      <c r="DA1768" s="31"/>
      <c r="DB1768" s="31"/>
      <c r="DC1768" s="31"/>
      <c r="DD1768" s="31"/>
      <c r="DE1768" s="31"/>
      <c r="DF1768" s="31"/>
      <c r="DL1768" s="29"/>
      <c r="DM1768" s="29"/>
      <c r="DN1768" s="29"/>
      <c r="DO1768" s="29"/>
      <c r="DP1768" s="29"/>
      <c r="DQ1768" s="29"/>
      <c r="DR1768" s="29"/>
      <c r="DS1768" s="29"/>
      <c r="DT1768" s="29"/>
      <c r="DU1768" s="29"/>
      <c r="DV1768" s="29"/>
      <c r="DW1768" s="29"/>
      <c r="DX1768" s="29"/>
      <c r="DY1768" s="29"/>
      <c r="DZ1768" s="29"/>
      <c r="EA1768" s="29"/>
      <c r="EB1768" s="29"/>
      <c r="EC1768" s="29"/>
      <c r="ED1768" s="29"/>
      <c r="EE1768" s="29"/>
      <c r="EF1768" s="29"/>
      <c r="EG1768" s="29"/>
      <c r="EH1768" s="29"/>
      <c r="EI1768" s="29"/>
      <c r="EJ1768" s="29"/>
      <c r="EK1768" s="29"/>
      <c r="EL1768" s="29"/>
      <c r="EM1768" s="29"/>
      <c r="EN1768" s="29"/>
      <c r="EO1768" s="29"/>
      <c r="EP1768" s="29"/>
      <c r="EQ1768" s="29"/>
      <c r="ER1768" s="29"/>
      <c r="ES1768" s="29"/>
      <c r="ET1768" s="29"/>
      <c r="EU1768" s="29"/>
      <c r="EV1768" s="29"/>
      <c r="EW1768" s="29"/>
      <c r="EX1768" s="29"/>
      <c r="EY1768" s="29"/>
      <c r="EZ1768" s="29"/>
      <c r="FA1768" s="29"/>
      <c r="FB1768" s="29"/>
      <c r="FC1768" s="29"/>
      <c r="FD1768" s="29"/>
      <c r="FE1768" s="29"/>
      <c r="FF1768" s="29"/>
      <c r="FG1768" s="29"/>
      <c r="FH1768" s="29"/>
      <c r="FI1768" s="29"/>
      <c r="FJ1768" s="29"/>
      <c r="FK1768" s="29"/>
      <c r="FV1768" s="29"/>
      <c r="FZ1768" s="29"/>
      <c r="GA1768" s="29"/>
    </row>
    <row r="1769" spans="7:183" x14ac:dyDescent="0.25">
      <c r="G1769" s="112"/>
      <c r="Z1769" s="113"/>
      <c r="AQ1769" s="29"/>
      <c r="AR1769" s="29"/>
      <c r="AS1769" s="29"/>
      <c r="AT1769" s="29"/>
      <c r="AU1769" s="29"/>
      <c r="AV1769" s="29"/>
      <c r="AW1769" s="29"/>
      <c r="AX1769" s="29"/>
      <c r="AY1769" s="29"/>
      <c r="AZ1769" s="29"/>
      <c r="BA1769" s="29"/>
      <c r="BB1769" s="29"/>
      <c r="BC1769" s="29"/>
      <c r="BD1769" s="29"/>
      <c r="BE1769" s="29"/>
      <c r="BF1769" s="29"/>
      <c r="BG1769" s="29"/>
      <c r="BH1769" s="29"/>
      <c r="BI1769" s="29"/>
      <c r="BJ1769" s="29"/>
      <c r="BK1769" s="29"/>
      <c r="BL1769" s="29"/>
      <c r="BM1769" s="29"/>
      <c r="CH1769" s="29"/>
      <c r="CX1769" s="29"/>
      <c r="CY1769" s="29"/>
      <c r="CZ1769" s="31"/>
      <c r="DA1769" s="31"/>
      <c r="DB1769" s="31"/>
      <c r="DC1769" s="31"/>
      <c r="DD1769" s="31"/>
      <c r="DE1769" s="31"/>
      <c r="DF1769" s="31"/>
      <c r="DL1769" s="29"/>
      <c r="DM1769" s="29"/>
      <c r="DN1769" s="29"/>
      <c r="DO1769" s="29"/>
      <c r="DP1769" s="29"/>
      <c r="DQ1769" s="29"/>
      <c r="DR1769" s="29"/>
      <c r="DS1769" s="29"/>
      <c r="DT1769" s="29"/>
      <c r="DU1769" s="29"/>
      <c r="DV1769" s="29"/>
      <c r="DW1769" s="29"/>
      <c r="DX1769" s="29"/>
      <c r="DY1769" s="29"/>
      <c r="DZ1769" s="29"/>
      <c r="EA1769" s="29"/>
      <c r="EB1769" s="29"/>
      <c r="EC1769" s="29"/>
      <c r="ED1769" s="29"/>
      <c r="EE1769" s="29"/>
      <c r="EF1769" s="29"/>
      <c r="EG1769" s="29"/>
      <c r="EH1769" s="29"/>
      <c r="EI1769" s="29"/>
      <c r="EJ1769" s="29"/>
      <c r="EK1769" s="29"/>
      <c r="EL1769" s="29"/>
      <c r="EM1769" s="29"/>
      <c r="EN1769" s="29"/>
      <c r="EO1769" s="29"/>
      <c r="EP1769" s="29"/>
      <c r="EQ1769" s="29"/>
      <c r="ER1769" s="29"/>
      <c r="ES1769" s="29"/>
      <c r="ET1769" s="29"/>
      <c r="EU1769" s="29"/>
      <c r="EV1769" s="29"/>
      <c r="EW1769" s="29"/>
      <c r="EX1769" s="29"/>
      <c r="EY1769" s="29"/>
      <c r="EZ1769" s="29"/>
      <c r="FA1769" s="29"/>
      <c r="FB1769" s="29"/>
      <c r="FC1769" s="29"/>
      <c r="FD1769" s="29"/>
      <c r="FE1769" s="29"/>
      <c r="FF1769" s="29"/>
      <c r="FG1769" s="29"/>
      <c r="FH1769" s="29"/>
      <c r="FI1769" s="29"/>
      <c r="FJ1769" s="29"/>
      <c r="FK1769" s="29"/>
      <c r="FV1769" s="29"/>
      <c r="FZ1769" s="29"/>
      <c r="GA1769" s="29"/>
    </row>
    <row r="1770" spans="7:183" x14ac:dyDescent="0.25">
      <c r="G1770" s="112"/>
      <c r="Z1770" s="113"/>
      <c r="AQ1770" s="29"/>
      <c r="AR1770" s="29"/>
      <c r="AS1770" s="29"/>
      <c r="AT1770" s="29"/>
      <c r="AU1770" s="29"/>
      <c r="AV1770" s="29"/>
      <c r="AW1770" s="29"/>
      <c r="AX1770" s="29"/>
      <c r="AY1770" s="29"/>
      <c r="AZ1770" s="29"/>
      <c r="BA1770" s="29"/>
      <c r="BB1770" s="29"/>
      <c r="BC1770" s="29"/>
      <c r="BD1770" s="29"/>
      <c r="BE1770" s="29"/>
      <c r="BF1770" s="29"/>
      <c r="BG1770" s="29"/>
      <c r="BH1770" s="29"/>
      <c r="BI1770" s="29"/>
      <c r="BJ1770" s="29"/>
      <c r="BK1770" s="29"/>
      <c r="BL1770" s="29"/>
      <c r="BM1770" s="29"/>
      <c r="CH1770" s="29"/>
      <c r="CX1770" s="29"/>
      <c r="CY1770" s="29"/>
      <c r="CZ1770" s="31"/>
      <c r="DA1770" s="31"/>
      <c r="DB1770" s="31"/>
      <c r="DC1770" s="31"/>
      <c r="DD1770" s="31"/>
      <c r="DE1770" s="31"/>
      <c r="DF1770" s="31"/>
      <c r="DL1770" s="29"/>
      <c r="DM1770" s="29"/>
      <c r="DN1770" s="29"/>
      <c r="DO1770" s="29"/>
      <c r="DP1770" s="29"/>
      <c r="DQ1770" s="29"/>
      <c r="DR1770" s="29"/>
      <c r="DS1770" s="29"/>
      <c r="DT1770" s="29"/>
      <c r="DU1770" s="29"/>
      <c r="DV1770" s="29"/>
      <c r="DW1770" s="29"/>
      <c r="DX1770" s="29"/>
      <c r="DY1770" s="29"/>
      <c r="DZ1770" s="29"/>
      <c r="EA1770" s="29"/>
      <c r="EB1770" s="29"/>
      <c r="EC1770" s="29"/>
      <c r="ED1770" s="29"/>
      <c r="EE1770" s="29"/>
      <c r="EF1770" s="29"/>
      <c r="EG1770" s="29"/>
      <c r="EH1770" s="29"/>
      <c r="EI1770" s="29"/>
      <c r="EJ1770" s="29"/>
      <c r="EK1770" s="29"/>
      <c r="EL1770" s="29"/>
      <c r="EM1770" s="29"/>
      <c r="EN1770" s="29"/>
      <c r="EO1770" s="29"/>
      <c r="EP1770" s="29"/>
      <c r="EQ1770" s="29"/>
      <c r="ER1770" s="29"/>
      <c r="ES1770" s="29"/>
      <c r="ET1770" s="29"/>
      <c r="EU1770" s="29"/>
      <c r="EV1770" s="29"/>
      <c r="EW1770" s="29"/>
      <c r="EX1770" s="29"/>
      <c r="EY1770" s="29"/>
      <c r="EZ1770" s="29"/>
      <c r="FA1770" s="29"/>
      <c r="FB1770" s="29"/>
      <c r="FC1770" s="29"/>
      <c r="FD1770" s="29"/>
      <c r="FE1770" s="29"/>
      <c r="FF1770" s="29"/>
      <c r="FG1770" s="29"/>
      <c r="FH1770" s="29"/>
      <c r="FI1770" s="29"/>
      <c r="FJ1770" s="29"/>
      <c r="FK1770" s="29"/>
      <c r="FV1770" s="29"/>
      <c r="FZ1770" s="29"/>
      <c r="GA1770" s="29"/>
    </row>
    <row r="1771" spans="7:183" x14ac:dyDescent="0.25">
      <c r="G1771" s="112"/>
      <c r="Z1771" s="113"/>
      <c r="AQ1771" s="29"/>
      <c r="AR1771" s="29"/>
      <c r="AS1771" s="29"/>
      <c r="AT1771" s="29"/>
      <c r="AU1771" s="29"/>
      <c r="AV1771" s="29"/>
      <c r="AW1771" s="29"/>
      <c r="AX1771" s="29"/>
      <c r="AY1771" s="29"/>
      <c r="AZ1771" s="29"/>
      <c r="BA1771" s="29"/>
      <c r="BB1771" s="29"/>
      <c r="BC1771" s="29"/>
      <c r="BD1771" s="29"/>
      <c r="BE1771" s="29"/>
      <c r="BF1771" s="29"/>
      <c r="BG1771" s="29"/>
      <c r="BH1771" s="29"/>
      <c r="BI1771" s="29"/>
      <c r="BJ1771" s="29"/>
      <c r="BK1771" s="29"/>
      <c r="BL1771" s="29"/>
      <c r="BM1771" s="29"/>
      <c r="CH1771" s="29"/>
      <c r="CX1771" s="29"/>
      <c r="CY1771" s="29"/>
      <c r="CZ1771" s="31"/>
      <c r="DA1771" s="31"/>
      <c r="DB1771" s="31"/>
      <c r="DC1771" s="31"/>
      <c r="DD1771" s="31"/>
      <c r="DE1771" s="31"/>
      <c r="DF1771" s="31"/>
      <c r="DL1771" s="29"/>
      <c r="DM1771" s="29"/>
      <c r="DN1771" s="29"/>
      <c r="DO1771" s="29"/>
      <c r="DP1771" s="29"/>
      <c r="DQ1771" s="29"/>
      <c r="DR1771" s="29"/>
      <c r="DS1771" s="29"/>
      <c r="DT1771" s="29"/>
      <c r="DU1771" s="29"/>
      <c r="DV1771" s="29"/>
      <c r="DW1771" s="29"/>
      <c r="DX1771" s="29"/>
      <c r="DY1771" s="29"/>
      <c r="DZ1771" s="29"/>
      <c r="EA1771" s="29"/>
      <c r="EB1771" s="29"/>
      <c r="EC1771" s="29"/>
      <c r="ED1771" s="29"/>
      <c r="EE1771" s="29"/>
      <c r="EF1771" s="29"/>
      <c r="EG1771" s="29"/>
      <c r="EH1771" s="29"/>
      <c r="EI1771" s="29"/>
      <c r="EJ1771" s="29"/>
      <c r="EK1771" s="29"/>
      <c r="EL1771" s="29"/>
      <c r="EM1771" s="29"/>
      <c r="EN1771" s="29"/>
      <c r="EO1771" s="29"/>
      <c r="EP1771" s="29"/>
      <c r="EQ1771" s="29"/>
      <c r="ER1771" s="29"/>
      <c r="ES1771" s="29"/>
      <c r="ET1771" s="29"/>
      <c r="EU1771" s="29"/>
      <c r="EV1771" s="29"/>
      <c r="EW1771" s="29"/>
      <c r="EX1771" s="29"/>
      <c r="EY1771" s="29"/>
      <c r="EZ1771" s="29"/>
      <c r="FA1771" s="29"/>
      <c r="FB1771" s="29"/>
      <c r="FC1771" s="29"/>
      <c r="FD1771" s="29"/>
      <c r="FE1771" s="29"/>
      <c r="FF1771" s="29"/>
      <c r="FG1771" s="29"/>
      <c r="FH1771" s="29"/>
      <c r="FI1771" s="29"/>
      <c r="FJ1771" s="29"/>
      <c r="FK1771" s="29"/>
      <c r="FV1771" s="29"/>
      <c r="FZ1771" s="29"/>
      <c r="GA1771" s="29"/>
    </row>
    <row r="1772" spans="7:183" x14ac:dyDescent="0.25">
      <c r="G1772" s="112"/>
      <c r="Z1772" s="113"/>
      <c r="AQ1772" s="29"/>
      <c r="AR1772" s="29"/>
      <c r="AS1772" s="29"/>
      <c r="AT1772" s="29"/>
      <c r="AU1772" s="29"/>
      <c r="AV1772" s="29"/>
      <c r="AW1772" s="29"/>
      <c r="AX1772" s="29"/>
      <c r="AY1772" s="29"/>
      <c r="AZ1772" s="29"/>
      <c r="BA1772" s="29"/>
      <c r="BB1772" s="29"/>
      <c r="BC1772" s="29"/>
      <c r="BD1772" s="29"/>
      <c r="BE1772" s="29"/>
      <c r="BF1772" s="29"/>
      <c r="BG1772" s="29"/>
      <c r="BH1772" s="29"/>
      <c r="BI1772" s="29"/>
      <c r="BJ1772" s="29"/>
      <c r="BK1772" s="29"/>
      <c r="BL1772" s="29"/>
      <c r="BM1772" s="29"/>
      <c r="CH1772" s="29"/>
      <c r="CX1772" s="29"/>
      <c r="CY1772" s="29"/>
      <c r="CZ1772" s="31"/>
      <c r="DA1772" s="31"/>
      <c r="DB1772" s="31"/>
      <c r="DC1772" s="31"/>
      <c r="DD1772" s="31"/>
      <c r="DE1772" s="31"/>
      <c r="DF1772" s="31"/>
      <c r="DL1772" s="29"/>
      <c r="DM1772" s="29"/>
      <c r="DN1772" s="29"/>
      <c r="DO1772" s="29"/>
      <c r="DP1772" s="29"/>
      <c r="DQ1772" s="29"/>
      <c r="DR1772" s="29"/>
      <c r="DS1772" s="29"/>
      <c r="DT1772" s="29"/>
      <c r="DU1772" s="29"/>
      <c r="DV1772" s="29"/>
      <c r="DW1772" s="29"/>
      <c r="DX1772" s="29"/>
      <c r="DY1772" s="29"/>
      <c r="DZ1772" s="29"/>
      <c r="EA1772" s="29"/>
      <c r="EB1772" s="29"/>
      <c r="EC1772" s="29"/>
      <c r="ED1772" s="29"/>
      <c r="EE1772" s="29"/>
      <c r="EF1772" s="29"/>
      <c r="EG1772" s="29"/>
      <c r="EH1772" s="29"/>
      <c r="EI1772" s="29"/>
      <c r="EJ1772" s="29"/>
      <c r="EK1772" s="29"/>
      <c r="EL1772" s="29"/>
      <c r="EM1772" s="29"/>
      <c r="EN1772" s="29"/>
      <c r="EO1772" s="29"/>
      <c r="EP1772" s="29"/>
      <c r="EQ1772" s="29"/>
      <c r="ER1772" s="29"/>
      <c r="ES1772" s="29"/>
      <c r="ET1772" s="29"/>
      <c r="EU1772" s="29"/>
      <c r="EV1772" s="29"/>
      <c r="EW1772" s="29"/>
      <c r="EX1772" s="29"/>
      <c r="EY1772" s="29"/>
      <c r="EZ1772" s="29"/>
      <c r="FA1772" s="29"/>
      <c r="FB1772" s="29"/>
      <c r="FC1772" s="29"/>
      <c r="FD1772" s="29"/>
      <c r="FE1772" s="29"/>
      <c r="FF1772" s="29"/>
      <c r="FG1772" s="29"/>
      <c r="FH1772" s="29"/>
      <c r="FI1772" s="29"/>
      <c r="FJ1772" s="29"/>
      <c r="FK1772" s="29"/>
      <c r="FV1772" s="29"/>
      <c r="FZ1772" s="29"/>
      <c r="GA1772" s="29"/>
    </row>
    <row r="1773" spans="7:183" x14ac:dyDescent="0.25">
      <c r="G1773" s="112"/>
      <c r="Z1773" s="113"/>
      <c r="AQ1773" s="29"/>
      <c r="AR1773" s="29"/>
      <c r="AS1773" s="29"/>
      <c r="AT1773" s="29"/>
      <c r="AU1773" s="29"/>
      <c r="AV1773" s="29"/>
      <c r="AW1773" s="29"/>
      <c r="AX1773" s="29"/>
      <c r="AY1773" s="29"/>
      <c r="AZ1773" s="29"/>
      <c r="BA1773" s="29"/>
      <c r="BB1773" s="29"/>
      <c r="BC1773" s="29"/>
      <c r="BD1773" s="29"/>
      <c r="BE1773" s="29"/>
      <c r="BF1773" s="29"/>
      <c r="BG1773" s="29"/>
      <c r="BH1773" s="29"/>
      <c r="BI1773" s="29"/>
      <c r="BJ1773" s="29"/>
      <c r="BK1773" s="29"/>
      <c r="BL1773" s="29"/>
      <c r="BM1773" s="29"/>
      <c r="CH1773" s="29"/>
      <c r="CX1773" s="29"/>
      <c r="CY1773" s="29"/>
      <c r="CZ1773" s="31"/>
      <c r="DA1773" s="31"/>
      <c r="DB1773" s="31"/>
      <c r="DC1773" s="31"/>
      <c r="DD1773" s="31"/>
      <c r="DE1773" s="31"/>
      <c r="DF1773" s="31"/>
      <c r="DL1773" s="29"/>
      <c r="DM1773" s="29"/>
      <c r="DN1773" s="29"/>
      <c r="DO1773" s="29"/>
      <c r="DP1773" s="29"/>
      <c r="DQ1773" s="29"/>
      <c r="DR1773" s="29"/>
      <c r="DS1773" s="29"/>
      <c r="DT1773" s="29"/>
      <c r="DU1773" s="29"/>
      <c r="DV1773" s="29"/>
      <c r="DW1773" s="29"/>
      <c r="DX1773" s="29"/>
      <c r="DY1773" s="29"/>
      <c r="DZ1773" s="29"/>
      <c r="EA1773" s="29"/>
      <c r="EB1773" s="29"/>
      <c r="EC1773" s="29"/>
      <c r="ED1773" s="29"/>
      <c r="EE1773" s="29"/>
      <c r="EF1773" s="29"/>
      <c r="EG1773" s="29"/>
      <c r="EH1773" s="29"/>
      <c r="EI1773" s="29"/>
      <c r="EJ1773" s="29"/>
      <c r="EK1773" s="29"/>
      <c r="EL1773" s="29"/>
      <c r="EM1773" s="29"/>
      <c r="EN1773" s="29"/>
      <c r="EO1773" s="29"/>
      <c r="EP1773" s="29"/>
      <c r="EQ1773" s="29"/>
      <c r="ER1773" s="29"/>
      <c r="ES1773" s="29"/>
      <c r="ET1773" s="29"/>
      <c r="EU1773" s="29"/>
      <c r="EV1773" s="29"/>
      <c r="EW1773" s="29"/>
      <c r="EX1773" s="29"/>
      <c r="EY1773" s="29"/>
      <c r="EZ1773" s="29"/>
      <c r="FA1773" s="29"/>
      <c r="FB1773" s="29"/>
      <c r="FC1773" s="29"/>
      <c r="FD1773" s="29"/>
      <c r="FE1773" s="29"/>
      <c r="FF1773" s="29"/>
      <c r="FG1773" s="29"/>
      <c r="FH1773" s="29"/>
      <c r="FI1773" s="29"/>
      <c r="FJ1773" s="29"/>
      <c r="FK1773" s="29"/>
      <c r="FV1773" s="29"/>
      <c r="FZ1773" s="29"/>
      <c r="GA1773" s="29"/>
    </row>
    <row r="1774" spans="7:183" x14ac:dyDescent="0.25">
      <c r="G1774" s="112"/>
      <c r="Z1774" s="113"/>
      <c r="AQ1774" s="29"/>
      <c r="AR1774" s="29"/>
      <c r="AS1774" s="29"/>
      <c r="AT1774" s="29"/>
      <c r="AU1774" s="29"/>
      <c r="AV1774" s="29"/>
      <c r="AW1774" s="29"/>
      <c r="AX1774" s="29"/>
      <c r="AY1774" s="29"/>
      <c r="AZ1774" s="29"/>
      <c r="BA1774" s="29"/>
      <c r="BB1774" s="29"/>
      <c r="BC1774" s="29"/>
      <c r="BD1774" s="29"/>
      <c r="BE1774" s="29"/>
      <c r="BF1774" s="29"/>
      <c r="BG1774" s="29"/>
      <c r="BH1774" s="29"/>
      <c r="BI1774" s="29"/>
      <c r="BJ1774" s="29"/>
      <c r="BK1774" s="29"/>
      <c r="BL1774" s="29"/>
      <c r="BM1774" s="29"/>
      <c r="CH1774" s="29"/>
      <c r="CX1774" s="29"/>
      <c r="CY1774" s="29"/>
      <c r="CZ1774" s="31"/>
      <c r="DA1774" s="31"/>
      <c r="DB1774" s="31"/>
      <c r="DC1774" s="31"/>
      <c r="DD1774" s="31"/>
      <c r="DE1774" s="31"/>
      <c r="DF1774" s="31"/>
      <c r="DL1774" s="29"/>
      <c r="DM1774" s="29"/>
      <c r="DN1774" s="29"/>
      <c r="DO1774" s="29"/>
      <c r="DP1774" s="29"/>
      <c r="DQ1774" s="29"/>
      <c r="DR1774" s="29"/>
      <c r="DS1774" s="29"/>
      <c r="DT1774" s="29"/>
      <c r="DU1774" s="29"/>
      <c r="DV1774" s="29"/>
      <c r="DW1774" s="29"/>
      <c r="DX1774" s="29"/>
      <c r="DY1774" s="29"/>
      <c r="DZ1774" s="29"/>
      <c r="EA1774" s="29"/>
      <c r="EB1774" s="29"/>
      <c r="EC1774" s="29"/>
      <c r="ED1774" s="29"/>
      <c r="EE1774" s="29"/>
      <c r="EF1774" s="29"/>
      <c r="EG1774" s="29"/>
      <c r="EH1774" s="29"/>
      <c r="EI1774" s="29"/>
      <c r="EJ1774" s="29"/>
      <c r="EK1774" s="29"/>
      <c r="EL1774" s="29"/>
      <c r="EM1774" s="29"/>
      <c r="EN1774" s="29"/>
      <c r="EO1774" s="29"/>
      <c r="EP1774" s="29"/>
      <c r="EQ1774" s="29"/>
      <c r="ER1774" s="29"/>
      <c r="ES1774" s="29"/>
      <c r="ET1774" s="29"/>
      <c r="EU1774" s="29"/>
      <c r="EV1774" s="29"/>
      <c r="EW1774" s="29"/>
      <c r="EX1774" s="29"/>
      <c r="EY1774" s="29"/>
      <c r="EZ1774" s="29"/>
      <c r="FA1774" s="29"/>
      <c r="FB1774" s="29"/>
      <c r="FC1774" s="29"/>
      <c r="FD1774" s="29"/>
      <c r="FE1774" s="29"/>
      <c r="FF1774" s="29"/>
      <c r="FG1774" s="29"/>
      <c r="FH1774" s="29"/>
      <c r="FI1774" s="29"/>
      <c r="FJ1774" s="29"/>
      <c r="FK1774" s="29"/>
      <c r="FV1774" s="29"/>
      <c r="FZ1774" s="29"/>
      <c r="GA1774" s="29"/>
    </row>
    <row r="1775" spans="7:183" x14ac:dyDescent="0.25">
      <c r="G1775" s="112"/>
      <c r="Z1775" s="113"/>
      <c r="AQ1775" s="29"/>
      <c r="AR1775" s="29"/>
      <c r="AS1775" s="29"/>
      <c r="AT1775" s="29"/>
      <c r="AU1775" s="29"/>
      <c r="AV1775" s="29"/>
      <c r="AW1775" s="29"/>
      <c r="AX1775" s="29"/>
      <c r="AY1775" s="29"/>
      <c r="AZ1775" s="29"/>
      <c r="BA1775" s="29"/>
      <c r="BB1775" s="29"/>
      <c r="BC1775" s="29"/>
      <c r="BD1775" s="29"/>
      <c r="BE1775" s="29"/>
      <c r="BF1775" s="29"/>
      <c r="BG1775" s="29"/>
      <c r="BH1775" s="29"/>
      <c r="BI1775" s="29"/>
      <c r="BJ1775" s="29"/>
      <c r="BK1775" s="29"/>
      <c r="BL1775" s="29"/>
      <c r="BM1775" s="29"/>
      <c r="CH1775" s="29"/>
      <c r="CX1775" s="29"/>
      <c r="CY1775" s="29"/>
      <c r="CZ1775" s="31"/>
      <c r="DA1775" s="31"/>
      <c r="DB1775" s="31"/>
      <c r="DC1775" s="31"/>
      <c r="DD1775" s="31"/>
      <c r="DE1775" s="31"/>
      <c r="DF1775" s="31"/>
      <c r="DL1775" s="29"/>
      <c r="DM1775" s="29"/>
      <c r="DN1775" s="29"/>
      <c r="DO1775" s="29"/>
      <c r="DP1775" s="29"/>
      <c r="DQ1775" s="29"/>
      <c r="DR1775" s="29"/>
      <c r="DS1775" s="29"/>
      <c r="DT1775" s="29"/>
      <c r="DU1775" s="29"/>
      <c r="DV1775" s="29"/>
      <c r="DW1775" s="29"/>
      <c r="DX1775" s="29"/>
      <c r="DY1775" s="29"/>
      <c r="DZ1775" s="29"/>
      <c r="EA1775" s="29"/>
      <c r="EB1775" s="29"/>
      <c r="EC1775" s="29"/>
      <c r="ED1775" s="29"/>
      <c r="EE1775" s="29"/>
      <c r="EF1775" s="29"/>
      <c r="EG1775" s="29"/>
      <c r="EH1775" s="29"/>
      <c r="EI1775" s="29"/>
      <c r="EJ1775" s="29"/>
      <c r="EK1775" s="29"/>
      <c r="EL1775" s="29"/>
      <c r="EM1775" s="29"/>
      <c r="EN1775" s="29"/>
      <c r="EO1775" s="29"/>
      <c r="EP1775" s="29"/>
      <c r="EQ1775" s="29"/>
      <c r="ER1775" s="29"/>
      <c r="ES1775" s="29"/>
      <c r="ET1775" s="29"/>
      <c r="EU1775" s="29"/>
      <c r="EV1775" s="29"/>
      <c r="EW1775" s="29"/>
      <c r="EX1775" s="29"/>
      <c r="EY1775" s="29"/>
      <c r="EZ1775" s="29"/>
      <c r="FA1775" s="29"/>
      <c r="FB1775" s="29"/>
      <c r="FC1775" s="29"/>
      <c r="FD1775" s="29"/>
      <c r="FE1775" s="29"/>
      <c r="FF1775" s="29"/>
      <c r="FG1775" s="29"/>
      <c r="FH1775" s="29"/>
      <c r="FI1775" s="29"/>
      <c r="FJ1775" s="29"/>
      <c r="FK1775" s="29"/>
      <c r="FV1775" s="29"/>
      <c r="FZ1775" s="29"/>
      <c r="GA1775" s="29"/>
    </row>
    <row r="1776" spans="7:183" x14ac:dyDescent="0.25">
      <c r="G1776" s="112"/>
      <c r="Z1776" s="113"/>
      <c r="AQ1776" s="29"/>
      <c r="AR1776" s="29"/>
      <c r="AS1776" s="29"/>
      <c r="AT1776" s="29"/>
      <c r="AU1776" s="29"/>
      <c r="AV1776" s="29"/>
      <c r="AW1776" s="29"/>
      <c r="AX1776" s="29"/>
      <c r="AY1776" s="29"/>
      <c r="AZ1776" s="29"/>
      <c r="BA1776" s="29"/>
      <c r="BB1776" s="29"/>
      <c r="BC1776" s="29"/>
      <c r="BD1776" s="29"/>
      <c r="BE1776" s="29"/>
      <c r="BF1776" s="29"/>
      <c r="BG1776" s="29"/>
      <c r="BH1776" s="29"/>
      <c r="BI1776" s="29"/>
      <c r="BJ1776" s="29"/>
      <c r="BK1776" s="29"/>
      <c r="BL1776" s="29"/>
      <c r="BM1776" s="29"/>
      <c r="CH1776" s="29"/>
      <c r="CX1776" s="29"/>
      <c r="CY1776" s="29"/>
      <c r="CZ1776" s="31"/>
      <c r="DA1776" s="31"/>
      <c r="DB1776" s="31"/>
      <c r="DC1776" s="31"/>
      <c r="DD1776" s="31"/>
      <c r="DE1776" s="31"/>
      <c r="DF1776" s="31"/>
      <c r="DL1776" s="29"/>
      <c r="DM1776" s="29"/>
      <c r="DN1776" s="29"/>
      <c r="DO1776" s="29"/>
      <c r="DP1776" s="29"/>
      <c r="DQ1776" s="29"/>
      <c r="DR1776" s="29"/>
      <c r="DS1776" s="29"/>
      <c r="DT1776" s="29"/>
      <c r="DU1776" s="29"/>
      <c r="DV1776" s="29"/>
      <c r="DW1776" s="29"/>
      <c r="DX1776" s="29"/>
      <c r="DY1776" s="29"/>
      <c r="DZ1776" s="29"/>
      <c r="EA1776" s="29"/>
      <c r="EB1776" s="29"/>
      <c r="EC1776" s="29"/>
      <c r="ED1776" s="29"/>
      <c r="EE1776" s="29"/>
      <c r="EF1776" s="29"/>
      <c r="EG1776" s="29"/>
      <c r="EH1776" s="29"/>
      <c r="EI1776" s="29"/>
      <c r="EJ1776" s="29"/>
      <c r="EK1776" s="29"/>
      <c r="EL1776" s="29"/>
      <c r="EM1776" s="29"/>
      <c r="EN1776" s="29"/>
      <c r="EO1776" s="29"/>
      <c r="EP1776" s="29"/>
      <c r="EQ1776" s="29"/>
      <c r="ER1776" s="29"/>
      <c r="ES1776" s="29"/>
      <c r="ET1776" s="29"/>
      <c r="EU1776" s="29"/>
      <c r="EV1776" s="29"/>
      <c r="EW1776" s="29"/>
      <c r="EX1776" s="29"/>
      <c r="EY1776" s="29"/>
      <c r="EZ1776" s="29"/>
      <c r="FA1776" s="29"/>
      <c r="FB1776" s="29"/>
      <c r="FC1776" s="29"/>
      <c r="FD1776" s="29"/>
      <c r="FE1776" s="29"/>
      <c r="FF1776" s="29"/>
      <c r="FG1776" s="29"/>
      <c r="FH1776" s="29"/>
      <c r="FI1776" s="29"/>
      <c r="FJ1776" s="29"/>
      <c r="FK1776" s="29"/>
      <c r="FV1776" s="29"/>
      <c r="FZ1776" s="29"/>
      <c r="GA1776" s="29"/>
    </row>
    <row r="1777" spans="7:183" x14ac:dyDescent="0.25">
      <c r="G1777" s="112"/>
      <c r="Z1777" s="113"/>
      <c r="AQ1777" s="29"/>
      <c r="AR1777" s="29"/>
      <c r="AS1777" s="29"/>
      <c r="AT1777" s="29"/>
      <c r="AU1777" s="29"/>
      <c r="AV1777" s="29"/>
      <c r="AW1777" s="29"/>
      <c r="AX1777" s="29"/>
      <c r="AY1777" s="29"/>
      <c r="AZ1777" s="29"/>
      <c r="BA1777" s="29"/>
      <c r="BB1777" s="29"/>
      <c r="BC1777" s="29"/>
      <c r="BD1777" s="29"/>
      <c r="BE1777" s="29"/>
      <c r="BF1777" s="29"/>
      <c r="BG1777" s="29"/>
      <c r="BH1777" s="29"/>
      <c r="BI1777" s="29"/>
      <c r="BJ1777" s="29"/>
      <c r="BK1777" s="29"/>
      <c r="BL1777" s="29"/>
      <c r="BM1777" s="29"/>
      <c r="CH1777" s="29"/>
      <c r="CX1777" s="29"/>
      <c r="CY1777" s="29"/>
      <c r="CZ1777" s="31"/>
      <c r="DA1777" s="31"/>
      <c r="DB1777" s="31"/>
      <c r="DC1777" s="31"/>
      <c r="DD1777" s="31"/>
      <c r="DE1777" s="31"/>
      <c r="DF1777" s="31"/>
      <c r="DL1777" s="29"/>
      <c r="DM1777" s="29"/>
      <c r="DN1777" s="29"/>
      <c r="DO1777" s="29"/>
      <c r="DP1777" s="29"/>
      <c r="DQ1777" s="29"/>
      <c r="DR1777" s="29"/>
      <c r="DS1777" s="29"/>
      <c r="DT1777" s="29"/>
      <c r="DU1777" s="29"/>
      <c r="DV1777" s="29"/>
      <c r="DW1777" s="29"/>
      <c r="DX1777" s="29"/>
      <c r="DY1777" s="29"/>
      <c r="DZ1777" s="29"/>
      <c r="EA1777" s="29"/>
      <c r="EB1777" s="29"/>
      <c r="EC1777" s="29"/>
      <c r="ED1777" s="29"/>
      <c r="EE1777" s="29"/>
      <c r="EF1777" s="29"/>
      <c r="EG1777" s="29"/>
      <c r="EH1777" s="29"/>
      <c r="EI1777" s="29"/>
      <c r="EJ1777" s="29"/>
      <c r="EK1777" s="29"/>
      <c r="EL1777" s="29"/>
      <c r="EM1777" s="29"/>
      <c r="EN1777" s="29"/>
      <c r="EO1777" s="29"/>
      <c r="EP1777" s="29"/>
      <c r="EQ1777" s="29"/>
      <c r="ER1777" s="29"/>
      <c r="ES1777" s="29"/>
      <c r="ET1777" s="29"/>
      <c r="EU1777" s="29"/>
      <c r="EV1777" s="29"/>
      <c r="EW1777" s="29"/>
      <c r="EX1777" s="29"/>
      <c r="EY1777" s="29"/>
      <c r="EZ1777" s="29"/>
      <c r="FA1777" s="29"/>
      <c r="FB1777" s="29"/>
      <c r="FC1777" s="29"/>
      <c r="FD1777" s="29"/>
      <c r="FE1777" s="29"/>
      <c r="FF1777" s="29"/>
      <c r="FG1777" s="29"/>
      <c r="FH1777" s="29"/>
      <c r="FI1777" s="29"/>
      <c r="FJ1777" s="29"/>
      <c r="FK1777" s="29"/>
      <c r="FV1777" s="29"/>
      <c r="FZ1777" s="29"/>
      <c r="GA1777" s="29"/>
    </row>
    <row r="1778" spans="7:183" x14ac:dyDescent="0.25">
      <c r="G1778" s="112"/>
      <c r="Z1778" s="113"/>
      <c r="AQ1778" s="29"/>
      <c r="AR1778" s="29"/>
      <c r="AS1778" s="29"/>
      <c r="AT1778" s="29"/>
      <c r="AU1778" s="29"/>
      <c r="AV1778" s="29"/>
      <c r="AW1778" s="29"/>
      <c r="AX1778" s="29"/>
      <c r="AY1778" s="29"/>
      <c r="AZ1778" s="29"/>
      <c r="BA1778" s="29"/>
      <c r="BB1778" s="29"/>
      <c r="BC1778" s="29"/>
      <c r="BD1778" s="29"/>
      <c r="BE1778" s="29"/>
      <c r="BF1778" s="29"/>
      <c r="BG1778" s="29"/>
      <c r="BH1778" s="29"/>
      <c r="BI1778" s="29"/>
      <c r="BJ1778" s="29"/>
      <c r="BK1778" s="29"/>
      <c r="BL1778" s="29"/>
      <c r="BM1778" s="29"/>
      <c r="CH1778" s="29"/>
      <c r="CX1778" s="29"/>
      <c r="CY1778" s="29"/>
      <c r="CZ1778" s="31"/>
      <c r="DA1778" s="31"/>
      <c r="DB1778" s="31"/>
      <c r="DC1778" s="31"/>
      <c r="DD1778" s="31"/>
      <c r="DE1778" s="31"/>
      <c r="DF1778" s="31"/>
      <c r="DL1778" s="29"/>
      <c r="DM1778" s="29"/>
      <c r="DN1778" s="29"/>
      <c r="DO1778" s="29"/>
      <c r="DP1778" s="29"/>
      <c r="DQ1778" s="29"/>
      <c r="DR1778" s="29"/>
      <c r="DS1778" s="29"/>
      <c r="DT1778" s="29"/>
      <c r="DU1778" s="29"/>
      <c r="DV1778" s="29"/>
      <c r="DW1778" s="29"/>
      <c r="DX1778" s="29"/>
      <c r="DY1778" s="29"/>
      <c r="DZ1778" s="29"/>
      <c r="EA1778" s="29"/>
      <c r="EB1778" s="29"/>
      <c r="EC1778" s="29"/>
      <c r="ED1778" s="29"/>
      <c r="EE1778" s="29"/>
      <c r="EF1778" s="29"/>
      <c r="EG1778" s="29"/>
      <c r="EH1778" s="29"/>
      <c r="EI1778" s="29"/>
      <c r="EJ1778" s="29"/>
      <c r="EK1778" s="29"/>
      <c r="EL1778" s="29"/>
      <c r="EM1778" s="29"/>
      <c r="EN1778" s="29"/>
      <c r="EO1778" s="29"/>
      <c r="EP1778" s="29"/>
      <c r="EQ1778" s="29"/>
      <c r="ER1778" s="29"/>
      <c r="ES1778" s="29"/>
      <c r="ET1778" s="29"/>
      <c r="EU1778" s="29"/>
      <c r="EV1778" s="29"/>
      <c r="EW1778" s="29"/>
      <c r="EX1778" s="29"/>
      <c r="EY1778" s="29"/>
      <c r="EZ1778" s="29"/>
      <c r="FA1778" s="29"/>
      <c r="FB1778" s="29"/>
      <c r="FC1778" s="29"/>
      <c r="FD1778" s="29"/>
      <c r="FE1778" s="29"/>
      <c r="FF1778" s="29"/>
      <c r="FG1778" s="29"/>
      <c r="FH1778" s="29"/>
      <c r="FI1778" s="29"/>
      <c r="FJ1778" s="29"/>
      <c r="FK1778" s="29"/>
      <c r="FV1778" s="29"/>
      <c r="FZ1778" s="29"/>
      <c r="GA1778" s="29"/>
    </row>
    <row r="1779" spans="7:183" x14ac:dyDescent="0.25">
      <c r="G1779" s="112"/>
      <c r="Z1779" s="113"/>
      <c r="AQ1779" s="29"/>
      <c r="AR1779" s="29"/>
      <c r="AS1779" s="29"/>
      <c r="AT1779" s="29"/>
      <c r="AU1779" s="29"/>
      <c r="AV1779" s="29"/>
      <c r="AW1779" s="29"/>
      <c r="AX1779" s="29"/>
      <c r="AY1779" s="29"/>
      <c r="AZ1779" s="29"/>
      <c r="BA1779" s="29"/>
      <c r="BB1779" s="29"/>
      <c r="BC1779" s="29"/>
      <c r="BD1779" s="29"/>
      <c r="BE1779" s="29"/>
      <c r="BF1779" s="29"/>
      <c r="BG1779" s="29"/>
      <c r="BH1779" s="29"/>
      <c r="BI1779" s="29"/>
      <c r="BJ1779" s="29"/>
      <c r="BK1779" s="29"/>
      <c r="BL1779" s="29"/>
      <c r="BM1779" s="29"/>
      <c r="CH1779" s="29"/>
      <c r="CX1779" s="29"/>
      <c r="CY1779" s="29"/>
      <c r="CZ1779" s="31"/>
      <c r="DA1779" s="31"/>
      <c r="DB1779" s="31"/>
      <c r="DC1779" s="31"/>
      <c r="DD1779" s="31"/>
      <c r="DE1779" s="31"/>
      <c r="DF1779" s="31"/>
      <c r="DL1779" s="29"/>
      <c r="DM1779" s="29"/>
      <c r="DN1779" s="29"/>
      <c r="DO1779" s="29"/>
      <c r="DP1779" s="29"/>
      <c r="DQ1779" s="29"/>
      <c r="DR1779" s="29"/>
      <c r="DS1779" s="29"/>
      <c r="DT1779" s="29"/>
      <c r="DU1779" s="29"/>
      <c r="DV1779" s="29"/>
      <c r="DW1779" s="29"/>
      <c r="DX1779" s="29"/>
      <c r="DY1779" s="29"/>
      <c r="DZ1779" s="29"/>
      <c r="EA1779" s="29"/>
      <c r="EB1779" s="29"/>
      <c r="EC1779" s="29"/>
      <c r="ED1779" s="29"/>
      <c r="EE1779" s="29"/>
      <c r="EF1779" s="29"/>
      <c r="EG1779" s="29"/>
      <c r="EH1779" s="29"/>
      <c r="EI1779" s="29"/>
      <c r="EJ1779" s="29"/>
      <c r="EK1779" s="29"/>
      <c r="EL1779" s="29"/>
      <c r="EM1779" s="29"/>
      <c r="EN1779" s="29"/>
      <c r="EO1779" s="29"/>
      <c r="EP1779" s="29"/>
      <c r="EQ1779" s="29"/>
      <c r="ER1779" s="29"/>
      <c r="ES1779" s="29"/>
      <c r="ET1779" s="29"/>
      <c r="EU1779" s="29"/>
      <c r="EV1779" s="29"/>
      <c r="EW1779" s="29"/>
      <c r="EX1779" s="29"/>
      <c r="EY1779" s="29"/>
      <c r="EZ1779" s="29"/>
      <c r="FA1779" s="29"/>
      <c r="FB1779" s="29"/>
      <c r="FC1779" s="29"/>
      <c r="FD1779" s="29"/>
      <c r="FE1779" s="29"/>
      <c r="FF1779" s="29"/>
      <c r="FG1779" s="29"/>
      <c r="FH1779" s="29"/>
      <c r="FI1779" s="29"/>
      <c r="FJ1779" s="29"/>
      <c r="FK1779" s="29"/>
      <c r="FV1779" s="29"/>
      <c r="FZ1779" s="29"/>
      <c r="GA1779" s="29"/>
    </row>
    <row r="1780" spans="7:183" x14ac:dyDescent="0.25">
      <c r="G1780" s="112"/>
      <c r="Z1780" s="113"/>
      <c r="AQ1780" s="29"/>
      <c r="AR1780" s="29"/>
      <c r="AS1780" s="29"/>
      <c r="AT1780" s="29"/>
      <c r="AU1780" s="29"/>
      <c r="AV1780" s="29"/>
      <c r="AW1780" s="29"/>
      <c r="AX1780" s="29"/>
      <c r="AY1780" s="29"/>
      <c r="AZ1780" s="29"/>
      <c r="BA1780" s="29"/>
      <c r="BB1780" s="29"/>
      <c r="BC1780" s="29"/>
      <c r="BD1780" s="29"/>
      <c r="BE1780" s="29"/>
      <c r="BF1780" s="29"/>
      <c r="BG1780" s="29"/>
      <c r="BH1780" s="29"/>
      <c r="BI1780" s="29"/>
      <c r="BJ1780" s="29"/>
      <c r="BK1780" s="29"/>
      <c r="BL1780" s="29"/>
      <c r="BM1780" s="29"/>
      <c r="CH1780" s="29"/>
      <c r="CX1780" s="29"/>
      <c r="CY1780" s="29"/>
      <c r="CZ1780" s="31"/>
      <c r="DA1780" s="31"/>
      <c r="DB1780" s="31"/>
      <c r="DC1780" s="31"/>
      <c r="DD1780" s="31"/>
      <c r="DE1780" s="31"/>
      <c r="DF1780" s="31"/>
      <c r="DL1780" s="29"/>
      <c r="DM1780" s="29"/>
      <c r="DN1780" s="29"/>
      <c r="DO1780" s="29"/>
      <c r="DP1780" s="29"/>
      <c r="DQ1780" s="29"/>
      <c r="DR1780" s="29"/>
      <c r="DS1780" s="29"/>
      <c r="DT1780" s="29"/>
      <c r="DU1780" s="29"/>
      <c r="DV1780" s="29"/>
      <c r="DW1780" s="29"/>
      <c r="DX1780" s="29"/>
      <c r="DY1780" s="29"/>
      <c r="DZ1780" s="29"/>
      <c r="EA1780" s="29"/>
      <c r="EB1780" s="29"/>
      <c r="EC1780" s="29"/>
      <c r="ED1780" s="29"/>
      <c r="EE1780" s="29"/>
      <c r="EF1780" s="29"/>
      <c r="EG1780" s="29"/>
      <c r="EH1780" s="29"/>
      <c r="EI1780" s="29"/>
      <c r="EJ1780" s="29"/>
      <c r="EK1780" s="29"/>
      <c r="EL1780" s="29"/>
      <c r="EM1780" s="29"/>
      <c r="EN1780" s="29"/>
      <c r="EO1780" s="29"/>
      <c r="EP1780" s="29"/>
      <c r="EQ1780" s="29"/>
      <c r="ER1780" s="29"/>
      <c r="ES1780" s="29"/>
      <c r="ET1780" s="29"/>
      <c r="EU1780" s="29"/>
      <c r="EV1780" s="29"/>
      <c r="EW1780" s="29"/>
      <c r="EX1780" s="29"/>
      <c r="EY1780" s="29"/>
      <c r="EZ1780" s="29"/>
      <c r="FA1780" s="29"/>
      <c r="FB1780" s="29"/>
      <c r="FC1780" s="29"/>
      <c r="FD1780" s="29"/>
      <c r="FE1780" s="29"/>
      <c r="FF1780" s="29"/>
      <c r="FG1780" s="29"/>
      <c r="FH1780" s="29"/>
      <c r="FI1780" s="29"/>
      <c r="FJ1780" s="29"/>
      <c r="FK1780" s="29"/>
      <c r="FV1780" s="29"/>
      <c r="FZ1780" s="29"/>
      <c r="GA1780" s="29"/>
    </row>
    <row r="1781" spans="7:183" x14ac:dyDescent="0.25">
      <c r="G1781" s="112"/>
      <c r="Z1781" s="113"/>
      <c r="AQ1781" s="29"/>
      <c r="AR1781" s="29"/>
      <c r="AS1781" s="29"/>
      <c r="AT1781" s="29"/>
      <c r="AU1781" s="29"/>
      <c r="AV1781" s="29"/>
      <c r="AW1781" s="29"/>
      <c r="AX1781" s="29"/>
      <c r="AY1781" s="29"/>
      <c r="AZ1781" s="29"/>
      <c r="BA1781" s="29"/>
      <c r="BB1781" s="29"/>
      <c r="BC1781" s="29"/>
      <c r="BD1781" s="29"/>
      <c r="BE1781" s="29"/>
      <c r="BF1781" s="29"/>
      <c r="BG1781" s="29"/>
      <c r="BH1781" s="29"/>
      <c r="BI1781" s="29"/>
      <c r="BJ1781" s="29"/>
      <c r="BK1781" s="29"/>
      <c r="BL1781" s="29"/>
      <c r="BM1781" s="29"/>
      <c r="CH1781" s="29"/>
      <c r="CX1781" s="29"/>
      <c r="CY1781" s="29"/>
      <c r="CZ1781" s="31"/>
      <c r="DA1781" s="31"/>
      <c r="DB1781" s="31"/>
      <c r="DC1781" s="31"/>
      <c r="DD1781" s="31"/>
      <c r="DE1781" s="31"/>
      <c r="DF1781" s="31"/>
      <c r="DL1781" s="29"/>
      <c r="DM1781" s="29"/>
      <c r="DN1781" s="29"/>
      <c r="DO1781" s="29"/>
      <c r="DP1781" s="29"/>
      <c r="DQ1781" s="29"/>
      <c r="DR1781" s="29"/>
      <c r="DS1781" s="29"/>
      <c r="DT1781" s="29"/>
      <c r="DU1781" s="29"/>
      <c r="DV1781" s="29"/>
      <c r="DW1781" s="29"/>
      <c r="DX1781" s="29"/>
      <c r="DY1781" s="29"/>
      <c r="DZ1781" s="29"/>
      <c r="EA1781" s="29"/>
      <c r="EB1781" s="29"/>
      <c r="EC1781" s="29"/>
      <c r="ED1781" s="29"/>
      <c r="EE1781" s="29"/>
      <c r="EF1781" s="29"/>
      <c r="EG1781" s="29"/>
      <c r="EH1781" s="29"/>
      <c r="EI1781" s="29"/>
      <c r="EJ1781" s="29"/>
      <c r="EK1781" s="29"/>
      <c r="EL1781" s="29"/>
      <c r="EM1781" s="29"/>
      <c r="EN1781" s="29"/>
      <c r="EO1781" s="29"/>
      <c r="EP1781" s="29"/>
      <c r="EQ1781" s="29"/>
      <c r="ER1781" s="29"/>
      <c r="ES1781" s="29"/>
      <c r="ET1781" s="29"/>
      <c r="EU1781" s="29"/>
      <c r="EV1781" s="29"/>
      <c r="EW1781" s="29"/>
      <c r="EX1781" s="29"/>
      <c r="EY1781" s="29"/>
      <c r="EZ1781" s="29"/>
      <c r="FA1781" s="29"/>
      <c r="FB1781" s="29"/>
      <c r="FC1781" s="29"/>
      <c r="FD1781" s="29"/>
      <c r="FE1781" s="29"/>
      <c r="FF1781" s="29"/>
      <c r="FG1781" s="29"/>
      <c r="FH1781" s="29"/>
      <c r="FI1781" s="29"/>
      <c r="FJ1781" s="29"/>
      <c r="FK1781" s="29"/>
      <c r="FV1781" s="29"/>
      <c r="FZ1781" s="29"/>
      <c r="GA1781" s="29"/>
    </row>
    <row r="1782" spans="7:183" x14ac:dyDescent="0.25">
      <c r="G1782" s="112"/>
      <c r="Z1782" s="113"/>
      <c r="AQ1782" s="29"/>
      <c r="AR1782" s="29"/>
      <c r="AS1782" s="29"/>
      <c r="AT1782" s="29"/>
      <c r="AU1782" s="29"/>
      <c r="AV1782" s="29"/>
      <c r="AW1782" s="29"/>
      <c r="AX1782" s="29"/>
      <c r="AY1782" s="29"/>
      <c r="AZ1782" s="29"/>
      <c r="BA1782" s="29"/>
      <c r="BB1782" s="29"/>
      <c r="BC1782" s="29"/>
      <c r="BD1782" s="29"/>
      <c r="BE1782" s="29"/>
      <c r="BF1782" s="29"/>
      <c r="BG1782" s="29"/>
      <c r="BH1782" s="29"/>
      <c r="BI1782" s="29"/>
      <c r="BJ1782" s="29"/>
      <c r="BK1782" s="29"/>
      <c r="BL1782" s="29"/>
      <c r="BM1782" s="29"/>
      <c r="CH1782" s="29"/>
      <c r="CX1782" s="29"/>
      <c r="CY1782" s="29"/>
      <c r="CZ1782" s="31"/>
      <c r="DA1782" s="31"/>
      <c r="DB1782" s="31"/>
      <c r="DC1782" s="31"/>
      <c r="DD1782" s="31"/>
      <c r="DE1782" s="31"/>
      <c r="DF1782" s="31"/>
      <c r="DL1782" s="29"/>
      <c r="DM1782" s="29"/>
      <c r="DN1782" s="29"/>
      <c r="DO1782" s="29"/>
      <c r="DP1782" s="29"/>
      <c r="DQ1782" s="29"/>
      <c r="DR1782" s="29"/>
      <c r="DS1782" s="29"/>
      <c r="DT1782" s="29"/>
      <c r="DU1782" s="29"/>
      <c r="DV1782" s="29"/>
      <c r="DW1782" s="29"/>
      <c r="DX1782" s="29"/>
      <c r="DY1782" s="29"/>
      <c r="DZ1782" s="29"/>
      <c r="EA1782" s="29"/>
      <c r="EB1782" s="29"/>
      <c r="EC1782" s="29"/>
      <c r="ED1782" s="29"/>
      <c r="EE1782" s="29"/>
      <c r="EF1782" s="29"/>
      <c r="EG1782" s="29"/>
      <c r="EH1782" s="29"/>
      <c r="EI1782" s="29"/>
      <c r="EJ1782" s="29"/>
      <c r="EK1782" s="29"/>
      <c r="EL1782" s="29"/>
      <c r="EM1782" s="29"/>
      <c r="EN1782" s="29"/>
      <c r="EO1782" s="29"/>
      <c r="EP1782" s="29"/>
      <c r="EQ1782" s="29"/>
      <c r="ER1782" s="29"/>
      <c r="ES1782" s="29"/>
      <c r="ET1782" s="29"/>
      <c r="EU1782" s="29"/>
      <c r="EV1782" s="29"/>
      <c r="EW1782" s="29"/>
      <c r="EX1782" s="29"/>
      <c r="EY1782" s="29"/>
      <c r="EZ1782" s="29"/>
      <c r="FA1782" s="29"/>
      <c r="FB1782" s="29"/>
      <c r="FC1782" s="29"/>
      <c r="FD1782" s="29"/>
      <c r="FE1782" s="29"/>
      <c r="FF1782" s="29"/>
      <c r="FG1782" s="29"/>
      <c r="FH1782" s="29"/>
      <c r="FI1782" s="29"/>
      <c r="FJ1782" s="29"/>
      <c r="FK1782" s="29"/>
      <c r="FV1782" s="29"/>
      <c r="FZ1782" s="29"/>
      <c r="GA1782" s="29"/>
    </row>
    <row r="1783" spans="7:183" x14ac:dyDescent="0.25">
      <c r="G1783" s="112"/>
      <c r="Z1783" s="113"/>
      <c r="AQ1783" s="29"/>
      <c r="AR1783" s="29"/>
      <c r="AS1783" s="29"/>
      <c r="AT1783" s="29"/>
      <c r="AU1783" s="29"/>
      <c r="AV1783" s="29"/>
      <c r="AW1783" s="29"/>
      <c r="AX1783" s="29"/>
      <c r="AY1783" s="29"/>
      <c r="AZ1783" s="29"/>
      <c r="BA1783" s="29"/>
      <c r="BB1783" s="29"/>
      <c r="BC1783" s="29"/>
      <c r="BD1783" s="29"/>
      <c r="BE1783" s="29"/>
      <c r="BF1783" s="29"/>
      <c r="BG1783" s="29"/>
      <c r="BH1783" s="29"/>
      <c r="BI1783" s="29"/>
      <c r="BJ1783" s="29"/>
      <c r="BK1783" s="29"/>
      <c r="BL1783" s="29"/>
      <c r="BM1783" s="29"/>
      <c r="CH1783" s="29"/>
      <c r="CX1783" s="29"/>
      <c r="CY1783" s="29"/>
      <c r="CZ1783" s="31"/>
      <c r="DA1783" s="31"/>
      <c r="DB1783" s="31"/>
      <c r="DC1783" s="31"/>
      <c r="DD1783" s="31"/>
      <c r="DE1783" s="31"/>
      <c r="DF1783" s="31"/>
      <c r="DL1783" s="29"/>
      <c r="DM1783" s="29"/>
      <c r="DN1783" s="29"/>
      <c r="DO1783" s="29"/>
      <c r="DP1783" s="29"/>
      <c r="DQ1783" s="29"/>
      <c r="DR1783" s="29"/>
      <c r="DS1783" s="29"/>
      <c r="DT1783" s="29"/>
      <c r="DU1783" s="29"/>
      <c r="DV1783" s="29"/>
      <c r="DW1783" s="29"/>
      <c r="DX1783" s="29"/>
      <c r="DY1783" s="29"/>
      <c r="DZ1783" s="29"/>
      <c r="EA1783" s="29"/>
      <c r="EB1783" s="29"/>
      <c r="EC1783" s="29"/>
      <c r="ED1783" s="29"/>
      <c r="EE1783" s="29"/>
      <c r="EF1783" s="29"/>
      <c r="EG1783" s="29"/>
      <c r="EH1783" s="29"/>
      <c r="EI1783" s="29"/>
      <c r="EJ1783" s="29"/>
      <c r="EK1783" s="29"/>
      <c r="EL1783" s="29"/>
      <c r="EM1783" s="29"/>
      <c r="EN1783" s="29"/>
      <c r="EO1783" s="29"/>
      <c r="EP1783" s="29"/>
      <c r="EQ1783" s="29"/>
      <c r="ER1783" s="29"/>
      <c r="ES1783" s="29"/>
      <c r="ET1783" s="29"/>
      <c r="EU1783" s="29"/>
      <c r="EV1783" s="29"/>
      <c r="EW1783" s="29"/>
      <c r="EX1783" s="29"/>
      <c r="EY1783" s="29"/>
      <c r="EZ1783" s="29"/>
      <c r="FA1783" s="29"/>
      <c r="FB1783" s="29"/>
      <c r="FC1783" s="29"/>
      <c r="FD1783" s="29"/>
      <c r="FE1783" s="29"/>
      <c r="FF1783" s="29"/>
      <c r="FG1783" s="29"/>
      <c r="FH1783" s="29"/>
      <c r="FI1783" s="29"/>
      <c r="FJ1783" s="29"/>
      <c r="FK1783" s="29"/>
      <c r="FV1783" s="29"/>
      <c r="FZ1783" s="29"/>
      <c r="GA1783" s="29"/>
    </row>
    <row r="1784" spans="7:183" x14ac:dyDescent="0.25">
      <c r="G1784" s="112"/>
      <c r="Z1784" s="113"/>
      <c r="AQ1784" s="29"/>
      <c r="AR1784" s="29"/>
      <c r="AS1784" s="29"/>
      <c r="AT1784" s="29"/>
      <c r="AU1784" s="29"/>
      <c r="AV1784" s="29"/>
      <c r="AW1784" s="29"/>
      <c r="AX1784" s="29"/>
      <c r="AY1784" s="29"/>
      <c r="AZ1784" s="29"/>
      <c r="BA1784" s="29"/>
      <c r="BB1784" s="29"/>
      <c r="BC1784" s="29"/>
      <c r="BD1784" s="29"/>
      <c r="BE1784" s="29"/>
      <c r="BF1784" s="29"/>
      <c r="BG1784" s="29"/>
      <c r="BH1784" s="29"/>
      <c r="BI1784" s="29"/>
      <c r="BJ1784" s="29"/>
      <c r="BK1784" s="29"/>
      <c r="BL1784" s="29"/>
      <c r="BM1784" s="29"/>
      <c r="CH1784" s="29"/>
      <c r="CX1784" s="29"/>
      <c r="CY1784" s="29"/>
      <c r="CZ1784" s="31"/>
      <c r="DA1784" s="31"/>
      <c r="DB1784" s="31"/>
      <c r="DC1784" s="31"/>
      <c r="DD1784" s="31"/>
      <c r="DE1784" s="31"/>
      <c r="DF1784" s="31"/>
      <c r="DL1784" s="29"/>
      <c r="DM1784" s="29"/>
      <c r="DN1784" s="29"/>
      <c r="DO1784" s="29"/>
      <c r="DP1784" s="29"/>
      <c r="DQ1784" s="29"/>
      <c r="DR1784" s="29"/>
      <c r="DS1784" s="29"/>
      <c r="DT1784" s="29"/>
      <c r="DU1784" s="29"/>
      <c r="DV1784" s="29"/>
      <c r="DW1784" s="29"/>
      <c r="DX1784" s="29"/>
      <c r="DY1784" s="29"/>
      <c r="DZ1784" s="29"/>
      <c r="EA1784" s="29"/>
      <c r="EB1784" s="29"/>
      <c r="EC1784" s="29"/>
      <c r="ED1784" s="29"/>
      <c r="EE1784" s="29"/>
      <c r="EF1784" s="29"/>
      <c r="EG1784" s="29"/>
      <c r="EH1784" s="29"/>
      <c r="EI1784" s="29"/>
      <c r="EJ1784" s="29"/>
      <c r="EK1784" s="29"/>
      <c r="EL1784" s="29"/>
      <c r="EM1784" s="29"/>
      <c r="EN1784" s="29"/>
      <c r="EO1784" s="29"/>
      <c r="EP1784" s="29"/>
      <c r="EQ1784" s="29"/>
      <c r="ER1784" s="29"/>
      <c r="ES1784" s="29"/>
      <c r="ET1784" s="29"/>
      <c r="EU1784" s="29"/>
      <c r="EV1784" s="29"/>
      <c r="EW1784" s="29"/>
      <c r="EX1784" s="29"/>
      <c r="EY1784" s="29"/>
      <c r="EZ1784" s="29"/>
      <c r="FA1784" s="29"/>
      <c r="FB1784" s="29"/>
      <c r="FC1784" s="29"/>
      <c r="FD1784" s="29"/>
      <c r="FE1784" s="29"/>
      <c r="FF1784" s="29"/>
      <c r="FG1784" s="29"/>
      <c r="FH1784" s="29"/>
      <c r="FI1784" s="29"/>
      <c r="FJ1784" s="29"/>
      <c r="FK1784" s="29"/>
      <c r="FV1784" s="29"/>
      <c r="FZ1784" s="29"/>
      <c r="GA1784" s="29"/>
    </row>
    <row r="1785" spans="7:183" x14ac:dyDescent="0.25">
      <c r="G1785" s="112"/>
      <c r="Z1785" s="113"/>
      <c r="AQ1785" s="29"/>
      <c r="AR1785" s="29"/>
      <c r="AS1785" s="29"/>
      <c r="AT1785" s="29"/>
      <c r="AU1785" s="29"/>
      <c r="AV1785" s="29"/>
      <c r="AW1785" s="29"/>
      <c r="AX1785" s="29"/>
      <c r="AY1785" s="29"/>
      <c r="AZ1785" s="29"/>
      <c r="BA1785" s="29"/>
      <c r="BB1785" s="29"/>
      <c r="BC1785" s="29"/>
      <c r="BD1785" s="29"/>
      <c r="BE1785" s="29"/>
      <c r="BF1785" s="29"/>
      <c r="BG1785" s="29"/>
      <c r="BH1785" s="29"/>
      <c r="BI1785" s="29"/>
      <c r="BJ1785" s="29"/>
      <c r="BK1785" s="29"/>
      <c r="BL1785" s="29"/>
      <c r="BM1785" s="29"/>
      <c r="CH1785" s="29"/>
      <c r="CX1785" s="29"/>
      <c r="CY1785" s="29"/>
      <c r="CZ1785" s="31"/>
      <c r="DA1785" s="31"/>
      <c r="DB1785" s="31"/>
      <c r="DC1785" s="31"/>
      <c r="DD1785" s="31"/>
      <c r="DE1785" s="31"/>
      <c r="DF1785" s="31"/>
      <c r="DL1785" s="29"/>
      <c r="DM1785" s="29"/>
      <c r="DN1785" s="29"/>
      <c r="DO1785" s="29"/>
      <c r="DP1785" s="29"/>
      <c r="DQ1785" s="29"/>
      <c r="DR1785" s="29"/>
      <c r="DS1785" s="29"/>
      <c r="DT1785" s="29"/>
      <c r="DU1785" s="29"/>
      <c r="DV1785" s="29"/>
      <c r="DW1785" s="29"/>
      <c r="DX1785" s="29"/>
      <c r="DY1785" s="29"/>
      <c r="DZ1785" s="29"/>
      <c r="EA1785" s="29"/>
      <c r="EB1785" s="29"/>
      <c r="EC1785" s="29"/>
      <c r="ED1785" s="29"/>
      <c r="EE1785" s="29"/>
      <c r="EF1785" s="29"/>
      <c r="EG1785" s="29"/>
      <c r="EH1785" s="29"/>
      <c r="EI1785" s="29"/>
      <c r="EJ1785" s="29"/>
      <c r="EK1785" s="29"/>
      <c r="EL1785" s="29"/>
      <c r="EM1785" s="29"/>
      <c r="EN1785" s="29"/>
      <c r="EO1785" s="29"/>
      <c r="EP1785" s="29"/>
      <c r="EQ1785" s="29"/>
      <c r="ER1785" s="29"/>
      <c r="ES1785" s="29"/>
      <c r="ET1785" s="29"/>
      <c r="EU1785" s="29"/>
      <c r="EV1785" s="29"/>
      <c r="EW1785" s="29"/>
      <c r="EX1785" s="29"/>
      <c r="EY1785" s="29"/>
      <c r="EZ1785" s="29"/>
      <c r="FA1785" s="29"/>
      <c r="FB1785" s="29"/>
      <c r="FC1785" s="29"/>
      <c r="FD1785" s="29"/>
      <c r="FE1785" s="29"/>
      <c r="FF1785" s="29"/>
      <c r="FG1785" s="29"/>
      <c r="FH1785" s="29"/>
      <c r="FI1785" s="29"/>
      <c r="FJ1785" s="29"/>
      <c r="FK1785" s="29"/>
      <c r="FV1785" s="29"/>
      <c r="FZ1785" s="29"/>
      <c r="GA1785" s="29"/>
    </row>
    <row r="1786" spans="7:183" x14ac:dyDescent="0.25">
      <c r="G1786" s="112"/>
      <c r="Z1786" s="113"/>
      <c r="AQ1786" s="29"/>
      <c r="AR1786" s="29"/>
      <c r="AS1786" s="29"/>
      <c r="AT1786" s="29"/>
      <c r="AU1786" s="29"/>
      <c r="AV1786" s="29"/>
      <c r="AW1786" s="29"/>
      <c r="AX1786" s="29"/>
      <c r="AY1786" s="29"/>
      <c r="AZ1786" s="29"/>
      <c r="BA1786" s="29"/>
      <c r="BB1786" s="29"/>
      <c r="BC1786" s="29"/>
      <c r="BD1786" s="29"/>
      <c r="BE1786" s="29"/>
      <c r="BF1786" s="29"/>
      <c r="BG1786" s="29"/>
      <c r="BH1786" s="29"/>
      <c r="BI1786" s="29"/>
      <c r="BJ1786" s="29"/>
      <c r="BK1786" s="29"/>
      <c r="BL1786" s="29"/>
      <c r="BM1786" s="29"/>
      <c r="CH1786" s="29"/>
      <c r="CX1786" s="29"/>
      <c r="CY1786" s="29"/>
      <c r="CZ1786" s="31"/>
      <c r="DA1786" s="31"/>
      <c r="DB1786" s="31"/>
      <c r="DC1786" s="31"/>
      <c r="DD1786" s="31"/>
      <c r="DE1786" s="31"/>
      <c r="DF1786" s="31"/>
      <c r="DL1786" s="29"/>
      <c r="DM1786" s="29"/>
      <c r="DN1786" s="29"/>
      <c r="DO1786" s="29"/>
      <c r="DP1786" s="29"/>
      <c r="DQ1786" s="29"/>
      <c r="DR1786" s="29"/>
      <c r="DS1786" s="29"/>
      <c r="DT1786" s="29"/>
      <c r="DU1786" s="29"/>
      <c r="DV1786" s="29"/>
      <c r="DW1786" s="29"/>
      <c r="DX1786" s="29"/>
      <c r="DY1786" s="29"/>
      <c r="DZ1786" s="29"/>
      <c r="EA1786" s="29"/>
      <c r="EB1786" s="29"/>
      <c r="EC1786" s="29"/>
      <c r="ED1786" s="29"/>
      <c r="EE1786" s="29"/>
      <c r="EF1786" s="29"/>
      <c r="EG1786" s="29"/>
      <c r="EH1786" s="29"/>
      <c r="EI1786" s="29"/>
      <c r="EJ1786" s="29"/>
      <c r="EK1786" s="29"/>
      <c r="EL1786" s="29"/>
      <c r="EM1786" s="29"/>
      <c r="EN1786" s="29"/>
      <c r="EO1786" s="29"/>
      <c r="EP1786" s="29"/>
      <c r="EQ1786" s="29"/>
      <c r="ER1786" s="29"/>
      <c r="ES1786" s="29"/>
      <c r="ET1786" s="29"/>
      <c r="EU1786" s="29"/>
      <c r="EV1786" s="29"/>
      <c r="EW1786" s="29"/>
      <c r="EX1786" s="29"/>
      <c r="EY1786" s="29"/>
      <c r="EZ1786" s="29"/>
      <c r="FA1786" s="29"/>
      <c r="FB1786" s="29"/>
      <c r="FC1786" s="29"/>
      <c r="FD1786" s="29"/>
      <c r="FE1786" s="29"/>
      <c r="FF1786" s="29"/>
      <c r="FG1786" s="29"/>
      <c r="FH1786" s="29"/>
      <c r="FI1786" s="29"/>
      <c r="FJ1786" s="29"/>
      <c r="FK1786" s="29"/>
      <c r="FV1786" s="29"/>
      <c r="FZ1786" s="29"/>
      <c r="GA1786" s="29"/>
    </row>
    <row r="1787" spans="7:183" x14ac:dyDescent="0.25">
      <c r="G1787" s="112"/>
      <c r="Z1787" s="113"/>
      <c r="AQ1787" s="29"/>
      <c r="AR1787" s="29"/>
      <c r="AS1787" s="29"/>
      <c r="AT1787" s="29"/>
      <c r="AU1787" s="29"/>
      <c r="AV1787" s="29"/>
      <c r="AW1787" s="29"/>
      <c r="AX1787" s="29"/>
      <c r="AY1787" s="29"/>
      <c r="AZ1787" s="29"/>
      <c r="BA1787" s="29"/>
      <c r="BB1787" s="29"/>
      <c r="BC1787" s="29"/>
      <c r="BD1787" s="29"/>
      <c r="BE1787" s="29"/>
      <c r="BF1787" s="29"/>
      <c r="BG1787" s="29"/>
      <c r="BH1787" s="29"/>
      <c r="BI1787" s="29"/>
      <c r="BJ1787" s="29"/>
      <c r="BK1787" s="29"/>
      <c r="BL1787" s="29"/>
      <c r="BM1787" s="29"/>
      <c r="CH1787" s="29"/>
      <c r="CX1787" s="29"/>
      <c r="CY1787" s="29"/>
      <c r="CZ1787" s="31"/>
      <c r="DA1787" s="31"/>
      <c r="DB1787" s="31"/>
      <c r="DC1787" s="31"/>
      <c r="DD1787" s="31"/>
      <c r="DE1787" s="31"/>
      <c r="DF1787" s="31"/>
      <c r="DL1787" s="29"/>
      <c r="DM1787" s="29"/>
      <c r="DN1787" s="29"/>
      <c r="DO1787" s="29"/>
      <c r="DP1787" s="29"/>
      <c r="DQ1787" s="29"/>
      <c r="DR1787" s="29"/>
      <c r="DS1787" s="29"/>
      <c r="DT1787" s="29"/>
      <c r="DU1787" s="29"/>
      <c r="DV1787" s="29"/>
      <c r="DW1787" s="29"/>
      <c r="DX1787" s="29"/>
      <c r="DY1787" s="29"/>
      <c r="DZ1787" s="29"/>
      <c r="EA1787" s="29"/>
      <c r="EB1787" s="29"/>
      <c r="EC1787" s="29"/>
      <c r="ED1787" s="29"/>
      <c r="EE1787" s="29"/>
      <c r="EF1787" s="29"/>
      <c r="EG1787" s="29"/>
      <c r="EH1787" s="29"/>
      <c r="EI1787" s="29"/>
      <c r="EJ1787" s="29"/>
      <c r="EK1787" s="29"/>
      <c r="EL1787" s="29"/>
      <c r="EM1787" s="29"/>
      <c r="EN1787" s="29"/>
      <c r="EO1787" s="29"/>
      <c r="EP1787" s="29"/>
      <c r="EQ1787" s="29"/>
      <c r="ER1787" s="29"/>
      <c r="ES1787" s="29"/>
      <c r="ET1787" s="29"/>
      <c r="EU1787" s="29"/>
      <c r="EV1787" s="29"/>
      <c r="EW1787" s="29"/>
      <c r="EX1787" s="29"/>
      <c r="EY1787" s="29"/>
      <c r="EZ1787" s="29"/>
      <c r="FA1787" s="29"/>
      <c r="FB1787" s="29"/>
      <c r="FC1787" s="29"/>
      <c r="FD1787" s="29"/>
      <c r="FE1787" s="29"/>
      <c r="FF1787" s="29"/>
      <c r="FG1787" s="29"/>
      <c r="FH1787" s="29"/>
      <c r="FI1787" s="29"/>
      <c r="FJ1787" s="29"/>
      <c r="FK1787" s="29"/>
      <c r="FV1787" s="29"/>
      <c r="FZ1787" s="29"/>
      <c r="GA1787" s="29"/>
    </row>
    <row r="1788" spans="7:183" x14ac:dyDescent="0.25">
      <c r="G1788" s="112"/>
      <c r="Z1788" s="113"/>
      <c r="AQ1788" s="29"/>
      <c r="AR1788" s="29"/>
      <c r="AS1788" s="29"/>
      <c r="AT1788" s="29"/>
      <c r="AU1788" s="29"/>
      <c r="AV1788" s="29"/>
      <c r="AW1788" s="29"/>
      <c r="AX1788" s="29"/>
      <c r="AY1788" s="29"/>
      <c r="AZ1788" s="29"/>
      <c r="BA1788" s="29"/>
      <c r="BB1788" s="29"/>
      <c r="BC1788" s="29"/>
      <c r="BD1788" s="29"/>
      <c r="BE1788" s="29"/>
      <c r="BF1788" s="29"/>
      <c r="BG1788" s="29"/>
      <c r="BH1788" s="29"/>
      <c r="BI1788" s="29"/>
      <c r="BJ1788" s="29"/>
      <c r="BK1788" s="29"/>
      <c r="BL1788" s="29"/>
      <c r="BM1788" s="29"/>
      <c r="CH1788" s="29"/>
      <c r="CX1788" s="29"/>
      <c r="CY1788" s="29"/>
      <c r="CZ1788" s="31"/>
      <c r="DA1788" s="31"/>
      <c r="DB1788" s="31"/>
      <c r="DC1788" s="31"/>
      <c r="DD1788" s="31"/>
      <c r="DE1788" s="31"/>
      <c r="DF1788" s="31"/>
      <c r="DL1788" s="29"/>
      <c r="DM1788" s="29"/>
      <c r="DN1788" s="29"/>
      <c r="DO1788" s="29"/>
      <c r="DP1788" s="29"/>
      <c r="DQ1788" s="29"/>
      <c r="DR1788" s="29"/>
      <c r="DS1788" s="29"/>
      <c r="DT1788" s="29"/>
      <c r="DU1788" s="29"/>
      <c r="DV1788" s="29"/>
      <c r="DW1788" s="29"/>
      <c r="DX1788" s="29"/>
      <c r="DY1788" s="29"/>
      <c r="DZ1788" s="29"/>
      <c r="EA1788" s="29"/>
      <c r="EB1788" s="29"/>
      <c r="EC1788" s="29"/>
      <c r="ED1788" s="29"/>
      <c r="EE1788" s="29"/>
      <c r="EF1788" s="29"/>
      <c r="EG1788" s="29"/>
      <c r="EH1788" s="29"/>
      <c r="EI1788" s="29"/>
      <c r="EJ1788" s="29"/>
      <c r="EK1788" s="29"/>
      <c r="EL1788" s="29"/>
      <c r="EM1788" s="29"/>
      <c r="EN1788" s="29"/>
      <c r="EO1788" s="29"/>
      <c r="EP1788" s="29"/>
      <c r="EQ1788" s="29"/>
      <c r="ER1788" s="29"/>
      <c r="ES1788" s="29"/>
      <c r="ET1788" s="29"/>
      <c r="EU1788" s="29"/>
      <c r="EV1788" s="29"/>
      <c r="EW1788" s="29"/>
      <c r="EX1788" s="29"/>
      <c r="EY1788" s="29"/>
      <c r="EZ1788" s="29"/>
      <c r="FA1788" s="29"/>
      <c r="FB1788" s="29"/>
      <c r="FC1788" s="29"/>
      <c r="FD1788" s="29"/>
      <c r="FE1788" s="29"/>
      <c r="FF1788" s="29"/>
      <c r="FG1788" s="29"/>
      <c r="FH1788" s="29"/>
      <c r="FI1788" s="29"/>
      <c r="FJ1788" s="29"/>
      <c r="FK1788" s="29"/>
      <c r="FV1788" s="29"/>
      <c r="FZ1788" s="29"/>
      <c r="GA1788" s="29"/>
    </row>
    <row r="1789" spans="7:183" x14ac:dyDescent="0.25">
      <c r="G1789" s="112"/>
      <c r="Z1789" s="113"/>
      <c r="AQ1789" s="29"/>
      <c r="AR1789" s="29"/>
      <c r="AS1789" s="29"/>
      <c r="AT1789" s="29"/>
      <c r="AU1789" s="29"/>
      <c r="AV1789" s="29"/>
      <c r="AW1789" s="29"/>
      <c r="AX1789" s="29"/>
      <c r="AY1789" s="29"/>
      <c r="AZ1789" s="29"/>
      <c r="BA1789" s="29"/>
      <c r="BB1789" s="29"/>
      <c r="BC1789" s="29"/>
      <c r="BD1789" s="29"/>
      <c r="BE1789" s="29"/>
      <c r="BF1789" s="29"/>
      <c r="BG1789" s="29"/>
      <c r="BH1789" s="29"/>
      <c r="BI1789" s="29"/>
      <c r="BJ1789" s="29"/>
      <c r="BK1789" s="29"/>
      <c r="BL1789" s="29"/>
      <c r="BM1789" s="29"/>
      <c r="CH1789" s="29"/>
      <c r="CX1789" s="29"/>
      <c r="CY1789" s="29"/>
      <c r="CZ1789" s="31"/>
      <c r="DA1789" s="31"/>
      <c r="DB1789" s="31"/>
      <c r="DC1789" s="31"/>
      <c r="DD1789" s="31"/>
      <c r="DE1789" s="31"/>
      <c r="DF1789" s="31"/>
      <c r="DL1789" s="29"/>
      <c r="DM1789" s="29"/>
      <c r="DN1789" s="29"/>
      <c r="DO1789" s="29"/>
      <c r="DP1789" s="29"/>
      <c r="DQ1789" s="29"/>
      <c r="DR1789" s="29"/>
      <c r="DS1789" s="29"/>
      <c r="DT1789" s="29"/>
      <c r="DU1789" s="29"/>
      <c r="DV1789" s="29"/>
      <c r="DW1789" s="29"/>
      <c r="DX1789" s="29"/>
      <c r="DY1789" s="29"/>
      <c r="DZ1789" s="29"/>
      <c r="EA1789" s="29"/>
      <c r="EB1789" s="29"/>
      <c r="EC1789" s="29"/>
      <c r="ED1789" s="29"/>
      <c r="EE1789" s="29"/>
      <c r="EF1789" s="29"/>
      <c r="EG1789" s="29"/>
      <c r="EH1789" s="29"/>
      <c r="EI1789" s="29"/>
      <c r="EJ1789" s="29"/>
      <c r="EK1789" s="29"/>
      <c r="EL1789" s="29"/>
      <c r="EM1789" s="29"/>
      <c r="EN1789" s="29"/>
      <c r="EO1789" s="29"/>
      <c r="EP1789" s="29"/>
      <c r="EQ1789" s="29"/>
      <c r="ER1789" s="29"/>
      <c r="ES1789" s="29"/>
      <c r="ET1789" s="29"/>
      <c r="EU1789" s="29"/>
      <c r="EV1789" s="29"/>
      <c r="EW1789" s="29"/>
      <c r="EX1789" s="29"/>
      <c r="EY1789" s="29"/>
      <c r="EZ1789" s="29"/>
      <c r="FA1789" s="29"/>
      <c r="FB1789" s="29"/>
      <c r="FC1789" s="29"/>
      <c r="FD1789" s="29"/>
      <c r="FE1789" s="29"/>
      <c r="FF1789" s="29"/>
      <c r="FG1789" s="29"/>
      <c r="FH1789" s="29"/>
      <c r="FI1789" s="29"/>
      <c r="FJ1789" s="29"/>
      <c r="FK1789" s="29"/>
      <c r="FV1789" s="29"/>
      <c r="FZ1789" s="29"/>
      <c r="GA1789" s="29"/>
    </row>
    <row r="1790" spans="7:183" x14ac:dyDescent="0.25">
      <c r="G1790" s="112"/>
      <c r="Z1790" s="113"/>
      <c r="AQ1790" s="29"/>
      <c r="AR1790" s="29"/>
      <c r="AS1790" s="29"/>
      <c r="AT1790" s="29"/>
      <c r="AU1790" s="29"/>
      <c r="AV1790" s="29"/>
      <c r="AW1790" s="29"/>
      <c r="AX1790" s="29"/>
      <c r="AY1790" s="29"/>
      <c r="AZ1790" s="29"/>
      <c r="BA1790" s="29"/>
      <c r="BB1790" s="29"/>
      <c r="BC1790" s="29"/>
      <c r="BD1790" s="29"/>
      <c r="BE1790" s="29"/>
      <c r="BF1790" s="29"/>
      <c r="BG1790" s="29"/>
      <c r="BH1790" s="29"/>
      <c r="BI1790" s="29"/>
      <c r="BJ1790" s="29"/>
      <c r="BK1790" s="29"/>
      <c r="BL1790" s="29"/>
      <c r="BM1790" s="29"/>
      <c r="CH1790" s="29"/>
      <c r="CX1790" s="29"/>
      <c r="CY1790" s="29"/>
      <c r="CZ1790" s="31"/>
      <c r="DA1790" s="31"/>
      <c r="DB1790" s="31"/>
      <c r="DC1790" s="31"/>
      <c r="DD1790" s="31"/>
      <c r="DE1790" s="31"/>
      <c r="DF1790" s="31"/>
      <c r="DL1790" s="29"/>
      <c r="DM1790" s="29"/>
      <c r="DN1790" s="29"/>
      <c r="DO1790" s="29"/>
      <c r="DP1790" s="29"/>
      <c r="DQ1790" s="29"/>
      <c r="DR1790" s="29"/>
      <c r="DS1790" s="29"/>
      <c r="DT1790" s="29"/>
      <c r="DU1790" s="29"/>
      <c r="DV1790" s="29"/>
      <c r="DW1790" s="29"/>
      <c r="DX1790" s="29"/>
      <c r="DY1790" s="29"/>
      <c r="DZ1790" s="29"/>
      <c r="EA1790" s="29"/>
      <c r="EB1790" s="29"/>
      <c r="EC1790" s="29"/>
      <c r="ED1790" s="29"/>
      <c r="EE1790" s="29"/>
      <c r="EF1790" s="29"/>
      <c r="EG1790" s="29"/>
      <c r="EH1790" s="29"/>
      <c r="EI1790" s="29"/>
      <c r="EJ1790" s="29"/>
      <c r="EK1790" s="29"/>
      <c r="EL1790" s="29"/>
      <c r="EM1790" s="29"/>
      <c r="EN1790" s="29"/>
      <c r="EO1790" s="29"/>
      <c r="EP1790" s="29"/>
      <c r="EQ1790" s="29"/>
      <c r="ER1790" s="29"/>
      <c r="ES1790" s="29"/>
      <c r="ET1790" s="29"/>
      <c r="EU1790" s="29"/>
      <c r="EV1790" s="29"/>
      <c r="EW1790" s="29"/>
      <c r="EX1790" s="29"/>
      <c r="EY1790" s="29"/>
      <c r="EZ1790" s="29"/>
      <c r="FA1790" s="29"/>
      <c r="FB1790" s="29"/>
      <c r="FC1790" s="29"/>
      <c r="FD1790" s="29"/>
      <c r="FE1790" s="29"/>
      <c r="FF1790" s="29"/>
      <c r="FG1790" s="29"/>
      <c r="FH1790" s="29"/>
      <c r="FI1790" s="29"/>
      <c r="FJ1790" s="29"/>
      <c r="FK1790" s="29"/>
      <c r="FV1790" s="29"/>
      <c r="FZ1790" s="29"/>
      <c r="GA1790" s="29"/>
    </row>
    <row r="1791" spans="7:183" x14ac:dyDescent="0.25">
      <c r="G1791" s="112"/>
      <c r="Z1791" s="113"/>
      <c r="AQ1791" s="29"/>
      <c r="AR1791" s="29"/>
      <c r="AS1791" s="29"/>
      <c r="AT1791" s="29"/>
      <c r="AU1791" s="29"/>
      <c r="AV1791" s="29"/>
      <c r="AW1791" s="29"/>
      <c r="AX1791" s="29"/>
      <c r="AY1791" s="29"/>
      <c r="AZ1791" s="29"/>
      <c r="BA1791" s="29"/>
      <c r="BB1791" s="29"/>
      <c r="BC1791" s="29"/>
      <c r="BD1791" s="29"/>
      <c r="BE1791" s="29"/>
      <c r="BF1791" s="29"/>
      <c r="BG1791" s="29"/>
      <c r="BH1791" s="29"/>
      <c r="BI1791" s="29"/>
      <c r="BJ1791" s="29"/>
      <c r="BK1791" s="29"/>
      <c r="BL1791" s="29"/>
      <c r="BM1791" s="29"/>
      <c r="CH1791" s="29"/>
      <c r="CX1791" s="29"/>
      <c r="CY1791" s="29"/>
      <c r="CZ1791" s="31"/>
      <c r="DA1791" s="31"/>
      <c r="DB1791" s="31"/>
      <c r="DC1791" s="31"/>
      <c r="DD1791" s="31"/>
      <c r="DE1791" s="31"/>
      <c r="DF1791" s="31"/>
      <c r="DL1791" s="29"/>
      <c r="DM1791" s="29"/>
      <c r="DN1791" s="29"/>
      <c r="DO1791" s="29"/>
      <c r="DP1791" s="29"/>
      <c r="DQ1791" s="29"/>
      <c r="DR1791" s="29"/>
      <c r="DS1791" s="29"/>
      <c r="DT1791" s="29"/>
      <c r="DU1791" s="29"/>
      <c r="DV1791" s="29"/>
      <c r="DW1791" s="29"/>
      <c r="DX1791" s="29"/>
      <c r="DY1791" s="29"/>
      <c r="DZ1791" s="29"/>
      <c r="EA1791" s="29"/>
      <c r="EB1791" s="29"/>
      <c r="EC1791" s="29"/>
      <c r="ED1791" s="29"/>
      <c r="EE1791" s="29"/>
      <c r="EF1791" s="29"/>
      <c r="EG1791" s="29"/>
      <c r="EH1791" s="29"/>
      <c r="EI1791" s="29"/>
      <c r="EJ1791" s="29"/>
      <c r="EK1791" s="29"/>
      <c r="EL1791" s="29"/>
      <c r="EM1791" s="29"/>
      <c r="EN1791" s="29"/>
      <c r="EO1791" s="29"/>
      <c r="EP1791" s="29"/>
      <c r="EQ1791" s="29"/>
      <c r="ER1791" s="29"/>
      <c r="ES1791" s="29"/>
      <c r="ET1791" s="29"/>
      <c r="EU1791" s="29"/>
      <c r="EV1791" s="29"/>
      <c r="EW1791" s="29"/>
      <c r="EX1791" s="29"/>
      <c r="EY1791" s="29"/>
      <c r="EZ1791" s="29"/>
      <c r="FA1791" s="29"/>
      <c r="FB1791" s="29"/>
      <c r="FC1791" s="29"/>
      <c r="FD1791" s="29"/>
      <c r="FE1791" s="29"/>
      <c r="FF1791" s="29"/>
      <c r="FG1791" s="29"/>
      <c r="FH1791" s="29"/>
      <c r="FI1791" s="29"/>
      <c r="FJ1791" s="29"/>
      <c r="FK1791" s="29"/>
      <c r="FV1791" s="29"/>
      <c r="FZ1791" s="29"/>
      <c r="GA1791" s="29"/>
    </row>
    <row r="1792" spans="7:183" x14ac:dyDescent="0.25">
      <c r="G1792" s="112"/>
      <c r="Z1792" s="113"/>
      <c r="AQ1792" s="29"/>
      <c r="AR1792" s="29"/>
      <c r="AS1792" s="29"/>
      <c r="AT1792" s="29"/>
      <c r="AU1792" s="29"/>
      <c r="AV1792" s="29"/>
      <c r="AW1792" s="29"/>
      <c r="AX1792" s="29"/>
      <c r="AY1792" s="29"/>
      <c r="AZ1792" s="29"/>
      <c r="BA1792" s="29"/>
      <c r="BB1792" s="29"/>
      <c r="BC1792" s="29"/>
      <c r="BD1792" s="29"/>
      <c r="BE1792" s="29"/>
      <c r="BF1792" s="29"/>
      <c r="BG1792" s="29"/>
      <c r="BH1792" s="29"/>
      <c r="BI1792" s="29"/>
      <c r="BJ1792" s="29"/>
      <c r="BK1792" s="29"/>
      <c r="BL1792" s="29"/>
      <c r="BM1792" s="29"/>
      <c r="CH1792" s="29"/>
      <c r="CX1792" s="29"/>
      <c r="CY1792" s="29"/>
      <c r="CZ1792" s="31"/>
      <c r="DA1792" s="31"/>
      <c r="DB1792" s="31"/>
      <c r="DC1792" s="31"/>
      <c r="DD1792" s="31"/>
      <c r="DE1792" s="31"/>
      <c r="DF1792" s="31"/>
      <c r="DL1792" s="29"/>
      <c r="DM1792" s="29"/>
      <c r="DN1792" s="29"/>
      <c r="DO1792" s="29"/>
      <c r="DP1792" s="29"/>
      <c r="DQ1792" s="29"/>
      <c r="DR1792" s="29"/>
      <c r="DS1792" s="29"/>
      <c r="DT1792" s="29"/>
      <c r="DU1792" s="29"/>
      <c r="DV1792" s="29"/>
      <c r="DW1792" s="29"/>
      <c r="DX1792" s="29"/>
      <c r="DY1792" s="29"/>
      <c r="DZ1792" s="29"/>
      <c r="EA1792" s="29"/>
      <c r="EB1792" s="29"/>
      <c r="EC1792" s="29"/>
      <c r="ED1792" s="29"/>
      <c r="EE1792" s="29"/>
      <c r="EF1792" s="29"/>
      <c r="EG1792" s="29"/>
      <c r="EH1792" s="29"/>
      <c r="EI1792" s="29"/>
      <c r="EJ1792" s="29"/>
      <c r="EK1792" s="29"/>
      <c r="EL1792" s="29"/>
      <c r="EM1792" s="29"/>
      <c r="EN1792" s="29"/>
      <c r="EO1792" s="29"/>
      <c r="EP1792" s="29"/>
      <c r="EQ1792" s="29"/>
      <c r="ER1792" s="29"/>
      <c r="ES1792" s="29"/>
      <c r="ET1792" s="29"/>
      <c r="EU1792" s="29"/>
      <c r="EV1792" s="29"/>
      <c r="EW1792" s="29"/>
      <c r="EX1792" s="29"/>
      <c r="EY1792" s="29"/>
      <c r="EZ1792" s="29"/>
      <c r="FA1792" s="29"/>
      <c r="FB1792" s="29"/>
      <c r="FC1792" s="29"/>
      <c r="FD1792" s="29"/>
      <c r="FE1792" s="29"/>
      <c r="FF1792" s="29"/>
      <c r="FG1792" s="29"/>
      <c r="FH1792" s="29"/>
      <c r="FI1792" s="29"/>
      <c r="FJ1792" s="29"/>
      <c r="FK1792" s="29"/>
      <c r="FV1792" s="29"/>
      <c r="FZ1792" s="29"/>
      <c r="GA1792" s="29"/>
    </row>
    <row r="1793" spans="7:183" x14ac:dyDescent="0.25">
      <c r="G1793" s="112"/>
      <c r="Z1793" s="113"/>
      <c r="AQ1793" s="29"/>
      <c r="AR1793" s="29"/>
      <c r="AS1793" s="29"/>
      <c r="AT1793" s="29"/>
      <c r="AU1793" s="29"/>
      <c r="AV1793" s="29"/>
      <c r="AW1793" s="29"/>
      <c r="AX1793" s="29"/>
      <c r="AY1793" s="29"/>
      <c r="AZ1793" s="29"/>
      <c r="BA1793" s="29"/>
      <c r="BB1793" s="29"/>
      <c r="BC1793" s="29"/>
      <c r="BD1793" s="29"/>
      <c r="BE1793" s="29"/>
      <c r="BF1793" s="29"/>
      <c r="BG1793" s="29"/>
      <c r="BH1793" s="29"/>
      <c r="BI1793" s="29"/>
      <c r="BJ1793" s="29"/>
      <c r="BK1793" s="29"/>
      <c r="BL1793" s="29"/>
      <c r="BM1793" s="29"/>
      <c r="CH1793" s="29"/>
      <c r="CX1793" s="29"/>
      <c r="CY1793" s="29"/>
      <c r="CZ1793" s="31"/>
      <c r="DA1793" s="31"/>
      <c r="DB1793" s="31"/>
      <c r="DC1793" s="31"/>
      <c r="DD1793" s="31"/>
      <c r="DE1793" s="31"/>
      <c r="DF1793" s="31"/>
      <c r="DL1793" s="29"/>
      <c r="DM1793" s="29"/>
      <c r="DN1793" s="29"/>
      <c r="DO1793" s="29"/>
      <c r="DP1793" s="29"/>
      <c r="DQ1793" s="29"/>
      <c r="DR1793" s="29"/>
      <c r="DS1793" s="29"/>
      <c r="DT1793" s="29"/>
      <c r="DU1793" s="29"/>
      <c r="DV1793" s="29"/>
      <c r="DW1793" s="29"/>
      <c r="DX1793" s="29"/>
      <c r="DY1793" s="29"/>
      <c r="DZ1793" s="29"/>
      <c r="EA1793" s="29"/>
      <c r="EB1793" s="29"/>
      <c r="EC1793" s="29"/>
      <c r="ED1793" s="29"/>
      <c r="EE1793" s="29"/>
      <c r="EF1793" s="29"/>
      <c r="EG1793" s="29"/>
      <c r="EH1793" s="29"/>
      <c r="EI1793" s="29"/>
      <c r="EJ1793" s="29"/>
      <c r="EK1793" s="29"/>
      <c r="EL1793" s="29"/>
      <c r="EM1793" s="29"/>
      <c r="EN1793" s="29"/>
      <c r="EO1793" s="29"/>
      <c r="EP1793" s="29"/>
      <c r="EQ1793" s="29"/>
      <c r="ER1793" s="29"/>
      <c r="ES1793" s="29"/>
      <c r="ET1793" s="29"/>
      <c r="EU1793" s="29"/>
      <c r="EV1793" s="29"/>
      <c r="EW1793" s="29"/>
      <c r="EX1793" s="29"/>
      <c r="EY1793" s="29"/>
      <c r="EZ1793" s="29"/>
      <c r="FA1793" s="29"/>
      <c r="FB1793" s="29"/>
      <c r="FC1793" s="29"/>
      <c r="FD1793" s="29"/>
      <c r="FE1793" s="29"/>
      <c r="FF1793" s="29"/>
      <c r="FG1793" s="29"/>
      <c r="FH1793" s="29"/>
      <c r="FI1793" s="29"/>
      <c r="FJ1793" s="29"/>
      <c r="FK1793" s="29"/>
      <c r="FV1793" s="29"/>
      <c r="FZ1793" s="29"/>
      <c r="GA1793" s="29"/>
    </row>
    <row r="1794" spans="7:183" x14ac:dyDescent="0.25">
      <c r="G1794" s="112"/>
      <c r="Z1794" s="113"/>
      <c r="AQ1794" s="29"/>
      <c r="AR1794" s="29"/>
      <c r="AS1794" s="29"/>
      <c r="AT1794" s="29"/>
      <c r="AU1794" s="29"/>
      <c r="AV1794" s="29"/>
      <c r="AW1794" s="29"/>
      <c r="AX1794" s="29"/>
      <c r="AY1794" s="29"/>
      <c r="AZ1794" s="29"/>
      <c r="BA1794" s="29"/>
      <c r="BB1794" s="29"/>
      <c r="BC1794" s="29"/>
      <c r="BD1794" s="29"/>
      <c r="BE1794" s="29"/>
      <c r="BF1794" s="29"/>
      <c r="BG1794" s="29"/>
      <c r="BH1794" s="29"/>
      <c r="BI1794" s="29"/>
      <c r="BJ1794" s="29"/>
      <c r="BK1794" s="29"/>
      <c r="BL1794" s="29"/>
      <c r="BM1794" s="29"/>
      <c r="CH1794" s="29"/>
      <c r="CX1794" s="29"/>
      <c r="CY1794" s="29"/>
      <c r="CZ1794" s="31"/>
      <c r="DA1794" s="31"/>
      <c r="DB1794" s="31"/>
      <c r="DC1794" s="31"/>
      <c r="DD1794" s="31"/>
      <c r="DE1794" s="31"/>
      <c r="DF1794" s="31"/>
      <c r="DL1794" s="29"/>
      <c r="DM1794" s="29"/>
      <c r="DN1794" s="29"/>
      <c r="DO1794" s="29"/>
      <c r="DP1794" s="29"/>
      <c r="DQ1794" s="29"/>
      <c r="DR1794" s="29"/>
      <c r="DS1794" s="29"/>
      <c r="DT1794" s="29"/>
      <c r="DU1794" s="29"/>
      <c r="DV1794" s="29"/>
      <c r="DW1794" s="29"/>
      <c r="DX1794" s="29"/>
      <c r="DY1794" s="29"/>
      <c r="DZ1794" s="29"/>
      <c r="EA1794" s="29"/>
      <c r="EB1794" s="29"/>
      <c r="EC1794" s="29"/>
      <c r="ED1794" s="29"/>
      <c r="EE1794" s="29"/>
      <c r="EF1794" s="29"/>
      <c r="EG1794" s="29"/>
      <c r="EH1794" s="29"/>
      <c r="EI1794" s="29"/>
      <c r="EJ1794" s="29"/>
      <c r="EK1794" s="29"/>
      <c r="EL1794" s="29"/>
      <c r="EM1794" s="29"/>
      <c r="EN1794" s="29"/>
      <c r="EO1794" s="29"/>
      <c r="EP1794" s="29"/>
      <c r="EQ1794" s="29"/>
      <c r="ER1794" s="29"/>
      <c r="ES1794" s="29"/>
      <c r="ET1794" s="29"/>
      <c r="EU1794" s="29"/>
      <c r="EV1794" s="29"/>
      <c r="EW1794" s="29"/>
      <c r="EX1794" s="29"/>
      <c r="EY1794" s="29"/>
      <c r="EZ1794" s="29"/>
      <c r="FA1794" s="29"/>
      <c r="FB1794" s="29"/>
      <c r="FC1794" s="29"/>
      <c r="FD1794" s="29"/>
      <c r="FE1794" s="29"/>
      <c r="FF1794" s="29"/>
      <c r="FG1794" s="29"/>
      <c r="FH1794" s="29"/>
      <c r="FI1794" s="29"/>
      <c r="FJ1794" s="29"/>
      <c r="FK1794" s="29"/>
      <c r="FV1794" s="29"/>
      <c r="FZ1794" s="29"/>
      <c r="GA1794" s="29"/>
    </row>
    <row r="1795" spans="7:183" x14ac:dyDescent="0.25">
      <c r="G1795" s="112"/>
      <c r="Z1795" s="113"/>
      <c r="AQ1795" s="29"/>
      <c r="AR1795" s="29"/>
      <c r="AS1795" s="29"/>
      <c r="AT1795" s="29"/>
      <c r="AU1795" s="29"/>
      <c r="AV1795" s="29"/>
      <c r="AW1795" s="29"/>
      <c r="AX1795" s="29"/>
      <c r="AY1795" s="29"/>
      <c r="AZ1795" s="29"/>
      <c r="BA1795" s="29"/>
      <c r="BB1795" s="29"/>
      <c r="BC1795" s="29"/>
      <c r="BD1795" s="29"/>
      <c r="BE1795" s="29"/>
      <c r="BF1795" s="29"/>
      <c r="BG1795" s="29"/>
      <c r="BH1795" s="29"/>
      <c r="BI1795" s="29"/>
      <c r="BJ1795" s="29"/>
      <c r="BK1795" s="29"/>
      <c r="BL1795" s="29"/>
      <c r="BM1795" s="29"/>
      <c r="CH1795" s="29"/>
      <c r="CX1795" s="29"/>
      <c r="CY1795" s="29"/>
      <c r="CZ1795" s="31"/>
      <c r="DA1795" s="31"/>
      <c r="DB1795" s="31"/>
      <c r="DC1795" s="31"/>
      <c r="DD1795" s="31"/>
      <c r="DE1795" s="31"/>
      <c r="DF1795" s="31"/>
      <c r="DL1795" s="29"/>
      <c r="DM1795" s="29"/>
      <c r="DN1795" s="29"/>
      <c r="DO1795" s="29"/>
      <c r="DP1795" s="29"/>
      <c r="DQ1795" s="29"/>
      <c r="DR1795" s="29"/>
      <c r="DS1795" s="29"/>
      <c r="DT1795" s="29"/>
      <c r="DU1795" s="29"/>
      <c r="DV1795" s="29"/>
      <c r="DW1795" s="29"/>
      <c r="DX1795" s="29"/>
      <c r="DY1795" s="29"/>
      <c r="DZ1795" s="29"/>
      <c r="EA1795" s="29"/>
      <c r="EB1795" s="29"/>
      <c r="EC1795" s="29"/>
      <c r="ED1795" s="29"/>
      <c r="EE1795" s="29"/>
      <c r="EF1795" s="29"/>
      <c r="EG1795" s="29"/>
      <c r="EH1795" s="29"/>
      <c r="EI1795" s="29"/>
      <c r="EJ1795" s="29"/>
      <c r="EK1795" s="29"/>
      <c r="EL1795" s="29"/>
      <c r="EM1795" s="29"/>
      <c r="EN1795" s="29"/>
      <c r="EO1795" s="29"/>
      <c r="EP1795" s="29"/>
      <c r="EQ1795" s="29"/>
      <c r="ER1795" s="29"/>
      <c r="ES1795" s="29"/>
      <c r="ET1795" s="29"/>
      <c r="EU1795" s="29"/>
      <c r="EV1795" s="29"/>
      <c r="EW1795" s="29"/>
      <c r="EX1795" s="29"/>
      <c r="EY1795" s="29"/>
      <c r="EZ1795" s="29"/>
      <c r="FA1795" s="29"/>
      <c r="FB1795" s="29"/>
      <c r="FC1795" s="29"/>
      <c r="FD1795" s="29"/>
      <c r="FE1795" s="29"/>
      <c r="FF1795" s="29"/>
      <c r="FG1795" s="29"/>
      <c r="FH1795" s="29"/>
      <c r="FI1795" s="29"/>
      <c r="FJ1795" s="29"/>
      <c r="FK1795" s="29"/>
      <c r="FV1795" s="29"/>
      <c r="FZ1795" s="29"/>
      <c r="GA1795" s="29"/>
    </row>
    <row r="1796" spans="7:183" x14ac:dyDescent="0.25">
      <c r="G1796" s="112"/>
      <c r="Z1796" s="113"/>
      <c r="AQ1796" s="29"/>
      <c r="AR1796" s="29"/>
      <c r="AS1796" s="29"/>
      <c r="AT1796" s="29"/>
      <c r="AU1796" s="29"/>
      <c r="AV1796" s="29"/>
      <c r="AW1796" s="29"/>
      <c r="AX1796" s="29"/>
      <c r="AY1796" s="29"/>
      <c r="AZ1796" s="29"/>
      <c r="BA1796" s="29"/>
      <c r="BB1796" s="29"/>
      <c r="BC1796" s="29"/>
      <c r="BD1796" s="29"/>
      <c r="BE1796" s="29"/>
      <c r="BF1796" s="29"/>
      <c r="BG1796" s="29"/>
      <c r="BH1796" s="29"/>
      <c r="BI1796" s="29"/>
      <c r="BJ1796" s="29"/>
      <c r="BK1796" s="29"/>
      <c r="BL1796" s="29"/>
      <c r="BM1796" s="29"/>
      <c r="CH1796" s="29"/>
      <c r="CX1796" s="29"/>
      <c r="CY1796" s="29"/>
      <c r="CZ1796" s="31"/>
      <c r="DA1796" s="31"/>
      <c r="DB1796" s="31"/>
      <c r="DC1796" s="31"/>
      <c r="DD1796" s="31"/>
      <c r="DE1796" s="31"/>
      <c r="DF1796" s="31"/>
      <c r="DL1796" s="29"/>
      <c r="DM1796" s="29"/>
      <c r="DN1796" s="29"/>
      <c r="DO1796" s="29"/>
      <c r="DP1796" s="29"/>
      <c r="DQ1796" s="29"/>
      <c r="DR1796" s="29"/>
      <c r="DS1796" s="29"/>
      <c r="DT1796" s="29"/>
      <c r="DU1796" s="29"/>
      <c r="DV1796" s="29"/>
      <c r="DW1796" s="29"/>
      <c r="DX1796" s="29"/>
      <c r="DY1796" s="29"/>
      <c r="DZ1796" s="29"/>
      <c r="EA1796" s="29"/>
      <c r="EB1796" s="29"/>
      <c r="EC1796" s="29"/>
      <c r="ED1796" s="29"/>
      <c r="EE1796" s="29"/>
      <c r="EF1796" s="29"/>
      <c r="EG1796" s="29"/>
      <c r="EH1796" s="29"/>
      <c r="EI1796" s="29"/>
      <c r="EJ1796" s="29"/>
      <c r="EK1796" s="29"/>
      <c r="EL1796" s="29"/>
      <c r="EM1796" s="29"/>
      <c r="EN1796" s="29"/>
      <c r="EO1796" s="29"/>
      <c r="EP1796" s="29"/>
      <c r="EQ1796" s="29"/>
      <c r="ER1796" s="29"/>
      <c r="ES1796" s="29"/>
      <c r="ET1796" s="29"/>
      <c r="EU1796" s="29"/>
      <c r="EV1796" s="29"/>
      <c r="EW1796" s="29"/>
      <c r="EX1796" s="29"/>
      <c r="EY1796" s="29"/>
      <c r="EZ1796" s="29"/>
      <c r="FA1796" s="29"/>
      <c r="FB1796" s="29"/>
      <c r="FC1796" s="29"/>
      <c r="FD1796" s="29"/>
      <c r="FE1796" s="29"/>
      <c r="FF1796" s="29"/>
      <c r="FG1796" s="29"/>
      <c r="FH1796" s="29"/>
      <c r="FI1796" s="29"/>
      <c r="FJ1796" s="29"/>
      <c r="FK1796" s="29"/>
      <c r="FV1796" s="29"/>
      <c r="FZ1796" s="29"/>
      <c r="GA1796" s="29"/>
    </row>
    <row r="1797" spans="7:183" x14ac:dyDescent="0.25">
      <c r="G1797" s="112"/>
      <c r="Z1797" s="113"/>
      <c r="AQ1797" s="29"/>
      <c r="AR1797" s="29"/>
      <c r="AS1797" s="29"/>
      <c r="AT1797" s="29"/>
      <c r="AU1797" s="29"/>
      <c r="AV1797" s="29"/>
      <c r="AW1797" s="29"/>
      <c r="AX1797" s="29"/>
      <c r="AY1797" s="29"/>
      <c r="AZ1797" s="29"/>
      <c r="BA1797" s="29"/>
      <c r="BB1797" s="29"/>
      <c r="BC1797" s="29"/>
      <c r="BD1797" s="29"/>
      <c r="BE1797" s="29"/>
      <c r="BF1797" s="29"/>
      <c r="BG1797" s="29"/>
      <c r="BH1797" s="29"/>
      <c r="BI1797" s="29"/>
      <c r="BJ1797" s="29"/>
      <c r="BK1797" s="29"/>
      <c r="BL1797" s="29"/>
      <c r="BM1797" s="29"/>
      <c r="CH1797" s="29"/>
      <c r="CX1797" s="29"/>
      <c r="CY1797" s="29"/>
      <c r="CZ1797" s="31"/>
      <c r="DA1797" s="31"/>
      <c r="DB1797" s="31"/>
      <c r="DC1797" s="31"/>
      <c r="DD1797" s="31"/>
      <c r="DE1797" s="31"/>
      <c r="DF1797" s="31"/>
      <c r="DL1797" s="29"/>
      <c r="DM1797" s="29"/>
      <c r="DN1797" s="29"/>
      <c r="DO1797" s="29"/>
      <c r="DP1797" s="29"/>
      <c r="DQ1797" s="29"/>
      <c r="DR1797" s="29"/>
      <c r="DS1797" s="29"/>
      <c r="DT1797" s="29"/>
      <c r="DU1797" s="29"/>
      <c r="DV1797" s="29"/>
      <c r="DW1797" s="29"/>
      <c r="DX1797" s="29"/>
      <c r="DY1797" s="29"/>
      <c r="DZ1797" s="29"/>
      <c r="EA1797" s="29"/>
      <c r="EB1797" s="29"/>
      <c r="EC1797" s="29"/>
      <c r="ED1797" s="29"/>
      <c r="EE1797" s="29"/>
      <c r="EF1797" s="29"/>
      <c r="EG1797" s="29"/>
      <c r="EH1797" s="29"/>
      <c r="EI1797" s="29"/>
      <c r="EJ1797" s="29"/>
      <c r="EK1797" s="29"/>
      <c r="EL1797" s="29"/>
      <c r="EM1797" s="29"/>
      <c r="EN1797" s="29"/>
      <c r="EO1797" s="29"/>
      <c r="EP1797" s="29"/>
      <c r="EQ1797" s="29"/>
      <c r="ER1797" s="29"/>
      <c r="ES1797" s="29"/>
      <c r="ET1797" s="29"/>
      <c r="EU1797" s="29"/>
      <c r="EV1797" s="29"/>
      <c r="EW1797" s="29"/>
      <c r="EX1797" s="29"/>
      <c r="EY1797" s="29"/>
      <c r="EZ1797" s="29"/>
      <c r="FA1797" s="29"/>
      <c r="FB1797" s="29"/>
      <c r="FC1797" s="29"/>
      <c r="FD1797" s="29"/>
      <c r="FE1797" s="29"/>
      <c r="FF1797" s="29"/>
      <c r="FG1797" s="29"/>
      <c r="FH1797" s="29"/>
      <c r="FI1797" s="29"/>
      <c r="FJ1797" s="29"/>
      <c r="FK1797" s="29"/>
      <c r="FV1797" s="29"/>
      <c r="FZ1797" s="29"/>
      <c r="GA1797" s="29"/>
    </row>
    <row r="1798" spans="7:183" x14ac:dyDescent="0.25">
      <c r="G1798" s="112"/>
      <c r="Z1798" s="113"/>
      <c r="AQ1798" s="29"/>
      <c r="AR1798" s="29"/>
      <c r="AS1798" s="29"/>
      <c r="AT1798" s="29"/>
      <c r="AU1798" s="29"/>
      <c r="AV1798" s="29"/>
      <c r="AW1798" s="29"/>
      <c r="AX1798" s="29"/>
      <c r="AY1798" s="29"/>
      <c r="AZ1798" s="29"/>
      <c r="BA1798" s="29"/>
      <c r="BB1798" s="29"/>
      <c r="BC1798" s="29"/>
      <c r="BD1798" s="29"/>
      <c r="BE1798" s="29"/>
      <c r="BF1798" s="29"/>
      <c r="BG1798" s="29"/>
      <c r="BH1798" s="29"/>
      <c r="BI1798" s="29"/>
      <c r="BJ1798" s="29"/>
      <c r="BK1798" s="29"/>
      <c r="BL1798" s="29"/>
      <c r="BM1798" s="29"/>
      <c r="CH1798" s="29"/>
      <c r="CX1798" s="29"/>
      <c r="CY1798" s="29"/>
      <c r="CZ1798" s="31"/>
      <c r="DA1798" s="31"/>
      <c r="DB1798" s="31"/>
      <c r="DC1798" s="31"/>
      <c r="DD1798" s="31"/>
      <c r="DE1798" s="31"/>
      <c r="DF1798" s="31"/>
      <c r="DL1798" s="29"/>
      <c r="DM1798" s="29"/>
      <c r="DN1798" s="29"/>
      <c r="DO1798" s="29"/>
      <c r="DP1798" s="29"/>
      <c r="DQ1798" s="29"/>
      <c r="DR1798" s="29"/>
      <c r="DS1798" s="29"/>
      <c r="DT1798" s="29"/>
      <c r="DU1798" s="29"/>
      <c r="DV1798" s="29"/>
      <c r="DW1798" s="29"/>
      <c r="DX1798" s="29"/>
      <c r="DY1798" s="29"/>
      <c r="DZ1798" s="29"/>
      <c r="EA1798" s="29"/>
      <c r="EB1798" s="29"/>
      <c r="EC1798" s="29"/>
      <c r="ED1798" s="29"/>
      <c r="EE1798" s="29"/>
      <c r="EF1798" s="29"/>
      <c r="EG1798" s="29"/>
      <c r="EH1798" s="29"/>
      <c r="EI1798" s="29"/>
      <c r="EJ1798" s="29"/>
      <c r="EK1798" s="29"/>
      <c r="EL1798" s="29"/>
      <c r="EM1798" s="29"/>
      <c r="EN1798" s="29"/>
      <c r="EO1798" s="29"/>
      <c r="EP1798" s="29"/>
      <c r="EQ1798" s="29"/>
      <c r="ER1798" s="29"/>
      <c r="ES1798" s="29"/>
      <c r="ET1798" s="29"/>
      <c r="EU1798" s="29"/>
      <c r="EV1798" s="29"/>
      <c r="EW1798" s="29"/>
      <c r="EX1798" s="29"/>
      <c r="EY1798" s="29"/>
      <c r="EZ1798" s="29"/>
      <c r="FA1798" s="29"/>
      <c r="FB1798" s="29"/>
      <c r="FC1798" s="29"/>
      <c r="FD1798" s="29"/>
      <c r="FE1798" s="29"/>
      <c r="FF1798" s="29"/>
      <c r="FG1798" s="29"/>
      <c r="FH1798" s="29"/>
      <c r="FI1798" s="29"/>
      <c r="FJ1798" s="29"/>
      <c r="FK1798" s="29"/>
      <c r="FV1798" s="29"/>
      <c r="FZ1798" s="29"/>
      <c r="GA1798" s="29"/>
    </row>
    <row r="1799" spans="7:183" x14ac:dyDescent="0.25">
      <c r="G1799" s="112"/>
      <c r="Z1799" s="113"/>
      <c r="AQ1799" s="29"/>
      <c r="AR1799" s="29"/>
      <c r="AS1799" s="29"/>
      <c r="AT1799" s="29"/>
      <c r="AU1799" s="29"/>
      <c r="AV1799" s="29"/>
      <c r="AW1799" s="29"/>
      <c r="AX1799" s="29"/>
      <c r="AY1799" s="29"/>
      <c r="AZ1799" s="29"/>
      <c r="BA1799" s="29"/>
      <c r="BB1799" s="29"/>
      <c r="BC1799" s="29"/>
      <c r="BD1799" s="29"/>
      <c r="BE1799" s="29"/>
      <c r="BF1799" s="29"/>
      <c r="BG1799" s="29"/>
      <c r="BH1799" s="29"/>
      <c r="BI1799" s="29"/>
      <c r="BJ1799" s="29"/>
      <c r="BK1799" s="29"/>
      <c r="BL1799" s="29"/>
      <c r="BM1799" s="29"/>
      <c r="CH1799" s="29"/>
      <c r="CX1799" s="29"/>
      <c r="CY1799" s="29"/>
      <c r="CZ1799" s="31"/>
      <c r="DA1799" s="31"/>
      <c r="DB1799" s="31"/>
      <c r="DC1799" s="31"/>
      <c r="DD1799" s="31"/>
      <c r="DE1799" s="31"/>
      <c r="DF1799" s="31"/>
      <c r="DL1799" s="29"/>
      <c r="DM1799" s="29"/>
      <c r="DN1799" s="29"/>
      <c r="DO1799" s="29"/>
      <c r="DP1799" s="29"/>
      <c r="DQ1799" s="29"/>
      <c r="DR1799" s="29"/>
      <c r="DS1799" s="29"/>
      <c r="DT1799" s="29"/>
      <c r="DU1799" s="29"/>
      <c r="DV1799" s="29"/>
      <c r="DW1799" s="29"/>
      <c r="DX1799" s="29"/>
      <c r="DY1799" s="29"/>
      <c r="DZ1799" s="29"/>
      <c r="EA1799" s="29"/>
      <c r="EB1799" s="29"/>
      <c r="EC1799" s="29"/>
      <c r="ED1799" s="29"/>
      <c r="EE1799" s="29"/>
      <c r="EF1799" s="29"/>
      <c r="EG1799" s="29"/>
      <c r="EH1799" s="29"/>
      <c r="EI1799" s="29"/>
      <c r="EJ1799" s="29"/>
      <c r="EK1799" s="29"/>
      <c r="EL1799" s="29"/>
      <c r="EM1799" s="29"/>
      <c r="EN1799" s="29"/>
      <c r="EO1799" s="29"/>
      <c r="EP1799" s="29"/>
      <c r="EQ1799" s="29"/>
      <c r="ER1799" s="29"/>
      <c r="ES1799" s="29"/>
      <c r="ET1799" s="29"/>
      <c r="EU1799" s="29"/>
      <c r="EV1799" s="29"/>
      <c r="EW1799" s="29"/>
      <c r="EX1799" s="29"/>
      <c r="EY1799" s="29"/>
      <c r="EZ1799" s="29"/>
      <c r="FA1799" s="29"/>
      <c r="FB1799" s="29"/>
      <c r="FC1799" s="29"/>
      <c r="FD1799" s="29"/>
      <c r="FE1799" s="29"/>
      <c r="FF1799" s="29"/>
      <c r="FG1799" s="29"/>
      <c r="FH1799" s="29"/>
      <c r="FI1799" s="29"/>
      <c r="FJ1799" s="29"/>
      <c r="FK1799" s="29"/>
      <c r="FV1799" s="29"/>
      <c r="FZ1799" s="29"/>
      <c r="GA1799" s="29"/>
    </row>
    <row r="1800" spans="7:183" x14ac:dyDescent="0.25">
      <c r="G1800" s="112"/>
      <c r="Z1800" s="113"/>
      <c r="AQ1800" s="29"/>
      <c r="AR1800" s="29"/>
      <c r="AS1800" s="29"/>
      <c r="AT1800" s="29"/>
      <c r="AU1800" s="29"/>
      <c r="AV1800" s="29"/>
      <c r="AW1800" s="29"/>
      <c r="AX1800" s="29"/>
      <c r="AY1800" s="29"/>
      <c r="AZ1800" s="29"/>
      <c r="BA1800" s="29"/>
      <c r="BB1800" s="29"/>
      <c r="BC1800" s="29"/>
      <c r="BD1800" s="29"/>
      <c r="BE1800" s="29"/>
      <c r="BF1800" s="29"/>
      <c r="BG1800" s="29"/>
      <c r="BH1800" s="29"/>
      <c r="BI1800" s="29"/>
      <c r="BJ1800" s="29"/>
      <c r="BK1800" s="29"/>
      <c r="BL1800" s="29"/>
      <c r="BM1800" s="29"/>
      <c r="CH1800" s="29"/>
      <c r="CX1800" s="29"/>
      <c r="CY1800" s="29"/>
      <c r="CZ1800" s="31"/>
      <c r="DA1800" s="31"/>
      <c r="DB1800" s="31"/>
      <c r="DC1800" s="31"/>
      <c r="DD1800" s="31"/>
      <c r="DE1800" s="31"/>
      <c r="DF1800" s="31"/>
      <c r="DL1800" s="29"/>
      <c r="DM1800" s="29"/>
      <c r="DN1800" s="29"/>
      <c r="DO1800" s="29"/>
      <c r="DP1800" s="29"/>
      <c r="DQ1800" s="29"/>
      <c r="DR1800" s="29"/>
      <c r="DS1800" s="29"/>
      <c r="DT1800" s="29"/>
      <c r="DU1800" s="29"/>
      <c r="DV1800" s="29"/>
      <c r="DW1800" s="29"/>
      <c r="DX1800" s="29"/>
      <c r="DY1800" s="29"/>
      <c r="DZ1800" s="29"/>
      <c r="EA1800" s="29"/>
      <c r="EB1800" s="29"/>
      <c r="EC1800" s="29"/>
      <c r="ED1800" s="29"/>
      <c r="EE1800" s="29"/>
      <c r="EF1800" s="29"/>
      <c r="EG1800" s="29"/>
      <c r="EH1800" s="29"/>
      <c r="EI1800" s="29"/>
      <c r="EJ1800" s="29"/>
      <c r="EK1800" s="29"/>
      <c r="EL1800" s="29"/>
      <c r="EM1800" s="29"/>
      <c r="EN1800" s="29"/>
      <c r="EO1800" s="29"/>
      <c r="EP1800" s="29"/>
      <c r="EQ1800" s="29"/>
      <c r="ER1800" s="29"/>
      <c r="ES1800" s="29"/>
      <c r="ET1800" s="29"/>
      <c r="EU1800" s="29"/>
      <c r="EV1800" s="29"/>
      <c r="EW1800" s="29"/>
      <c r="EX1800" s="29"/>
      <c r="EY1800" s="29"/>
      <c r="EZ1800" s="29"/>
      <c r="FA1800" s="29"/>
      <c r="FB1800" s="29"/>
      <c r="FC1800" s="29"/>
      <c r="FD1800" s="29"/>
      <c r="FE1800" s="29"/>
      <c r="FF1800" s="29"/>
      <c r="FG1800" s="29"/>
      <c r="FH1800" s="29"/>
      <c r="FI1800" s="29"/>
      <c r="FJ1800" s="29"/>
      <c r="FK1800" s="29"/>
      <c r="FV1800" s="29"/>
      <c r="FZ1800" s="29"/>
      <c r="GA1800" s="2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K1160"/>
  <sheetViews>
    <sheetView topLeftCell="C1" workbookViewId="0">
      <selection activeCell="A2" sqref="A2:XFD2"/>
    </sheetView>
  </sheetViews>
  <sheetFormatPr defaultRowHeight="15" x14ac:dyDescent="0.25"/>
  <cols>
    <col min="1" max="1" width="68.5703125" style="42" customWidth="1"/>
    <col min="3" max="3" width="10.5703125" customWidth="1"/>
    <col min="4" max="4" width="8.85546875" customWidth="1"/>
    <col min="5" max="5" width="27.28515625" style="42" customWidth="1"/>
    <col min="6" max="6" width="9.28515625" style="84" customWidth="1"/>
    <col min="7" max="7" width="14.5703125" bestFit="1" customWidth="1"/>
    <col min="8" max="8" width="8.85546875" style="86" customWidth="1"/>
    <col min="12" max="12" width="9.7109375" customWidth="1"/>
    <col min="13" max="13" width="35" customWidth="1"/>
  </cols>
  <sheetData>
    <row r="1" spans="1:193" x14ac:dyDescent="0.25">
      <c r="A1" s="131" t="s">
        <v>487</v>
      </c>
      <c r="B1" s="132"/>
      <c r="C1" s="132"/>
      <c r="D1" s="132"/>
      <c r="E1" s="132"/>
      <c r="F1" s="132"/>
      <c r="G1" s="132"/>
      <c r="H1" s="132"/>
      <c r="I1" s="132"/>
      <c r="J1" s="133"/>
    </row>
    <row r="2" spans="1:193" s="78" customFormat="1" x14ac:dyDescent="0.25">
      <c r="A2" s="78" t="s">
        <v>307</v>
      </c>
      <c r="B2" s="78" t="s">
        <v>0</v>
      </c>
      <c r="C2" s="78" t="s">
        <v>426</v>
      </c>
      <c r="D2" s="78" t="s">
        <v>304</v>
      </c>
      <c r="E2" s="78" t="s">
        <v>305</v>
      </c>
      <c r="F2" s="78" t="s">
        <v>306</v>
      </c>
      <c r="G2" s="78" t="s">
        <v>310</v>
      </c>
      <c r="H2" s="78" t="s">
        <v>311</v>
      </c>
      <c r="I2" s="78" t="s">
        <v>427</v>
      </c>
      <c r="J2" s="78" t="s">
        <v>428</v>
      </c>
      <c r="K2" s="78" t="s">
        <v>429</v>
      </c>
      <c r="L2" s="78" t="s">
        <v>430</v>
      </c>
      <c r="M2" s="78" t="s">
        <v>431</v>
      </c>
      <c r="N2" s="78" t="s">
        <v>432</v>
      </c>
      <c r="O2" s="78" t="s">
        <v>433</v>
      </c>
      <c r="P2" s="78" t="s">
        <v>434</v>
      </c>
      <c r="Q2" s="78" t="s">
        <v>435</v>
      </c>
      <c r="R2" s="78" t="s">
        <v>436</v>
      </c>
      <c r="S2" s="78" t="s">
        <v>437</v>
      </c>
      <c r="T2" s="78" t="s">
        <v>438</v>
      </c>
      <c r="U2" s="78" t="s">
        <v>439</v>
      </c>
      <c r="V2" s="78" t="s">
        <v>440</v>
      </c>
      <c r="W2" s="78" t="s">
        <v>441</v>
      </c>
      <c r="X2" s="78" t="s">
        <v>442</v>
      </c>
      <c r="Y2" s="78" t="s">
        <v>443</v>
      </c>
      <c r="Z2" s="78" t="s">
        <v>444</v>
      </c>
      <c r="AA2" s="78" t="s">
        <v>445</v>
      </c>
      <c r="AB2" s="78" t="s">
        <v>446</v>
      </c>
      <c r="AC2" s="78" t="s">
        <v>447</v>
      </c>
      <c r="AD2" s="78" t="s">
        <v>448</v>
      </c>
      <c r="AE2" s="78" t="s">
        <v>449</v>
      </c>
      <c r="AF2" s="78" t="s">
        <v>450</v>
      </c>
      <c r="AG2" s="78" t="s">
        <v>353</v>
      </c>
      <c r="AH2" s="78" t="s">
        <v>295</v>
      </c>
      <c r="AI2" s="78" t="s">
        <v>296</v>
      </c>
      <c r="AJ2" s="78" t="s">
        <v>297</v>
      </c>
      <c r="AK2" s="78" t="s">
        <v>298</v>
      </c>
      <c r="AL2" s="78" t="s">
        <v>299</v>
      </c>
      <c r="AM2" s="78" t="s">
        <v>300</v>
      </c>
      <c r="AN2" s="78" t="s">
        <v>301</v>
      </c>
      <c r="AO2" s="78" t="s">
        <v>302</v>
      </c>
      <c r="AP2" s="78" t="s">
        <v>303</v>
      </c>
      <c r="AQ2" s="78" t="s">
        <v>343</v>
      </c>
      <c r="AR2" s="78" t="s">
        <v>344</v>
      </c>
      <c r="AS2" s="78" t="s">
        <v>345</v>
      </c>
      <c r="AT2" s="78" t="s">
        <v>346</v>
      </c>
      <c r="AU2" s="78" t="s">
        <v>347</v>
      </c>
      <c r="AV2" s="78" t="s">
        <v>348</v>
      </c>
      <c r="AW2" s="78" t="s">
        <v>451</v>
      </c>
      <c r="AX2" s="78" t="s">
        <v>308</v>
      </c>
      <c r="AY2" s="78" t="s">
        <v>323</v>
      </c>
      <c r="AZ2" s="78" t="s">
        <v>452</v>
      </c>
      <c r="BA2" s="78" t="s">
        <v>453</v>
      </c>
      <c r="BB2" s="78" t="s">
        <v>324</v>
      </c>
      <c r="BC2" s="78" t="s">
        <v>454</v>
      </c>
      <c r="BD2" s="78" t="s">
        <v>325</v>
      </c>
      <c r="BE2" s="78" t="s">
        <v>455</v>
      </c>
      <c r="BF2" s="78" t="s">
        <v>456</v>
      </c>
      <c r="BG2" s="78" t="s">
        <v>326</v>
      </c>
      <c r="BH2" s="78" t="s">
        <v>457</v>
      </c>
      <c r="BI2" s="78" t="s">
        <v>327</v>
      </c>
      <c r="BJ2" s="78" t="s">
        <v>458</v>
      </c>
      <c r="BK2" s="78" t="s">
        <v>459</v>
      </c>
      <c r="BL2" s="78" t="s">
        <v>328</v>
      </c>
      <c r="BM2" s="78" t="s">
        <v>460</v>
      </c>
      <c r="BN2" s="78" t="s">
        <v>329</v>
      </c>
      <c r="BO2" s="78" t="s">
        <v>461</v>
      </c>
      <c r="BP2" s="78" t="s">
        <v>462</v>
      </c>
      <c r="BQ2" s="78" t="s">
        <v>330</v>
      </c>
      <c r="BR2" s="78" t="s">
        <v>463</v>
      </c>
      <c r="BS2" s="78" t="s">
        <v>331</v>
      </c>
      <c r="BT2" s="78" t="s">
        <v>464</v>
      </c>
      <c r="BU2" s="78" t="s">
        <v>465</v>
      </c>
      <c r="BV2" s="78" t="s">
        <v>332</v>
      </c>
      <c r="BW2" s="78" t="s">
        <v>466</v>
      </c>
      <c r="BX2" s="78" t="s">
        <v>333</v>
      </c>
      <c r="BY2" s="78" t="s">
        <v>467</v>
      </c>
      <c r="BZ2" s="78" t="s">
        <v>468</v>
      </c>
      <c r="CA2" s="78" t="s">
        <v>334</v>
      </c>
      <c r="CB2" s="78" t="s">
        <v>469</v>
      </c>
      <c r="CC2" s="78" t="s">
        <v>335</v>
      </c>
      <c r="CD2" s="78" t="s">
        <v>470</v>
      </c>
      <c r="CE2" s="78" t="s">
        <v>471</v>
      </c>
      <c r="CF2" s="78" t="s">
        <v>336</v>
      </c>
      <c r="CG2" s="78" t="s">
        <v>472</v>
      </c>
      <c r="CH2" s="78" t="s">
        <v>337</v>
      </c>
      <c r="CI2" s="78" t="s">
        <v>473</v>
      </c>
      <c r="CJ2" s="78" t="s">
        <v>474</v>
      </c>
      <c r="CK2" s="78" t="s">
        <v>338</v>
      </c>
      <c r="CL2" s="78" t="s">
        <v>475</v>
      </c>
      <c r="CM2" s="78" t="s">
        <v>339</v>
      </c>
      <c r="CN2" s="78" t="s">
        <v>476</v>
      </c>
      <c r="CO2" s="78" t="s">
        <v>477</v>
      </c>
      <c r="CP2" s="78" t="s">
        <v>340</v>
      </c>
      <c r="CQ2" s="78" t="s">
        <v>478</v>
      </c>
      <c r="CR2" s="78" t="s">
        <v>479</v>
      </c>
      <c r="CS2" s="78" t="s">
        <v>341</v>
      </c>
      <c r="CT2" s="78" t="s">
        <v>480</v>
      </c>
      <c r="CU2" s="78" t="s">
        <v>481</v>
      </c>
      <c r="CV2" s="78" t="s">
        <v>342</v>
      </c>
      <c r="CW2" s="78" t="s">
        <v>482</v>
      </c>
      <c r="CX2" s="78" t="s">
        <v>483</v>
      </c>
      <c r="CY2" s="78" t="s">
        <v>309</v>
      </c>
      <c r="CZ2" s="78" t="s">
        <v>312</v>
      </c>
      <c r="DA2" s="78" t="s">
        <v>313</v>
      </c>
      <c r="DB2" s="78" t="s">
        <v>314</v>
      </c>
      <c r="DC2" s="78" t="s">
        <v>315</v>
      </c>
      <c r="DD2" s="78" t="s">
        <v>316</v>
      </c>
      <c r="DE2" s="78" t="s">
        <v>317</v>
      </c>
      <c r="DF2" s="78" t="s">
        <v>318</v>
      </c>
      <c r="DG2" s="78" t="s">
        <v>319</v>
      </c>
      <c r="DH2" s="78" t="s">
        <v>320</v>
      </c>
      <c r="DI2" s="78" t="s">
        <v>484</v>
      </c>
      <c r="DJ2" s="78" t="s">
        <v>321</v>
      </c>
      <c r="DK2" s="78" t="s">
        <v>322</v>
      </c>
      <c r="DL2" s="78" t="s">
        <v>349</v>
      </c>
      <c r="DM2" s="78" t="s">
        <v>350</v>
      </c>
      <c r="DN2" s="78" t="s">
        <v>351</v>
      </c>
      <c r="DO2" s="78" t="s">
        <v>352</v>
      </c>
      <c r="DP2" s="78" t="s">
        <v>354</v>
      </c>
      <c r="DQ2" s="78" t="s">
        <v>355</v>
      </c>
      <c r="DR2" s="78" t="s">
        <v>356</v>
      </c>
      <c r="DS2" s="78" t="s">
        <v>357</v>
      </c>
      <c r="DT2" s="78" t="s">
        <v>358</v>
      </c>
      <c r="DU2" s="78" t="s">
        <v>359</v>
      </c>
      <c r="DV2" s="78" t="s">
        <v>360</v>
      </c>
      <c r="DW2" s="78" t="s">
        <v>361</v>
      </c>
      <c r="DX2" s="78" t="s">
        <v>362</v>
      </c>
      <c r="DY2" s="78" t="s">
        <v>363</v>
      </c>
      <c r="DZ2" s="78" t="s">
        <v>364</v>
      </c>
      <c r="EA2" s="78" t="s">
        <v>365</v>
      </c>
      <c r="EB2" s="78" t="s">
        <v>366</v>
      </c>
      <c r="EC2" s="78" t="s">
        <v>367</v>
      </c>
      <c r="ED2" s="78" t="s">
        <v>368</v>
      </c>
      <c r="EE2" s="78" t="s">
        <v>369</v>
      </c>
      <c r="EF2" s="78" t="s">
        <v>485</v>
      </c>
      <c r="EG2" s="78" t="s">
        <v>370</v>
      </c>
      <c r="EH2" s="78" t="s">
        <v>371</v>
      </c>
      <c r="EI2" s="78" t="s">
        <v>372</v>
      </c>
      <c r="EJ2" s="78" t="s">
        <v>373</v>
      </c>
      <c r="EK2" s="78" t="s">
        <v>374</v>
      </c>
      <c r="EL2" s="78" t="s">
        <v>375</v>
      </c>
      <c r="EM2" s="78" t="s">
        <v>376</v>
      </c>
      <c r="EN2" s="78" t="s">
        <v>377</v>
      </c>
      <c r="EO2" s="78" t="s">
        <v>378</v>
      </c>
      <c r="EP2" s="78" t="s">
        <v>379</v>
      </c>
      <c r="EQ2" s="78" t="s">
        <v>380</v>
      </c>
      <c r="ER2" s="78" t="s">
        <v>381</v>
      </c>
      <c r="ES2" s="78" t="s">
        <v>382</v>
      </c>
      <c r="ET2" s="78" t="s">
        <v>383</v>
      </c>
      <c r="EU2" s="78" t="s">
        <v>384</v>
      </c>
      <c r="EV2" s="78" t="s">
        <v>385</v>
      </c>
      <c r="EW2" s="78" t="s">
        <v>386</v>
      </c>
      <c r="EX2" s="78" t="s">
        <v>387</v>
      </c>
      <c r="EY2" s="78" t="s">
        <v>388</v>
      </c>
      <c r="EZ2" s="78" t="s">
        <v>389</v>
      </c>
      <c r="FA2" s="78" t="s">
        <v>390</v>
      </c>
      <c r="FB2" s="78" t="s">
        <v>391</v>
      </c>
      <c r="FC2" s="78" t="s">
        <v>392</v>
      </c>
      <c r="FD2" s="78" t="s">
        <v>393</v>
      </c>
      <c r="FE2" s="78" t="s">
        <v>394</v>
      </c>
      <c r="FF2" s="78" t="s">
        <v>395</v>
      </c>
      <c r="FG2" s="78" t="s">
        <v>396</v>
      </c>
      <c r="FH2" s="78" t="s">
        <v>397</v>
      </c>
      <c r="FI2" s="78" t="s">
        <v>398</v>
      </c>
      <c r="FJ2" s="78" t="s">
        <v>399</v>
      </c>
      <c r="FK2" s="78" t="s">
        <v>400</v>
      </c>
      <c r="FL2" s="78" t="s">
        <v>401</v>
      </c>
      <c r="FM2" s="78" t="s">
        <v>402</v>
      </c>
      <c r="FN2" s="78" t="s">
        <v>403</v>
      </c>
      <c r="FO2" s="78" t="s">
        <v>404</v>
      </c>
      <c r="FP2" s="78" t="s">
        <v>405</v>
      </c>
      <c r="FQ2" s="78" t="s">
        <v>406</v>
      </c>
      <c r="FR2" s="78" t="s">
        <v>407</v>
      </c>
      <c r="FS2" s="78" t="s">
        <v>408</v>
      </c>
      <c r="FT2" s="78" t="s">
        <v>409</v>
      </c>
      <c r="FU2" s="78" t="s">
        <v>410</v>
      </c>
      <c r="FV2" s="78" t="s">
        <v>411</v>
      </c>
      <c r="FW2" s="78" t="s">
        <v>412</v>
      </c>
      <c r="FX2" s="78" t="s">
        <v>413</v>
      </c>
      <c r="FY2" s="78" t="s">
        <v>414</v>
      </c>
      <c r="FZ2" s="78" t="s">
        <v>486</v>
      </c>
      <c r="GA2" s="78" t="s">
        <v>415</v>
      </c>
      <c r="GB2" s="78" t="s">
        <v>416</v>
      </c>
      <c r="GC2" s="78" t="s">
        <v>417</v>
      </c>
      <c r="GD2" s="78" t="s">
        <v>418</v>
      </c>
      <c r="GE2" s="78" t="s">
        <v>419</v>
      </c>
      <c r="GF2" s="78" t="s">
        <v>420</v>
      </c>
      <c r="GG2" s="78" t="s">
        <v>421</v>
      </c>
      <c r="GH2" s="78" t="s">
        <v>422</v>
      </c>
      <c r="GI2" s="78" t="s">
        <v>423</v>
      </c>
      <c r="GJ2" s="78" t="s">
        <v>424</v>
      </c>
      <c r="GK2" s="78" t="s">
        <v>425</v>
      </c>
    </row>
    <row r="3" spans="1:193" s="78" customFormat="1" x14ac:dyDescent="0.25">
      <c r="A3" s="78" t="s">
        <v>307</v>
      </c>
      <c r="B3" s="78" t="s">
        <v>0</v>
      </c>
      <c r="C3" s="78" t="s">
        <v>426</v>
      </c>
      <c r="D3" s="78" t="s">
        <v>304</v>
      </c>
      <c r="E3" s="78" t="s">
        <v>305</v>
      </c>
      <c r="F3" s="78" t="s">
        <v>306</v>
      </c>
      <c r="G3" s="78" t="s">
        <v>310</v>
      </c>
      <c r="H3" s="78" t="s">
        <v>311</v>
      </c>
      <c r="I3" s="78" t="s">
        <v>427</v>
      </c>
      <c r="J3" s="78" t="s">
        <v>428</v>
      </c>
      <c r="K3" s="78" t="s">
        <v>429</v>
      </c>
      <c r="L3" s="78" t="s">
        <v>430</v>
      </c>
      <c r="M3" s="78" t="s">
        <v>431</v>
      </c>
      <c r="N3" s="78" t="s">
        <v>432</v>
      </c>
      <c r="O3" s="78" t="s">
        <v>433</v>
      </c>
      <c r="P3" s="78" t="s">
        <v>434</v>
      </c>
      <c r="Q3" s="78" t="s">
        <v>435</v>
      </c>
      <c r="R3" s="78" t="s">
        <v>436</v>
      </c>
      <c r="S3" s="78" t="s">
        <v>437</v>
      </c>
      <c r="T3" s="78" t="s">
        <v>438</v>
      </c>
      <c r="U3" s="78" t="s">
        <v>439</v>
      </c>
      <c r="V3" s="78" t="s">
        <v>440</v>
      </c>
      <c r="W3" s="78" t="s">
        <v>441</v>
      </c>
      <c r="X3" s="78" t="s">
        <v>442</v>
      </c>
      <c r="Y3" s="78" t="s">
        <v>443</v>
      </c>
      <c r="Z3" s="134" t="s">
        <v>444</v>
      </c>
      <c r="AA3" s="78" t="s">
        <v>445</v>
      </c>
      <c r="AB3" s="78" t="s">
        <v>446</v>
      </c>
      <c r="AC3" s="78" t="s">
        <v>447</v>
      </c>
      <c r="AD3" s="78" t="s">
        <v>448</v>
      </c>
      <c r="AE3" s="78" t="s">
        <v>449</v>
      </c>
      <c r="AF3" s="78" t="s">
        <v>450</v>
      </c>
      <c r="AG3" s="78" t="s">
        <v>353</v>
      </c>
      <c r="AH3" s="78" t="s">
        <v>295</v>
      </c>
      <c r="AI3" s="78" t="s">
        <v>296</v>
      </c>
      <c r="AJ3" s="78" t="s">
        <v>297</v>
      </c>
      <c r="AK3" s="78" t="s">
        <v>298</v>
      </c>
      <c r="AL3" s="78" t="s">
        <v>299</v>
      </c>
      <c r="AM3" s="78" t="s">
        <v>300</v>
      </c>
      <c r="AN3" s="78" t="s">
        <v>301</v>
      </c>
      <c r="AO3" s="78" t="s">
        <v>302</v>
      </c>
      <c r="AP3" s="78" t="s">
        <v>303</v>
      </c>
      <c r="AQ3" s="78" t="s">
        <v>343</v>
      </c>
      <c r="AR3" s="78" t="s">
        <v>344</v>
      </c>
      <c r="AS3" s="78" t="s">
        <v>345</v>
      </c>
      <c r="AT3" s="78" t="s">
        <v>346</v>
      </c>
      <c r="AU3" s="78" t="s">
        <v>347</v>
      </c>
      <c r="AV3" s="78" t="s">
        <v>348</v>
      </c>
      <c r="AW3" s="78" t="s">
        <v>451</v>
      </c>
      <c r="AX3" s="78" t="s">
        <v>308</v>
      </c>
      <c r="AY3" s="78" t="s">
        <v>323</v>
      </c>
      <c r="AZ3" s="78" t="s">
        <v>452</v>
      </c>
      <c r="BA3" s="78" t="s">
        <v>453</v>
      </c>
      <c r="BB3" s="78" t="s">
        <v>324</v>
      </c>
      <c r="BC3" s="78" t="s">
        <v>454</v>
      </c>
      <c r="BD3" s="78" t="s">
        <v>325</v>
      </c>
      <c r="BE3" s="78" t="s">
        <v>455</v>
      </c>
      <c r="BF3" s="78" t="s">
        <v>456</v>
      </c>
      <c r="BG3" s="78" t="s">
        <v>326</v>
      </c>
      <c r="BH3" s="78" t="s">
        <v>457</v>
      </c>
      <c r="BI3" s="78" t="s">
        <v>327</v>
      </c>
      <c r="BJ3" s="78" t="s">
        <v>458</v>
      </c>
      <c r="BK3" s="78" t="s">
        <v>459</v>
      </c>
      <c r="BL3" s="78" t="s">
        <v>328</v>
      </c>
      <c r="BM3" s="78" t="s">
        <v>460</v>
      </c>
      <c r="BN3" s="78" t="s">
        <v>329</v>
      </c>
      <c r="BO3" s="78" t="s">
        <v>461</v>
      </c>
      <c r="BP3" s="78" t="s">
        <v>462</v>
      </c>
      <c r="BQ3" s="78" t="s">
        <v>330</v>
      </c>
      <c r="BR3" s="78" t="s">
        <v>463</v>
      </c>
      <c r="BS3" s="78" t="s">
        <v>331</v>
      </c>
      <c r="BT3" s="78" t="s">
        <v>464</v>
      </c>
      <c r="BU3" s="78" t="s">
        <v>465</v>
      </c>
      <c r="BV3" s="78" t="s">
        <v>332</v>
      </c>
      <c r="BW3" s="78" t="s">
        <v>466</v>
      </c>
      <c r="BX3" s="78" t="s">
        <v>333</v>
      </c>
      <c r="BY3" s="78" t="s">
        <v>467</v>
      </c>
      <c r="BZ3" s="78" t="s">
        <v>468</v>
      </c>
      <c r="CA3" s="78" t="s">
        <v>334</v>
      </c>
      <c r="CB3" s="78" t="s">
        <v>469</v>
      </c>
      <c r="CC3" s="78" t="s">
        <v>335</v>
      </c>
      <c r="CD3" s="78" t="s">
        <v>470</v>
      </c>
      <c r="CE3" s="78" t="s">
        <v>471</v>
      </c>
      <c r="CF3" s="78" t="s">
        <v>336</v>
      </c>
      <c r="CG3" s="78" t="s">
        <v>472</v>
      </c>
      <c r="CH3" s="78" t="s">
        <v>337</v>
      </c>
      <c r="CI3" s="78" t="s">
        <v>473</v>
      </c>
      <c r="CJ3" s="78" t="s">
        <v>474</v>
      </c>
      <c r="CK3" s="78" t="s">
        <v>338</v>
      </c>
      <c r="CL3" s="78" t="s">
        <v>475</v>
      </c>
      <c r="CM3" s="78" t="s">
        <v>339</v>
      </c>
      <c r="CN3" s="78" t="s">
        <v>476</v>
      </c>
      <c r="CO3" s="78" t="s">
        <v>477</v>
      </c>
      <c r="CP3" s="78" t="s">
        <v>340</v>
      </c>
      <c r="CQ3" s="78" t="s">
        <v>478</v>
      </c>
      <c r="CR3" s="78" t="s">
        <v>479</v>
      </c>
      <c r="CS3" s="78" t="s">
        <v>341</v>
      </c>
      <c r="CT3" s="78" t="s">
        <v>480</v>
      </c>
      <c r="CU3" s="78" t="s">
        <v>481</v>
      </c>
      <c r="CV3" s="78" t="s">
        <v>342</v>
      </c>
      <c r="CW3" s="78" t="s">
        <v>482</v>
      </c>
      <c r="CX3" s="78" t="s">
        <v>483</v>
      </c>
      <c r="CY3" s="78" t="s">
        <v>309</v>
      </c>
      <c r="CZ3" s="78" t="s">
        <v>312</v>
      </c>
      <c r="DA3" s="78" t="s">
        <v>313</v>
      </c>
      <c r="DB3" s="78" t="s">
        <v>314</v>
      </c>
      <c r="DC3" s="78" t="s">
        <v>315</v>
      </c>
      <c r="DD3" s="78" t="s">
        <v>316</v>
      </c>
      <c r="DE3" s="78" t="s">
        <v>317</v>
      </c>
      <c r="DF3" s="78" t="s">
        <v>318</v>
      </c>
      <c r="DG3" s="78" t="s">
        <v>319</v>
      </c>
      <c r="DH3" s="78" t="s">
        <v>320</v>
      </c>
      <c r="DI3" s="78" t="s">
        <v>484</v>
      </c>
      <c r="DJ3" s="78" t="s">
        <v>321</v>
      </c>
      <c r="DK3" s="78" t="s">
        <v>322</v>
      </c>
      <c r="DL3" s="78" t="s">
        <v>349</v>
      </c>
      <c r="DM3" s="78" t="s">
        <v>350</v>
      </c>
      <c r="DN3" s="78" t="s">
        <v>351</v>
      </c>
      <c r="DO3" s="78" t="s">
        <v>352</v>
      </c>
      <c r="DP3" s="78" t="s">
        <v>354</v>
      </c>
      <c r="DQ3" s="78" t="s">
        <v>355</v>
      </c>
      <c r="DR3" s="78" t="s">
        <v>356</v>
      </c>
      <c r="DS3" s="78" t="s">
        <v>357</v>
      </c>
      <c r="DT3" s="78" t="s">
        <v>358</v>
      </c>
      <c r="DU3" s="78" t="s">
        <v>359</v>
      </c>
      <c r="DV3" s="78" t="s">
        <v>360</v>
      </c>
      <c r="DW3" s="78" t="s">
        <v>361</v>
      </c>
      <c r="DX3" s="78" t="s">
        <v>362</v>
      </c>
      <c r="DY3" s="78" t="s">
        <v>363</v>
      </c>
      <c r="DZ3" s="78" t="s">
        <v>364</v>
      </c>
      <c r="EA3" s="78" t="s">
        <v>365</v>
      </c>
      <c r="EB3" s="78" t="s">
        <v>366</v>
      </c>
      <c r="EC3" s="78" t="s">
        <v>367</v>
      </c>
      <c r="ED3" s="78" t="s">
        <v>368</v>
      </c>
      <c r="EE3" s="78" t="s">
        <v>369</v>
      </c>
      <c r="EF3" s="78" t="s">
        <v>485</v>
      </c>
      <c r="EG3" s="78" t="s">
        <v>370</v>
      </c>
      <c r="EH3" s="78" t="s">
        <v>371</v>
      </c>
      <c r="EI3" s="78" t="s">
        <v>372</v>
      </c>
      <c r="EJ3" s="78" t="s">
        <v>373</v>
      </c>
      <c r="EK3" s="78" t="s">
        <v>374</v>
      </c>
      <c r="EL3" s="78" t="s">
        <v>375</v>
      </c>
      <c r="EM3" s="78" t="s">
        <v>376</v>
      </c>
      <c r="EN3" s="78" t="s">
        <v>377</v>
      </c>
      <c r="EO3" s="78" t="s">
        <v>378</v>
      </c>
      <c r="EP3" s="78" t="s">
        <v>379</v>
      </c>
      <c r="EQ3" s="78" t="s">
        <v>380</v>
      </c>
      <c r="ER3" s="78" t="s">
        <v>381</v>
      </c>
      <c r="ES3" s="78" t="s">
        <v>382</v>
      </c>
      <c r="ET3" s="78" t="s">
        <v>383</v>
      </c>
      <c r="EU3" s="78" t="s">
        <v>384</v>
      </c>
      <c r="EV3" s="78" t="s">
        <v>385</v>
      </c>
      <c r="EW3" s="78" t="s">
        <v>386</v>
      </c>
      <c r="EX3" s="78" t="s">
        <v>387</v>
      </c>
      <c r="EY3" s="78" t="s">
        <v>388</v>
      </c>
      <c r="EZ3" s="78" t="s">
        <v>389</v>
      </c>
      <c r="FA3" s="78" t="s">
        <v>390</v>
      </c>
      <c r="FB3" s="78" t="s">
        <v>391</v>
      </c>
      <c r="FC3" s="78" t="s">
        <v>392</v>
      </c>
      <c r="FD3" s="78" t="s">
        <v>393</v>
      </c>
      <c r="FE3" s="78" t="s">
        <v>394</v>
      </c>
      <c r="FF3" s="78" t="s">
        <v>395</v>
      </c>
      <c r="FG3" s="78" t="s">
        <v>396</v>
      </c>
      <c r="FH3" s="78" t="s">
        <v>397</v>
      </c>
      <c r="FI3" s="78" t="s">
        <v>398</v>
      </c>
      <c r="FJ3" s="78" t="s">
        <v>399</v>
      </c>
      <c r="FK3" s="78" t="s">
        <v>400</v>
      </c>
      <c r="FL3" s="78" t="s">
        <v>401</v>
      </c>
      <c r="FM3" s="78" t="s">
        <v>402</v>
      </c>
      <c r="FN3" s="78" t="s">
        <v>403</v>
      </c>
      <c r="FO3" s="78" t="s">
        <v>404</v>
      </c>
      <c r="FP3" s="78" t="s">
        <v>405</v>
      </c>
      <c r="FQ3" s="78" t="s">
        <v>406</v>
      </c>
      <c r="FR3" s="78" t="s">
        <v>407</v>
      </c>
      <c r="FS3" s="78" t="s">
        <v>408</v>
      </c>
      <c r="FT3" s="78" t="s">
        <v>409</v>
      </c>
      <c r="FU3" s="78" t="s">
        <v>410</v>
      </c>
      <c r="FV3" s="78" t="s">
        <v>411</v>
      </c>
      <c r="FW3" s="78" t="s">
        <v>412</v>
      </c>
      <c r="FX3" s="78" t="s">
        <v>413</v>
      </c>
      <c r="FY3" s="78" t="s">
        <v>414</v>
      </c>
      <c r="FZ3" s="78" t="s">
        <v>486</v>
      </c>
      <c r="GA3" s="78" t="s">
        <v>415</v>
      </c>
      <c r="GB3" s="78" t="s">
        <v>416</v>
      </c>
      <c r="GC3" s="78" t="s">
        <v>417</v>
      </c>
      <c r="GD3" s="78" t="s">
        <v>418</v>
      </c>
      <c r="GE3" s="78" t="s">
        <v>419</v>
      </c>
      <c r="GF3" s="78" t="s">
        <v>420</v>
      </c>
      <c r="GG3" s="78" t="s">
        <v>421</v>
      </c>
      <c r="GH3" s="78" t="s">
        <v>422</v>
      </c>
      <c r="GI3" s="78" t="s">
        <v>423</v>
      </c>
      <c r="GJ3" s="78" t="s">
        <v>424</v>
      </c>
      <c r="GK3" s="78" t="s">
        <v>425</v>
      </c>
    </row>
    <row r="4" spans="1:193" s="78" customFormat="1" x14ac:dyDescent="0.25">
      <c r="A4" s="78" t="b">
        <f>A2=A3</f>
        <v>1</v>
      </c>
      <c r="B4" s="78" t="b">
        <f t="shared" ref="B4:BM4" si="0">B2=B3</f>
        <v>1</v>
      </c>
      <c r="C4" s="78" t="b">
        <f t="shared" si="0"/>
        <v>1</v>
      </c>
      <c r="D4" s="78" t="b">
        <f t="shared" si="0"/>
        <v>1</v>
      </c>
      <c r="E4" s="78" t="b">
        <f t="shared" si="0"/>
        <v>1</v>
      </c>
      <c r="F4" s="78" t="b">
        <f t="shared" si="0"/>
        <v>1</v>
      </c>
      <c r="G4" s="78" t="b">
        <f t="shared" si="0"/>
        <v>1</v>
      </c>
      <c r="H4" s="78" t="b">
        <f t="shared" si="0"/>
        <v>1</v>
      </c>
      <c r="I4" s="78" t="b">
        <f t="shared" si="0"/>
        <v>1</v>
      </c>
      <c r="J4" s="78" t="b">
        <f t="shared" si="0"/>
        <v>1</v>
      </c>
      <c r="K4" s="78" t="b">
        <f t="shared" si="0"/>
        <v>1</v>
      </c>
      <c r="L4" s="78" t="b">
        <f t="shared" si="0"/>
        <v>1</v>
      </c>
      <c r="M4" s="78" t="b">
        <f t="shared" si="0"/>
        <v>1</v>
      </c>
      <c r="N4" s="78" t="b">
        <f t="shared" si="0"/>
        <v>1</v>
      </c>
      <c r="O4" s="78" t="b">
        <f t="shared" si="0"/>
        <v>1</v>
      </c>
      <c r="P4" s="78" t="b">
        <f t="shared" si="0"/>
        <v>1</v>
      </c>
      <c r="Q4" s="78" t="b">
        <f t="shared" si="0"/>
        <v>1</v>
      </c>
      <c r="R4" s="78" t="b">
        <f t="shared" si="0"/>
        <v>1</v>
      </c>
      <c r="S4" s="78" t="b">
        <f t="shared" si="0"/>
        <v>1</v>
      </c>
      <c r="T4" s="78" t="b">
        <f t="shared" si="0"/>
        <v>1</v>
      </c>
      <c r="U4" s="78" t="b">
        <f t="shared" si="0"/>
        <v>1</v>
      </c>
      <c r="V4" s="78" t="b">
        <f t="shared" si="0"/>
        <v>1</v>
      </c>
      <c r="W4" s="78" t="b">
        <f t="shared" si="0"/>
        <v>1</v>
      </c>
      <c r="X4" s="78" t="b">
        <f t="shared" si="0"/>
        <v>1</v>
      </c>
      <c r="Y4" s="78" t="b">
        <f t="shared" si="0"/>
        <v>1</v>
      </c>
      <c r="Z4" s="78" t="b">
        <f t="shared" si="0"/>
        <v>1</v>
      </c>
      <c r="AA4" s="78" t="b">
        <f t="shared" si="0"/>
        <v>1</v>
      </c>
      <c r="AB4" s="78" t="b">
        <f t="shared" si="0"/>
        <v>1</v>
      </c>
      <c r="AC4" s="78" t="b">
        <f t="shared" si="0"/>
        <v>1</v>
      </c>
      <c r="AD4" s="78" t="b">
        <f t="shared" si="0"/>
        <v>1</v>
      </c>
      <c r="AE4" s="78" t="b">
        <f t="shared" si="0"/>
        <v>1</v>
      </c>
      <c r="AF4" s="78" t="b">
        <f t="shared" si="0"/>
        <v>1</v>
      </c>
      <c r="AG4" s="78" t="b">
        <f t="shared" si="0"/>
        <v>1</v>
      </c>
      <c r="AH4" s="78" t="b">
        <f t="shared" si="0"/>
        <v>1</v>
      </c>
      <c r="AI4" s="78" t="b">
        <f t="shared" si="0"/>
        <v>1</v>
      </c>
      <c r="AJ4" s="78" t="b">
        <f t="shared" si="0"/>
        <v>1</v>
      </c>
      <c r="AK4" s="78" t="b">
        <f t="shared" si="0"/>
        <v>1</v>
      </c>
      <c r="AL4" s="78" t="b">
        <f t="shared" si="0"/>
        <v>1</v>
      </c>
      <c r="AM4" s="78" t="b">
        <f t="shared" si="0"/>
        <v>1</v>
      </c>
      <c r="AN4" s="78" t="b">
        <f t="shared" si="0"/>
        <v>1</v>
      </c>
      <c r="AO4" s="78" t="b">
        <f t="shared" si="0"/>
        <v>1</v>
      </c>
      <c r="AP4" s="78" t="b">
        <f t="shared" si="0"/>
        <v>1</v>
      </c>
      <c r="AQ4" s="78" t="b">
        <f t="shared" si="0"/>
        <v>1</v>
      </c>
      <c r="AR4" s="78" t="b">
        <f t="shared" si="0"/>
        <v>1</v>
      </c>
      <c r="AS4" s="78" t="b">
        <f t="shared" si="0"/>
        <v>1</v>
      </c>
      <c r="AT4" s="78" t="b">
        <f t="shared" si="0"/>
        <v>1</v>
      </c>
      <c r="AU4" s="78" t="b">
        <f t="shared" si="0"/>
        <v>1</v>
      </c>
      <c r="AV4" s="78" t="b">
        <f t="shared" si="0"/>
        <v>1</v>
      </c>
      <c r="AW4" s="78" t="b">
        <f t="shared" si="0"/>
        <v>1</v>
      </c>
      <c r="AX4" s="78" t="b">
        <f t="shared" si="0"/>
        <v>1</v>
      </c>
      <c r="AY4" s="78" t="b">
        <f t="shared" si="0"/>
        <v>1</v>
      </c>
      <c r="AZ4" s="78" t="b">
        <f t="shared" si="0"/>
        <v>1</v>
      </c>
      <c r="BA4" s="78" t="b">
        <f t="shared" si="0"/>
        <v>1</v>
      </c>
      <c r="BB4" s="78" t="b">
        <f t="shared" si="0"/>
        <v>1</v>
      </c>
      <c r="BC4" s="78" t="b">
        <f t="shared" si="0"/>
        <v>1</v>
      </c>
      <c r="BD4" s="78" t="b">
        <f t="shared" si="0"/>
        <v>1</v>
      </c>
      <c r="BE4" s="78" t="b">
        <f t="shared" si="0"/>
        <v>1</v>
      </c>
      <c r="BF4" s="78" t="b">
        <f t="shared" si="0"/>
        <v>1</v>
      </c>
      <c r="BG4" s="78" t="b">
        <f t="shared" si="0"/>
        <v>1</v>
      </c>
      <c r="BH4" s="78" t="b">
        <f t="shared" si="0"/>
        <v>1</v>
      </c>
      <c r="BI4" s="78" t="b">
        <f t="shared" si="0"/>
        <v>1</v>
      </c>
      <c r="BJ4" s="78" t="b">
        <f t="shared" si="0"/>
        <v>1</v>
      </c>
      <c r="BK4" s="78" t="b">
        <f t="shared" si="0"/>
        <v>1</v>
      </c>
      <c r="BL4" s="78" t="b">
        <f t="shared" si="0"/>
        <v>1</v>
      </c>
      <c r="BM4" s="78" t="b">
        <f t="shared" si="0"/>
        <v>1</v>
      </c>
      <c r="BN4" s="78" t="b">
        <f t="shared" ref="BN4:DY4" si="1">BN2=BN3</f>
        <v>1</v>
      </c>
      <c r="BO4" s="78" t="b">
        <f t="shared" si="1"/>
        <v>1</v>
      </c>
      <c r="BP4" s="78" t="b">
        <f t="shared" si="1"/>
        <v>1</v>
      </c>
      <c r="BQ4" s="78" t="b">
        <f t="shared" si="1"/>
        <v>1</v>
      </c>
      <c r="BR4" s="78" t="b">
        <f t="shared" si="1"/>
        <v>1</v>
      </c>
      <c r="BS4" s="78" t="b">
        <f t="shared" si="1"/>
        <v>1</v>
      </c>
      <c r="BT4" s="78" t="b">
        <f t="shared" si="1"/>
        <v>1</v>
      </c>
      <c r="BU4" s="78" t="b">
        <f t="shared" si="1"/>
        <v>1</v>
      </c>
      <c r="BV4" s="78" t="b">
        <f t="shared" si="1"/>
        <v>1</v>
      </c>
      <c r="BW4" s="78" t="b">
        <f t="shared" si="1"/>
        <v>1</v>
      </c>
      <c r="BX4" s="78" t="b">
        <f t="shared" si="1"/>
        <v>1</v>
      </c>
      <c r="BY4" s="78" t="b">
        <f t="shared" si="1"/>
        <v>1</v>
      </c>
      <c r="BZ4" s="78" t="b">
        <f t="shared" si="1"/>
        <v>1</v>
      </c>
      <c r="CA4" s="78" t="b">
        <f t="shared" si="1"/>
        <v>1</v>
      </c>
      <c r="CB4" s="78" t="b">
        <f t="shared" si="1"/>
        <v>1</v>
      </c>
      <c r="CC4" s="78" t="b">
        <f t="shared" si="1"/>
        <v>1</v>
      </c>
      <c r="CD4" s="78" t="b">
        <f t="shared" si="1"/>
        <v>1</v>
      </c>
      <c r="CE4" s="78" t="b">
        <f t="shared" si="1"/>
        <v>1</v>
      </c>
      <c r="CF4" s="78" t="b">
        <f t="shared" si="1"/>
        <v>1</v>
      </c>
      <c r="CG4" s="78" t="b">
        <f t="shared" si="1"/>
        <v>1</v>
      </c>
      <c r="CH4" s="78" t="b">
        <f t="shared" si="1"/>
        <v>1</v>
      </c>
      <c r="CI4" s="78" t="b">
        <f t="shared" si="1"/>
        <v>1</v>
      </c>
      <c r="CJ4" s="78" t="b">
        <f t="shared" si="1"/>
        <v>1</v>
      </c>
      <c r="CK4" s="78" t="b">
        <f t="shared" si="1"/>
        <v>1</v>
      </c>
      <c r="CL4" s="78" t="b">
        <f t="shared" si="1"/>
        <v>1</v>
      </c>
      <c r="CM4" s="78" t="b">
        <f t="shared" si="1"/>
        <v>1</v>
      </c>
      <c r="CN4" s="78" t="b">
        <f t="shared" si="1"/>
        <v>1</v>
      </c>
      <c r="CO4" s="78" t="b">
        <f t="shared" si="1"/>
        <v>1</v>
      </c>
      <c r="CP4" s="78" t="b">
        <f t="shared" si="1"/>
        <v>1</v>
      </c>
      <c r="CQ4" s="78" t="b">
        <f t="shared" si="1"/>
        <v>1</v>
      </c>
      <c r="CR4" s="78" t="b">
        <f t="shared" si="1"/>
        <v>1</v>
      </c>
      <c r="CS4" s="78" t="b">
        <f t="shared" si="1"/>
        <v>1</v>
      </c>
      <c r="CT4" s="78" t="b">
        <f t="shared" si="1"/>
        <v>1</v>
      </c>
      <c r="CU4" s="78" t="b">
        <f t="shared" si="1"/>
        <v>1</v>
      </c>
      <c r="CV4" s="78" t="b">
        <f t="shared" si="1"/>
        <v>1</v>
      </c>
      <c r="CW4" s="78" t="b">
        <f t="shared" si="1"/>
        <v>1</v>
      </c>
      <c r="CX4" s="78" t="b">
        <f t="shared" si="1"/>
        <v>1</v>
      </c>
      <c r="CY4" s="78" t="b">
        <f t="shared" si="1"/>
        <v>1</v>
      </c>
      <c r="CZ4" s="78" t="b">
        <f t="shared" si="1"/>
        <v>1</v>
      </c>
      <c r="DA4" s="78" t="b">
        <f t="shared" si="1"/>
        <v>1</v>
      </c>
      <c r="DB4" s="78" t="b">
        <f t="shared" si="1"/>
        <v>1</v>
      </c>
      <c r="DC4" s="78" t="b">
        <f t="shared" si="1"/>
        <v>1</v>
      </c>
      <c r="DD4" s="78" t="b">
        <f t="shared" si="1"/>
        <v>1</v>
      </c>
      <c r="DE4" s="78" t="b">
        <f t="shared" si="1"/>
        <v>1</v>
      </c>
      <c r="DF4" s="78" t="b">
        <f t="shared" si="1"/>
        <v>1</v>
      </c>
      <c r="DG4" s="78" t="b">
        <f t="shared" si="1"/>
        <v>1</v>
      </c>
      <c r="DH4" s="78" t="b">
        <f t="shared" si="1"/>
        <v>1</v>
      </c>
      <c r="DI4" s="78" t="b">
        <f t="shared" si="1"/>
        <v>1</v>
      </c>
      <c r="DJ4" s="78" t="b">
        <f t="shared" si="1"/>
        <v>1</v>
      </c>
      <c r="DK4" s="78" t="b">
        <f t="shared" si="1"/>
        <v>1</v>
      </c>
      <c r="DL4" s="78" t="b">
        <f t="shared" si="1"/>
        <v>1</v>
      </c>
      <c r="DM4" s="78" t="b">
        <f t="shared" si="1"/>
        <v>1</v>
      </c>
      <c r="DN4" s="78" t="b">
        <f t="shared" si="1"/>
        <v>1</v>
      </c>
      <c r="DO4" s="78" t="b">
        <f t="shared" si="1"/>
        <v>1</v>
      </c>
      <c r="DP4" s="78" t="b">
        <f t="shared" si="1"/>
        <v>1</v>
      </c>
      <c r="DQ4" s="78" t="b">
        <f t="shared" si="1"/>
        <v>1</v>
      </c>
      <c r="DR4" s="78" t="b">
        <f t="shared" si="1"/>
        <v>1</v>
      </c>
      <c r="DS4" s="78" t="b">
        <f t="shared" si="1"/>
        <v>1</v>
      </c>
      <c r="DT4" s="78" t="b">
        <f t="shared" si="1"/>
        <v>1</v>
      </c>
      <c r="DU4" s="78" t="b">
        <f t="shared" si="1"/>
        <v>1</v>
      </c>
      <c r="DV4" s="78" t="b">
        <f t="shared" si="1"/>
        <v>1</v>
      </c>
      <c r="DW4" s="78" t="b">
        <f t="shared" si="1"/>
        <v>1</v>
      </c>
      <c r="DX4" s="78" t="b">
        <f t="shared" si="1"/>
        <v>1</v>
      </c>
      <c r="DY4" s="78" t="b">
        <f t="shared" si="1"/>
        <v>1</v>
      </c>
      <c r="DZ4" s="78" t="b">
        <f t="shared" ref="DZ4:GK4" si="2">DZ2=DZ3</f>
        <v>1</v>
      </c>
      <c r="EA4" s="78" t="b">
        <f t="shared" si="2"/>
        <v>1</v>
      </c>
      <c r="EB4" s="78" t="b">
        <f t="shared" si="2"/>
        <v>1</v>
      </c>
      <c r="EC4" s="78" t="b">
        <f t="shared" si="2"/>
        <v>1</v>
      </c>
      <c r="ED4" s="78" t="b">
        <f t="shared" si="2"/>
        <v>1</v>
      </c>
      <c r="EE4" s="78" t="b">
        <f t="shared" si="2"/>
        <v>1</v>
      </c>
      <c r="EF4" s="78" t="b">
        <f t="shared" si="2"/>
        <v>1</v>
      </c>
      <c r="EG4" s="78" t="b">
        <f t="shared" si="2"/>
        <v>1</v>
      </c>
      <c r="EH4" s="78" t="b">
        <f t="shared" si="2"/>
        <v>1</v>
      </c>
      <c r="EI4" s="78" t="b">
        <f t="shared" si="2"/>
        <v>1</v>
      </c>
      <c r="EJ4" s="78" t="b">
        <f t="shared" si="2"/>
        <v>1</v>
      </c>
      <c r="EK4" s="78" t="b">
        <f t="shared" si="2"/>
        <v>1</v>
      </c>
      <c r="EL4" s="78" t="b">
        <f t="shared" si="2"/>
        <v>1</v>
      </c>
      <c r="EM4" s="78" t="b">
        <f t="shared" si="2"/>
        <v>1</v>
      </c>
      <c r="EN4" s="78" t="b">
        <f t="shared" si="2"/>
        <v>1</v>
      </c>
      <c r="EO4" s="78" t="b">
        <f t="shared" si="2"/>
        <v>1</v>
      </c>
      <c r="EP4" s="78" t="b">
        <f t="shared" si="2"/>
        <v>1</v>
      </c>
      <c r="EQ4" s="78" t="b">
        <f t="shared" si="2"/>
        <v>1</v>
      </c>
      <c r="ER4" s="78" t="b">
        <f t="shared" si="2"/>
        <v>1</v>
      </c>
      <c r="ES4" s="78" t="b">
        <f t="shared" si="2"/>
        <v>1</v>
      </c>
      <c r="ET4" s="78" t="b">
        <f t="shared" si="2"/>
        <v>1</v>
      </c>
      <c r="EU4" s="78" t="b">
        <f t="shared" si="2"/>
        <v>1</v>
      </c>
      <c r="EV4" s="78" t="b">
        <f t="shared" si="2"/>
        <v>1</v>
      </c>
      <c r="EW4" s="78" t="b">
        <f t="shared" si="2"/>
        <v>1</v>
      </c>
      <c r="EX4" s="78" t="b">
        <f t="shared" si="2"/>
        <v>1</v>
      </c>
      <c r="EY4" s="78" t="b">
        <f t="shared" si="2"/>
        <v>1</v>
      </c>
      <c r="EZ4" s="78" t="b">
        <f t="shared" si="2"/>
        <v>1</v>
      </c>
      <c r="FA4" s="78" t="b">
        <f t="shared" si="2"/>
        <v>1</v>
      </c>
      <c r="FB4" s="78" t="b">
        <f t="shared" si="2"/>
        <v>1</v>
      </c>
      <c r="FC4" s="78" t="b">
        <f t="shared" si="2"/>
        <v>1</v>
      </c>
      <c r="FD4" s="78" t="b">
        <f t="shared" si="2"/>
        <v>1</v>
      </c>
      <c r="FE4" s="78" t="b">
        <f t="shared" si="2"/>
        <v>1</v>
      </c>
      <c r="FF4" s="78" t="b">
        <f t="shared" si="2"/>
        <v>1</v>
      </c>
      <c r="FG4" s="78" t="b">
        <f t="shared" si="2"/>
        <v>1</v>
      </c>
      <c r="FH4" s="78" t="b">
        <f t="shared" si="2"/>
        <v>1</v>
      </c>
      <c r="FI4" s="78" t="b">
        <f t="shared" si="2"/>
        <v>1</v>
      </c>
      <c r="FJ4" s="78" t="b">
        <f t="shared" si="2"/>
        <v>1</v>
      </c>
      <c r="FK4" s="78" t="b">
        <f t="shared" si="2"/>
        <v>1</v>
      </c>
      <c r="FL4" s="78" t="b">
        <f t="shared" si="2"/>
        <v>1</v>
      </c>
      <c r="FM4" s="78" t="b">
        <f t="shared" si="2"/>
        <v>1</v>
      </c>
      <c r="FN4" s="78" t="b">
        <f t="shared" si="2"/>
        <v>1</v>
      </c>
      <c r="FO4" s="78" t="b">
        <f t="shared" si="2"/>
        <v>1</v>
      </c>
      <c r="FP4" s="78" t="b">
        <f t="shared" si="2"/>
        <v>1</v>
      </c>
      <c r="FQ4" s="78" t="b">
        <f t="shared" si="2"/>
        <v>1</v>
      </c>
      <c r="FR4" s="78" t="b">
        <f t="shared" si="2"/>
        <v>1</v>
      </c>
      <c r="FS4" s="78" t="b">
        <f t="shared" si="2"/>
        <v>1</v>
      </c>
      <c r="FT4" s="78" t="b">
        <f t="shared" si="2"/>
        <v>1</v>
      </c>
      <c r="FU4" s="78" t="b">
        <f t="shared" si="2"/>
        <v>1</v>
      </c>
      <c r="FV4" s="78" t="b">
        <f t="shared" si="2"/>
        <v>1</v>
      </c>
      <c r="FW4" s="78" t="b">
        <f t="shared" si="2"/>
        <v>1</v>
      </c>
      <c r="FX4" s="78" t="b">
        <f t="shared" si="2"/>
        <v>1</v>
      </c>
      <c r="FY4" s="78" t="b">
        <f t="shared" si="2"/>
        <v>1</v>
      </c>
      <c r="FZ4" s="78" t="b">
        <f t="shared" si="2"/>
        <v>1</v>
      </c>
      <c r="GA4" s="78" t="b">
        <f t="shared" si="2"/>
        <v>1</v>
      </c>
      <c r="GB4" s="78" t="b">
        <f t="shared" si="2"/>
        <v>1</v>
      </c>
      <c r="GC4" s="78" t="b">
        <f t="shared" si="2"/>
        <v>1</v>
      </c>
      <c r="GD4" s="78" t="b">
        <f t="shared" si="2"/>
        <v>1</v>
      </c>
      <c r="GE4" s="78" t="b">
        <f t="shared" si="2"/>
        <v>1</v>
      </c>
      <c r="GF4" s="78" t="b">
        <f t="shared" si="2"/>
        <v>1</v>
      </c>
      <c r="GG4" s="78" t="b">
        <f t="shared" si="2"/>
        <v>1</v>
      </c>
      <c r="GH4" s="78" t="b">
        <f t="shared" si="2"/>
        <v>1</v>
      </c>
      <c r="GI4" s="78" t="b">
        <f t="shared" si="2"/>
        <v>1</v>
      </c>
      <c r="GJ4" s="78" t="b">
        <f t="shared" si="2"/>
        <v>1</v>
      </c>
      <c r="GK4" s="78" t="b">
        <f t="shared" si="2"/>
        <v>1</v>
      </c>
    </row>
    <row r="5" spans="1:193" s="80" customFormat="1" x14ac:dyDescent="0.25">
      <c r="A5" s="80" t="s">
        <v>488</v>
      </c>
    </row>
    <row r="6" spans="1:193" s="80" customFormat="1" x14ac:dyDescent="0.25">
      <c r="A6" s="87"/>
      <c r="E6" s="87"/>
      <c r="H6" s="88"/>
    </row>
    <row r="7" spans="1:193" s="82" customFormat="1" x14ac:dyDescent="0.25">
      <c r="A7" s="81"/>
      <c r="E7" s="81"/>
      <c r="H7" s="83"/>
    </row>
    <row r="8" spans="1:193" s="80" customFormat="1" x14ac:dyDescent="0.25">
      <c r="A8" s="97" t="s">
        <v>489</v>
      </c>
      <c r="E8" s="141" t="s">
        <v>292</v>
      </c>
      <c r="F8" s="142"/>
      <c r="G8" s="142"/>
      <c r="H8" s="142"/>
      <c r="I8" s="143"/>
      <c r="M8" s="144" t="s">
        <v>291</v>
      </c>
      <c r="N8" s="144"/>
    </row>
    <row r="9" spans="1:193" ht="43.9" customHeight="1" x14ac:dyDescent="0.25">
      <c r="A9" s="135" t="s">
        <v>56</v>
      </c>
      <c r="B9" s="135"/>
      <c r="C9" s="135"/>
      <c r="D9" s="115"/>
      <c r="E9" s="108"/>
      <c r="F9" s="109"/>
      <c r="G9" s="109"/>
      <c r="H9" s="109"/>
      <c r="I9" s="110"/>
      <c r="J9" s="80"/>
      <c r="K9" s="80"/>
      <c r="L9" s="80"/>
      <c r="M9" s="136" t="s">
        <v>490</v>
      </c>
      <c r="N9" s="137"/>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row>
    <row r="10" spans="1:193" x14ac:dyDescent="0.25">
      <c r="A10" s="116"/>
      <c r="B10" s="117" t="s">
        <v>491</v>
      </c>
      <c r="C10" s="118" t="s">
        <v>492</v>
      </c>
      <c r="D10" s="115"/>
      <c r="E10" s="89" t="s">
        <v>59</v>
      </c>
      <c r="F10" s="90"/>
      <c r="G10" s="78" t="s">
        <v>57</v>
      </c>
      <c r="H10" s="91"/>
      <c r="I10" s="78" t="s">
        <v>58</v>
      </c>
      <c r="J10" s="80"/>
      <c r="K10" s="80"/>
      <c r="L10" s="80"/>
      <c r="M10" s="138"/>
      <c r="N10" s="139"/>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row>
    <row r="11" spans="1:193" x14ac:dyDescent="0.25">
      <c r="A11" s="119" t="s">
        <v>0</v>
      </c>
      <c r="B11" s="120">
        <v>12</v>
      </c>
      <c r="C11" s="121">
        <v>100026</v>
      </c>
      <c r="D11" s="115"/>
      <c r="E11" s="89"/>
      <c r="F11" s="90"/>
      <c r="G11" s="78">
        <f>COUNT(DATA[ID])</f>
        <v>12</v>
      </c>
      <c r="H11" s="91"/>
      <c r="I11" s="78" t="b">
        <f>B11=G11</f>
        <v>1</v>
      </c>
      <c r="J11" s="80"/>
      <c r="K11" s="80"/>
      <c r="L11" s="80"/>
      <c r="M11" s="78" t="s">
        <v>0</v>
      </c>
      <c r="N11" s="78" t="b">
        <f>A11=M11</f>
        <v>1</v>
      </c>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row>
    <row r="12" spans="1:193" x14ac:dyDescent="0.25">
      <c r="A12" s="122" t="s">
        <v>310</v>
      </c>
      <c r="B12" s="123">
        <v>12</v>
      </c>
      <c r="C12" s="124" t="s">
        <v>493</v>
      </c>
      <c r="D12" s="115"/>
      <c r="E12" s="89"/>
      <c r="F12" s="90"/>
      <c r="G12" s="78"/>
      <c r="H12" s="91"/>
      <c r="I12" s="78"/>
      <c r="J12" s="80"/>
      <c r="K12" s="80"/>
      <c r="L12" s="80"/>
      <c r="M12" s="78" t="s">
        <v>310</v>
      </c>
      <c r="N12" s="78" t="b">
        <f t="shared" ref="N12:N75" si="3">A12=M12</f>
        <v>1</v>
      </c>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80"/>
      <c r="DB12" s="80"/>
      <c r="DC12" s="80"/>
      <c r="DD12" s="80"/>
      <c r="DE12" s="80"/>
      <c r="DF12" s="80"/>
      <c r="DG12" s="80"/>
      <c r="DH12" s="80"/>
      <c r="DI12" s="80"/>
      <c r="DJ12" s="80"/>
      <c r="DK12" s="80"/>
      <c r="DL12" s="80"/>
      <c r="DM12" s="80"/>
      <c r="DN12" s="80"/>
      <c r="DO12" s="80"/>
      <c r="DP12" s="80"/>
      <c r="DQ12" s="80"/>
      <c r="DR12" s="80"/>
      <c r="DS12" s="80"/>
      <c r="DT12" s="80"/>
      <c r="DU12" s="80"/>
      <c r="DV12" s="80"/>
      <c r="DW12" s="80"/>
      <c r="DX12" s="80"/>
      <c r="DY12" s="80"/>
      <c r="DZ12" s="80"/>
      <c r="EA12" s="80"/>
      <c r="EB12" s="80"/>
      <c r="EC12" s="80"/>
      <c r="ED12" s="80"/>
      <c r="EE12" s="80"/>
      <c r="EF12" s="80"/>
      <c r="EG12" s="80"/>
      <c r="EH12" s="80"/>
      <c r="EI12" s="80"/>
      <c r="EJ12" s="80"/>
      <c r="EK12" s="80"/>
      <c r="EL12" s="80"/>
      <c r="EM12" s="80"/>
      <c r="EN12" s="80"/>
      <c r="EO12" s="80"/>
      <c r="EP12" s="80"/>
      <c r="EQ12" s="80"/>
      <c r="ER12" s="80"/>
      <c r="ES12" s="80"/>
      <c r="ET12" s="80"/>
      <c r="EU12" s="80"/>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c r="GE12" s="80"/>
      <c r="GF12" s="80"/>
    </row>
    <row r="13" spans="1:193" x14ac:dyDescent="0.25">
      <c r="A13" s="122" t="s">
        <v>311</v>
      </c>
      <c r="B13" s="123">
        <v>12</v>
      </c>
      <c r="C13" s="125">
        <v>24264</v>
      </c>
      <c r="D13" s="115"/>
      <c r="E13" s="89"/>
      <c r="F13" s="90"/>
      <c r="G13" s="78"/>
      <c r="H13" s="91"/>
      <c r="I13" s="78"/>
      <c r="J13" s="80"/>
      <c r="K13" s="80"/>
      <c r="L13" s="80"/>
      <c r="M13" s="78" t="s">
        <v>311</v>
      </c>
      <c r="N13" s="78" t="b">
        <f t="shared" si="3"/>
        <v>1</v>
      </c>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row>
    <row r="14" spans="1:193" x14ac:dyDescent="0.25">
      <c r="A14" s="122" t="s">
        <v>309</v>
      </c>
      <c r="B14" s="123">
        <v>12</v>
      </c>
      <c r="C14" s="125">
        <v>12</v>
      </c>
      <c r="D14" s="115"/>
      <c r="E14" s="89"/>
      <c r="F14" s="90"/>
      <c r="G14" s="78">
        <f>SUM(DATA[ST_FUNDSUSED_1and0])</f>
        <v>12</v>
      </c>
      <c r="H14" s="91"/>
      <c r="I14" s="78" t="b">
        <f>C14=G14</f>
        <v>1</v>
      </c>
      <c r="J14" s="80"/>
      <c r="K14" s="80"/>
      <c r="L14" s="80"/>
      <c r="M14" s="78" t="s">
        <v>309</v>
      </c>
      <c r="N14" s="78" t="b">
        <f t="shared" si="3"/>
        <v>1</v>
      </c>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row>
    <row r="15" spans="1:193" x14ac:dyDescent="0.25">
      <c r="A15" s="122" t="s">
        <v>312</v>
      </c>
      <c r="B15" s="123">
        <v>12</v>
      </c>
      <c r="C15" s="126">
        <v>1.52</v>
      </c>
      <c r="D15" s="115"/>
      <c r="E15" s="89"/>
      <c r="F15" s="90"/>
      <c r="G15" s="78">
        <f>Staff!D8</f>
        <v>3.21</v>
      </c>
      <c r="H15" s="91"/>
      <c r="I15" s="78" t="b">
        <f t="shared" ref="I15:I25" si="4">C15=G15</f>
        <v>0</v>
      </c>
      <c r="J15" s="80"/>
      <c r="K15" s="80"/>
      <c r="L15" s="80"/>
      <c r="M15" s="78" t="s">
        <v>312</v>
      </c>
      <c r="N15" s="78" t="b">
        <f t="shared" si="3"/>
        <v>1</v>
      </c>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0"/>
      <c r="EP15" s="80"/>
      <c r="EQ15" s="80"/>
      <c r="ER15" s="80"/>
      <c r="ES15" s="80"/>
      <c r="ET15" s="80"/>
      <c r="EU15" s="80"/>
      <c r="EV15" s="80"/>
      <c r="EW15" s="80"/>
      <c r="EX15" s="80"/>
      <c r="EY15" s="80"/>
      <c r="EZ15" s="80"/>
      <c r="FA15" s="80"/>
      <c r="FB15" s="80"/>
      <c r="FC15" s="80"/>
      <c r="FD15" s="80"/>
      <c r="FE15" s="80"/>
      <c r="FF15" s="80"/>
      <c r="FG15" s="80"/>
      <c r="FH15" s="80"/>
      <c r="FI15" s="80"/>
      <c r="FJ15" s="80"/>
      <c r="FK15" s="80"/>
      <c r="FL15" s="80"/>
      <c r="FM15" s="80"/>
      <c r="FN15" s="80"/>
      <c r="FO15" s="80"/>
      <c r="FP15" s="80"/>
      <c r="FQ15" s="80"/>
      <c r="FR15" s="80"/>
      <c r="FS15" s="80"/>
      <c r="FT15" s="80"/>
      <c r="FU15" s="80"/>
      <c r="FV15" s="80"/>
      <c r="FW15" s="80"/>
      <c r="FX15" s="80"/>
      <c r="FY15" s="80"/>
      <c r="FZ15" s="80"/>
      <c r="GA15" s="80"/>
      <c r="GB15" s="80"/>
      <c r="GC15" s="80"/>
      <c r="GD15" s="80"/>
      <c r="GE15" s="80"/>
      <c r="GF15" s="80"/>
    </row>
    <row r="16" spans="1:193" x14ac:dyDescent="0.25">
      <c r="A16" s="122" t="s">
        <v>313</v>
      </c>
      <c r="B16" s="123">
        <v>12</v>
      </c>
      <c r="C16" s="126">
        <v>0</v>
      </c>
      <c r="D16" s="115"/>
      <c r="E16" s="89"/>
      <c r="F16" s="90"/>
      <c r="G16" s="78">
        <f>Staff!D9</f>
        <v>2.62</v>
      </c>
      <c r="H16" s="91"/>
      <c r="I16" s="78" t="b">
        <f t="shared" si="4"/>
        <v>0</v>
      </c>
      <c r="J16" s="80"/>
      <c r="K16" s="80"/>
      <c r="L16" s="80"/>
      <c r="M16" s="78" t="s">
        <v>313</v>
      </c>
      <c r="N16" s="78" t="b">
        <f t="shared" si="3"/>
        <v>1</v>
      </c>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row>
    <row r="17" spans="1:188" x14ac:dyDescent="0.25">
      <c r="A17" s="122" t="s">
        <v>314</v>
      </c>
      <c r="B17" s="123">
        <v>12</v>
      </c>
      <c r="C17" s="126">
        <v>2.62</v>
      </c>
      <c r="D17" s="115"/>
      <c r="E17" s="89"/>
      <c r="F17" s="90"/>
      <c r="G17" s="78">
        <f>Staff!D10</f>
        <v>1.52</v>
      </c>
      <c r="H17" s="91"/>
      <c r="I17" s="78" t="b">
        <f t="shared" si="4"/>
        <v>0</v>
      </c>
      <c r="J17" s="80"/>
      <c r="K17" s="80"/>
      <c r="L17" s="80"/>
      <c r="M17" s="78" t="s">
        <v>314</v>
      </c>
      <c r="N17" s="78" t="b">
        <f t="shared" si="3"/>
        <v>1</v>
      </c>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row>
    <row r="18" spans="1:188" x14ac:dyDescent="0.25">
      <c r="A18" s="122" t="s">
        <v>315</v>
      </c>
      <c r="B18" s="123">
        <v>12</v>
      </c>
      <c r="C18" s="126">
        <v>0</v>
      </c>
      <c r="D18" s="115"/>
      <c r="E18" s="89"/>
      <c r="F18" s="90"/>
      <c r="G18" s="78">
        <f>Staff!D11</f>
        <v>1.3700000000000003</v>
      </c>
      <c r="H18" s="91"/>
      <c r="I18" s="78" t="b">
        <f t="shared" si="4"/>
        <v>0</v>
      </c>
      <c r="J18" s="80"/>
      <c r="K18" s="80"/>
      <c r="L18" s="80"/>
      <c r="M18" s="78" t="s">
        <v>315</v>
      </c>
      <c r="N18" s="78" t="b">
        <f t="shared" si="3"/>
        <v>1</v>
      </c>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row>
    <row r="19" spans="1:188" x14ac:dyDescent="0.25">
      <c r="A19" s="122" t="s">
        <v>316</v>
      </c>
      <c r="B19" s="123">
        <v>12</v>
      </c>
      <c r="C19" s="126">
        <v>0.67</v>
      </c>
      <c r="D19" s="115"/>
      <c r="E19" s="89"/>
      <c r="F19" s="90"/>
      <c r="G19" s="78">
        <f>Staff!D13</f>
        <v>0.60000000000000009</v>
      </c>
      <c r="H19" s="91"/>
      <c r="I19" s="78" t="b">
        <f t="shared" si="4"/>
        <v>0</v>
      </c>
      <c r="J19" s="80"/>
      <c r="K19" s="80"/>
      <c r="L19" s="80"/>
      <c r="M19" s="78" t="s">
        <v>316</v>
      </c>
      <c r="N19" s="78" t="b">
        <f t="shared" si="3"/>
        <v>1</v>
      </c>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row>
    <row r="20" spans="1:188" x14ac:dyDescent="0.25">
      <c r="A20" s="122" t="s">
        <v>317</v>
      </c>
      <c r="B20" s="123">
        <v>12</v>
      </c>
      <c r="C20" s="126">
        <v>1.37</v>
      </c>
      <c r="D20" s="115"/>
      <c r="E20" s="89"/>
      <c r="F20" s="90"/>
      <c r="G20" s="78">
        <f>Staff!D14</f>
        <v>0.51</v>
      </c>
      <c r="H20" s="91"/>
      <c r="I20" s="78" t="b">
        <f t="shared" si="4"/>
        <v>0</v>
      </c>
      <c r="J20" s="80"/>
      <c r="K20" s="80"/>
      <c r="L20" s="80"/>
      <c r="M20" s="78" t="s">
        <v>317</v>
      </c>
      <c r="N20" s="78" t="b">
        <f t="shared" si="3"/>
        <v>1</v>
      </c>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80"/>
      <c r="DB20" s="80"/>
      <c r="DC20" s="80"/>
      <c r="DD20" s="80"/>
      <c r="DE20" s="80"/>
      <c r="DF20" s="80"/>
      <c r="DG20" s="80"/>
      <c r="DH20" s="80"/>
      <c r="DI20" s="80"/>
      <c r="DJ20" s="80"/>
      <c r="DK20" s="80"/>
      <c r="DL20" s="80"/>
      <c r="DM20" s="80"/>
      <c r="DN20" s="80"/>
      <c r="DO20" s="80"/>
      <c r="DP20" s="80"/>
      <c r="DQ20" s="80"/>
      <c r="DR20" s="80"/>
      <c r="DS20" s="80"/>
      <c r="DT20" s="80"/>
      <c r="DU20" s="80"/>
      <c r="DV20" s="80"/>
      <c r="DW20" s="80"/>
      <c r="DX20" s="80"/>
      <c r="DY20" s="80"/>
      <c r="DZ20" s="80"/>
      <c r="EA20" s="80"/>
      <c r="EB20" s="80"/>
      <c r="EC20" s="80"/>
      <c r="ED20" s="80"/>
      <c r="EE20" s="80"/>
      <c r="EF20" s="80"/>
      <c r="EG20" s="80"/>
      <c r="EH20" s="80"/>
      <c r="EI20" s="80"/>
      <c r="EJ20" s="80"/>
      <c r="EK20" s="80"/>
      <c r="EL20" s="80"/>
      <c r="EM20" s="80"/>
      <c r="EN20" s="80"/>
      <c r="EO20" s="80"/>
      <c r="EP20" s="80"/>
      <c r="EQ20" s="80"/>
      <c r="ER20" s="80"/>
      <c r="ES20" s="80"/>
      <c r="ET20" s="80"/>
      <c r="EU20" s="80"/>
      <c r="EV20" s="80"/>
      <c r="EW20" s="80"/>
      <c r="EX20" s="80"/>
      <c r="EY20" s="80"/>
      <c r="EZ20" s="80"/>
      <c r="FA20" s="80"/>
      <c r="FB20" s="80"/>
      <c r="FC20" s="80"/>
      <c r="FD20" s="80"/>
      <c r="FE20" s="80"/>
      <c r="FF20" s="80"/>
      <c r="FG20" s="80"/>
      <c r="FH20" s="80"/>
      <c r="FI20" s="80"/>
      <c r="FJ20" s="80"/>
      <c r="FK20" s="80"/>
      <c r="FL20" s="80"/>
      <c r="FM20" s="80"/>
      <c r="FN20" s="80"/>
      <c r="FO20" s="80"/>
      <c r="FP20" s="80"/>
      <c r="FQ20" s="80"/>
      <c r="FR20" s="80"/>
      <c r="FS20" s="80"/>
      <c r="FT20" s="80"/>
      <c r="FU20" s="80"/>
      <c r="FV20" s="80"/>
      <c r="FW20" s="80"/>
      <c r="FX20" s="80"/>
      <c r="FY20" s="80"/>
      <c r="FZ20" s="80"/>
      <c r="GA20" s="80"/>
      <c r="GB20" s="80"/>
      <c r="GC20" s="80"/>
      <c r="GD20" s="80"/>
      <c r="GE20" s="80"/>
      <c r="GF20" s="80"/>
    </row>
    <row r="21" spans="1:188" x14ac:dyDescent="0.25">
      <c r="A21" s="122" t="s">
        <v>318</v>
      </c>
      <c r="B21" s="123">
        <v>12</v>
      </c>
      <c r="C21" s="126">
        <v>0.51</v>
      </c>
      <c r="D21" s="115"/>
      <c r="E21" s="89"/>
      <c r="F21" s="90"/>
      <c r="G21" s="78">
        <f>Staff!D15</f>
        <v>0</v>
      </c>
      <c r="H21" s="91"/>
      <c r="I21" s="78" t="b">
        <f t="shared" si="4"/>
        <v>0</v>
      </c>
      <c r="J21" s="80"/>
      <c r="K21" s="80"/>
      <c r="L21" s="80"/>
      <c r="M21" s="78" t="s">
        <v>318</v>
      </c>
      <c r="N21" s="78" t="b">
        <f t="shared" si="3"/>
        <v>1</v>
      </c>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c r="CR21" s="80"/>
      <c r="CS21" s="80"/>
      <c r="CT21" s="80"/>
      <c r="CU21" s="80"/>
      <c r="CV21" s="80"/>
      <c r="CW21" s="80"/>
      <c r="CX21" s="80"/>
      <c r="CY21" s="80"/>
      <c r="CZ21" s="80"/>
      <c r="DA21" s="80"/>
      <c r="DB21" s="80"/>
      <c r="DC21" s="80"/>
      <c r="DD21" s="80"/>
      <c r="DE21" s="80"/>
      <c r="DF21" s="80"/>
      <c r="DG21" s="80"/>
      <c r="DH21" s="80"/>
      <c r="DI21" s="80"/>
      <c r="DJ21" s="80"/>
      <c r="DK21" s="80"/>
      <c r="DL21" s="80"/>
      <c r="DM21" s="80"/>
      <c r="DN21" s="80"/>
      <c r="DO21" s="80"/>
      <c r="DP21" s="80"/>
      <c r="DQ21" s="80"/>
      <c r="DR21" s="80"/>
      <c r="DS21" s="80"/>
      <c r="DT21" s="80"/>
      <c r="DU21" s="80"/>
      <c r="DV21" s="80"/>
      <c r="DW21" s="80"/>
      <c r="DX21" s="80"/>
      <c r="DY21" s="80"/>
      <c r="DZ21" s="80"/>
      <c r="EA21" s="80"/>
      <c r="EB21" s="80"/>
      <c r="EC21" s="80"/>
      <c r="ED21" s="80"/>
      <c r="EE21" s="80"/>
      <c r="EF21" s="80"/>
      <c r="EG21" s="80"/>
      <c r="EH21" s="80"/>
      <c r="EI21" s="80"/>
      <c r="EJ21" s="80"/>
      <c r="EK21" s="80"/>
      <c r="EL21" s="80"/>
      <c r="EM21" s="80"/>
      <c r="EN21" s="80"/>
      <c r="EO21" s="80"/>
      <c r="EP21" s="80"/>
      <c r="EQ21" s="80"/>
      <c r="ER21" s="80"/>
      <c r="ES21" s="80"/>
      <c r="ET21" s="80"/>
      <c r="EU21" s="80"/>
      <c r="EV21" s="80"/>
      <c r="EW21" s="80"/>
      <c r="EX21" s="80"/>
      <c r="EY21" s="80"/>
      <c r="EZ21" s="80"/>
      <c r="FA21" s="80"/>
      <c r="FB21" s="80"/>
      <c r="FC21" s="80"/>
      <c r="FD21" s="80"/>
      <c r="FE21" s="80"/>
      <c r="FF21" s="80"/>
      <c r="FG21" s="80"/>
      <c r="FH21" s="80"/>
      <c r="FI21" s="80"/>
      <c r="FJ21" s="80"/>
      <c r="FK21" s="80"/>
      <c r="FL21" s="80"/>
      <c r="FM21" s="80"/>
      <c r="FN21" s="80"/>
      <c r="FO21" s="80"/>
      <c r="FP21" s="80"/>
      <c r="FQ21" s="80"/>
      <c r="FR21" s="80"/>
      <c r="FS21" s="80"/>
      <c r="FT21" s="80"/>
      <c r="FU21" s="80"/>
      <c r="FV21" s="80"/>
      <c r="FW21" s="80"/>
      <c r="FX21" s="80"/>
      <c r="FY21" s="80"/>
      <c r="FZ21" s="80"/>
      <c r="GA21" s="80"/>
      <c r="GB21" s="80"/>
      <c r="GC21" s="80"/>
      <c r="GD21" s="80"/>
      <c r="GE21" s="80"/>
      <c r="GF21" s="80"/>
    </row>
    <row r="22" spans="1:188" x14ac:dyDescent="0.25">
      <c r="A22" s="122" t="s">
        <v>319</v>
      </c>
      <c r="B22" s="123">
        <v>12</v>
      </c>
      <c r="C22" s="126">
        <v>0</v>
      </c>
      <c r="D22" s="115"/>
      <c r="E22" s="89"/>
      <c r="F22" s="90"/>
      <c r="G22" s="78">
        <f>Staff!D16</f>
        <v>0</v>
      </c>
      <c r="H22" s="91"/>
      <c r="I22" s="78" t="b">
        <f t="shared" si="4"/>
        <v>1</v>
      </c>
      <c r="J22" s="80"/>
      <c r="K22" s="80"/>
      <c r="L22" s="80"/>
      <c r="M22" s="78" t="s">
        <v>319</v>
      </c>
      <c r="N22" s="78" t="b">
        <f t="shared" si="3"/>
        <v>1</v>
      </c>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c r="CS22" s="80"/>
      <c r="CT22" s="80"/>
      <c r="CU22" s="80"/>
      <c r="CV22" s="80"/>
      <c r="CW22" s="80"/>
      <c r="CX22" s="80"/>
      <c r="CY22" s="80"/>
      <c r="CZ22" s="80"/>
      <c r="DA22" s="80"/>
      <c r="DB22" s="80"/>
      <c r="DC22" s="80"/>
      <c r="DD22" s="80"/>
      <c r="DE22" s="80"/>
      <c r="DF22" s="80"/>
      <c r="DG22" s="80"/>
      <c r="DH22" s="80"/>
      <c r="DI22" s="80"/>
      <c r="DJ22" s="80"/>
      <c r="DK22" s="80"/>
      <c r="DL22" s="80"/>
      <c r="DM22" s="80"/>
      <c r="DN22" s="80"/>
      <c r="DO22" s="80"/>
      <c r="DP22" s="80"/>
      <c r="DQ22" s="80"/>
      <c r="DR22" s="80"/>
      <c r="DS22" s="80"/>
      <c r="DT22" s="80"/>
      <c r="DU22" s="80"/>
      <c r="DV22" s="80"/>
      <c r="DW22" s="80"/>
      <c r="DX22" s="80"/>
      <c r="DY22" s="80"/>
      <c r="DZ22" s="80"/>
      <c r="EA22" s="80"/>
      <c r="EB22" s="80"/>
      <c r="EC22" s="80"/>
      <c r="ED22" s="80"/>
      <c r="EE22" s="80"/>
      <c r="EF22" s="80"/>
      <c r="EG22" s="80"/>
      <c r="EH22" s="80"/>
      <c r="EI22" s="80"/>
      <c r="EJ22" s="80"/>
      <c r="EK22" s="80"/>
      <c r="EL22" s="80"/>
      <c r="EM22" s="80"/>
      <c r="EN22" s="80"/>
      <c r="EO22" s="80"/>
      <c r="EP22" s="80"/>
      <c r="EQ22" s="80"/>
      <c r="ER22" s="80"/>
      <c r="ES22" s="80"/>
      <c r="ET22" s="80"/>
      <c r="EU22" s="80"/>
      <c r="EV22" s="80"/>
      <c r="EW22" s="80"/>
      <c r="EX22" s="80"/>
      <c r="EY22" s="80"/>
      <c r="EZ22" s="80"/>
      <c r="FA22" s="80"/>
      <c r="FB22" s="80"/>
      <c r="FC22" s="80"/>
      <c r="FD22" s="80"/>
      <c r="FE22" s="80"/>
      <c r="FF22" s="80"/>
      <c r="FG22" s="80"/>
      <c r="FH22" s="80"/>
      <c r="FI22" s="80"/>
      <c r="FJ22" s="80"/>
      <c r="FK22" s="80"/>
      <c r="FL22" s="80"/>
      <c r="FM22" s="80"/>
      <c r="FN22" s="80"/>
      <c r="FO22" s="80"/>
      <c r="FP22" s="80"/>
      <c r="FQ22" s="80"/>
      <c r="FR22" s="80"/>
      <c r="FS22" s="80"/>
      <c r="FT22" s="80"/>
      <c r="FU22" s="80"/>
      <c r="FV22" s="80"/>
      <c r="FW22" s="80"/>
      <c r="FX22" s="80"/>
      <c r="FY22" s="80"/>
      <c r="FZ22" s="80"/>
      <c r="GA22" s="80"/>
      <c r="GB22" s="80"/>
      <c r="GC22" s="80"/>
      <c r="GD22" s="80"/>
      <c r="GE22" s="80"/>
      <c r="GF22" s="80"/>
    </row>
    <row r="23" spans="1:188" x14ac:dyDescent="0.25">
      <c r="A23" s="122" t="s">
        <v>320</v>
      </c>
      <c r="B23" s="123">
        <v>12</v>
      </c>
      <c r="C23" s="126">
        <v>3.21</v>
      </c>
      <c r="D23" s="115"/>
      <c r="E23" s="89"/>
      <c r="F23" s="90"/>
      <c r="G23" s="78">
        <f>Staff!D17</f>
        <v>0</v>
      </c>
      <c r="H23" s="91"/>
      <c r="I23" s="78" t="b">
        <f t="shared" si="4"/>
        <v>0</v>
      </c>
      <c r="J23" s="80"/>
      <c r="K23" s="80"/>
      <c r="L23" s="80"/>
      <c r="M23" s="78" t="s">
        <v>320</v>
      </c>
      <c r="N23" s="78" t="b">
        <f t="shared" si="3"/>
        <v>1</v>
      </c>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c r="CR23" s="80"/>
      <c r="CS23" s="80"/>
      <c r="CT23" s="80"/>
      <c r="CU23" s="80"/>
      <c r="CV23" s="80"/>
      <c r="CW23" s="80"/>
      <c r="CX23" s="80"/>
      <c r="CY23" s="80"/>
      <c r="CZ23" s="80"/>
      <c r="DA23" s="80"/>
      <c r="DB23" s="80"/>
      <c r="DC23" s="80"/>
      <c r="DD23" s="80"/>
      <c r="DE23" s="80"/>
      <c r="DF23" s="80"/>
      <c r="DG23" s="80"/>
      <c r="DH23" s="80"/>
      <c r="DI23" s="80"/>
      <c r="DJ23" s="80"/>
      <c r="DK23" s="80"/>
      <c r="DL23" s="80"/>
      <c r="DM23" s="80"/>
      <c r="DN23" s="80"/>
      <c r="DO23" s="80"/>
      <c r="DP23" s="80"/>
      <c r="DQ23" s="80"/>
      <c r="DR23" s="80"/>
      <c r="DS23" s="80"/>
      <c r="DT23" s="80"/>
      <c r="DU23" s="80"/>
      <c r="DV23" s="80"/>
      <c r="DW23" s="80"/>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row>
    <row r="24" spans="1:188" x14ac:dyDescent="0.25">
      <c r="A24" s="122" t="s">
        <v>321</v>
      </c>
      <c r="B24" s="123">
        <v>12</v>
      </c>
      <c r="C24" s="126">
        <v>0.6</v>
      </c>
      <c r="D24" s="115"/>
      <c r="E24" s="89"/>
      <c r="F24" s="90"/>
      <c r="G24" s="78">
        <f>Staff!D12</f>
        <v>0.66999999999999993</v>
      </c>
      <c r="H24" s="91"/>
      <c r="I24" s="78" t="b">
        <f t="shared" si="4"/>
        <v>0</v>
      </c>
      <c r="J24" s="80"/>
      <c r="K24" s="80"/>
      <c r="L24" s="80"/>
      <c r="M24" s="78" t="s">
        <v>321</v>
      </c>
      <c r="N24" s="78" t="b">
        <f t="shared" si="3"/>
        <v>1</v>
      </c>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0"/>
      <c r="DE24" s="80"/>
      <c r="DF24" s="80"/>
      <c r="DG24" s="80"/>
      <c r="DH24" s="80"/>
      <c r="DI24" s="80"/>
      <c r="DJ24" s="80"/>
      <c r="DK24" s="80"/>
      <c r="DL24" s="80"/>
      <c r="DM24" s="80"/>
      <c r="DN24" s="80"/>
      <c r="DO24" s="80"/>
      <c r="DP24" s="80"/>
      <c r="DQ24" s="80"/>
      <c r="DR24" s="80"/>
      <c r="DS24" s="80"/>
      <c r="DT24" s="80"/>
      <c r="DU24" s="80"/>
      <c r="DV24" s="80"/>
      <c r="DW24" s="80"/>
      <c r="DX24" s="80"/>
      <c r="DY24" s="80"/>
      <c r="DZ24" s="80"/>
      <c r="EA24" s="80"/>
      <c r="EB24" s="80"/>
      <c r="EC24" s="80"/>
      <c r="ED24" s="80"/>
      <c r="EE24" s="80"/>
      <c r="EF24" s="80"/>
      <c r="EG24" s="80"/>
      <c r="EH24" s="80"/>
      <c r="EI24" s="80"/>
      <c r="EJ24" s="80"/>
      <c r="EK24" s="80"/>
      <c r="EL24" s="80"/>
      <c r="EM24" s="80"/>
      <c r="EN24" s="80"/>
      <c r="EO24" s="80"/>
      <c r="EP24" s="80"/>
      <c r="EQ24" s="80"/>
      <c r="ER24" s="80"/>
      <c r="ES24" s="80"/>
      <c r="ET24" s="80"/>
      <c r="EU24" s="80"/>
      <c r="EV24" s="80"/>
      <c r="EW24" s="80"/>
      <c r="EX24" s="80"/>
      <c r="EY24" s="80"/>
      <c r="EZ24" s="80"/>
      <c r="FA24" s="80"/>
      <c r="FB24" s="80"/>
      <c r="FC24" s="80"/>
      <c r="FD24" s="80"/>
      <c r="FE24" s="80"/>
      <c r="FF24" s="80"/>
      <c r="FG24" s="80"/>
      <c r="FH24" s="80"/>
      <c r="FI24" s="80"/>
      <c r="FJ24" s="80"/>
      <c r="FK24" s="80"/>
      <c r="FL24" s="80"/>
      <c r="FM24" s="80"/>
      <c r="FN24" s="80"/>
      <c r="FO24" s="80"/>
      <c r="FP24" s="80"/>
      <c r="FQ24" s="80"/>
      <c r="FR24" s="80"/>
      <c r="FS24" s="80"/>
      <c r="FT24" s="80"/>
      <c r="FU24" s="80"/>
      <c r="FV24" s="80"/>
      <c r="FW24" s="80"/>
      <c r="FX24" s="80"/>
      <c r="FY24" s="80"/>
      <c r="FZ24" s="80"/>
      <c r="GA24" s="80"/>
      <c r="GB24" s="80"/>
      <c r="GC24" s="80"/>
      <c r="GD24" s="80"/>
      <c r="GE24" s="80"/>
      <c r="GF24" s="80"/>
    </row>
    <row r="25" spans="1:188" x14ac:dyDescent="0.25">
      <c r="A25" s="122" t="s">
        <v>322</v>
      </c>
      <c r="B25" s="123">
        <v>12</v>
      </c>
      <c r="C25" s="126">
        <v>10.5</v>
      </c>
      <c r="D25" s="115"/>
      <c r="E25" s="89"/>
      <c r="F25" s="90"/>
      <c r="G25" s="78">
        <f>Staff!D18</f>
        <v>10.5</v>
      </c>
      <c r="H25" s="91"/>
      <c r="I25" s="78" t="b">
        <f t="shared" si="4"/>
        <v>1</v>
      </c>
      <c r="J25" s="80"/>
      <c r="K25" s="80"/>
      <c r="L25" s="80"/>
      <c r="M25" s="78" t="s">
        <v>322</v>
      </c>
      <c r="N25" s="78" t="b">
        <f t="shared" si="3"/>
        <v>1</v>
      </c>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80"/>
      <c r="CR25" s="80"/>
      <c r="CS25" s="80"/>
      <c r="CT25" s="80"/>
      <c r="CU25" s="80"/>
      <c r="CV25" s="80"/>
      <c r="CW25" s="80"/>
      <c r="CX25" s="80"/>
      <c r="CY25" s="80"/>
      <c r="CZ25" s="80"/>
      <c r="DA25" s="80"/>
      <c r="DB25" s="80"/>
      <c r="DC25" s="80"/>
      <c r="DD25" s="80"/>
      <c r="DE25" s="80"/>
      <c r="DF25" s="80"/>
      <c r="DG25" s="80"/>
      <c r="DH25" s="80"/>
      <c r="DI25" s="80"/>
      <c r="DJ25" s="80"/>
      <c r="DK25" s="80"/>
      <c r="DL25" s="80"/>
      <c r="DM25" s="80"/>
      <c r="DN25" s="80"/>
      <c r="DO25" s="80"/>
      <c r="DP25" s="80"/>
      <c r="DQ25" s="80"/>
      <c r="DR25" s="80"/>
      <c r="DS25" s="80"/>
      <c r="DT25" s="80"/>
      <c r="DU25" s="80"/>
      <c r="DV25" s="80"/>
      <c r="DW25" s="80"/>
      <c r="DX25" s="80"/>
      <c r="DY25" s="80"/>
      <c r="DZ25" s="80"/>
      <c r="EA25" s="80"/>
      <c r="EB25" s="80"/>
      <c r="EC25" s="80"/>
      <c r="ED25" s="80"/>
      <c r="EE25" s="80"/>
      <c r="EF25" s="80"/>
      <c r="EG25" s="80"/>
      <c r="EH25" s="80"/>
      <c r="EI25" s="80"/>
      <c r="EJ25" s="80"/>
      <c r="EK25" s="80"/>
      <c r="EL25" s="80"/>
      <c r="EM25" s="80"/>
      <c r="EN25" s="80"/>
      <c r="EO25" s="80"/>
      <c r="EP25" s="80"/>
      <c r="EQ25" s="80"/>
      <c r="ER25" s="80"/>
      <c r="ES25" s="80"/>
      <c r="ET25" s="80"/>
      <c r="EU25" s="80"/>
      <c r="EV25" s="80"/>
      <c r="EW25" s="80"/>
      <c r="EX25" s="80"/>
      <c r="EY25" s="80"/>
      <c r="EZ25" s="80"/>
      <c r="FA25" s="80"/>
      <c r="FB25" s="80"/>
      <c r="FC25" s="80"/>
      <c r="FD25" s="80"/>
      <c r="FE25" s="80"/>
      <c r="FF25" s="80"/>
      <c r="FG25" s="80"/>
      <c r="FH25" s="80"/>
      <c r="FI25" s="80"/>
      <c r="FJ25" s="80"/>
      <c r="FK25" s="80"/>
      <c r="FL25" s="80"/>
      <c r="FM25" s="80"/>
      <c r="FN25" s="80"/>
      <c r="FO25" s="80"/>
      <c r="FP25" s="80"/>
      <c r="FQ25" s="80"/>
      <c r="FR25" s="80"/>
      <c r="FS25" s="80"/>
      <c r="FT25" s="80"/>
      <c r="FU25" s="80"/>
      <c r="FV25" s="80"/>
      <c r="FW25" s="80"/>
      <c r="FX25" s="80"/>
      <c r="FY25" s="80"/>
      <c r="FZ25" s="80"/>
      <c r="GA25" s="80"/>
      <c r="GB25" s="80"/>
      <c r="GC25" s="80"/>
      <c r="GD25" s="80"/>
      <c r="GE25" s="80"/>
      <c r="GF25" s="80"/>
    </row>
    <row r="26" spans="1:188" x14ac:dyDescent="0.25">
      <c r="A26" s="122" t="s">
        <v>343</v>
      </c>
      <c r="B26" s="123">
        <v>12</v>
      </c>
      <c r="C26" s="125">
        <v>9</v>
      </c>
      <c r="D26" s="115"/>
      <c r="E26" s="89"/>
      <c r="F26" s="90"/>
      <c r="G26" s="92">
        <f>SUM(DATA[PROD_FUNDSUSED_1and0])</f>
        <v>1</v>
      </c>
      <c r="H26" s="91"/>
      <c r="I26" s="78" t="b">
        <f>C32=G26</f>
        <v>1</v>
      </c>
      <c r="J26" s="80"/>
      <c r="K26" s="80"/>
      <c r="L26" s="80"/>
      <c r="M26" s="78" t="s">
        <v>343</v>
      </c>
      <c r="N26" s="78" t="b">
        <f t="shared" si="3"/>
        <v>1</v>
      </c>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c r="CR26" s="80"/>
      <c r="CS26" s="80"/>
      <c r="CT26" s="80"/>
      <c r="CU26" s="80"/>
      <c r="CV26" s="80"/>
      <c r="CW26" s="80"/>
      <c r="CX26" s="80"/>
      <c r="CY26" s="80"/>
      <c r="CZ26" s="80"/>
      <c r="DA26" s="80"/>
      <c r="DB26" s="80"/>
      <c r="DC26" s="80"/>
      <c r="DD26" s="80"/>
      <c r="DE26" s="80"/>
      <c r="DF26" s="80"/>
      <c r="DG26" s="80"/>
      <c r="DH26" s="80"/>
      <c r="DI26" s="80"/>
      <c r="DJ26" s="80"/>
      <c r="DK26" s="80"/>
      <c r="DL26" s="80"/>
      <c r="DM26" s="80"/>
      <c r="DN26" s="80"/>
      <c r="DO26" s="80"/>
      <c r="DP26" s="80"/>
      <c r="DQ26" s="80"/>
      <c r="DR26" s="80"/>
      <c r="DS26" s="80"/>
      <c r="DT26" s="80"/>
      <c r="DU26" s="80"/>
      <c r="DV26" s="80"/>
      <c r="DW26" s="80"/>
      <c r="DX26" s="80"/>
      <c r="DY26" s="80"/>
      <c r="DZ26" s="80"/>
      <c r="EA26" s="80"/>
      <c r="EB26" s="80"/>
      <c r="EC26" s="80"/>
      <c r="ED26" s="80"/>
      <c r="EE26" s="80"/>
      <c r="EF26" s="80"/>
      <c r="EG26" s="80"/>
      <c r="EH26" s="80"/>
      <c r="EI26" s="80"/>
      <c r="EJ26" s="80"/>
      <c r="EK26" s="80"/>
      <c r="EL26" s="80"/>
      <c r="EM26" s="80"/>
      <c r="EN26" s="80"/>
      <c r="EO26" s="80"/>
      <c r="EP26" s="80"/>
      <c r="EQ26" s="80"/>
      <c r="ER26" s="80"/>
      <c r="ES26" s="80"/>
      <c r="ET26" s="80"/>
      <c r="EU26" s="80"/>
      <c r="EV26" s="80"/>
      <c r="EW26" s="80"/>
      <c r="EX26" s="80"/>
      <c r="EY26" s="80"/>
      <c r="EZ26" s="80"/>
      <c r="FA26" s="80"/>
      <c r="FB26" s="80"/>
      <c r="FC26" s="80"/>
      <c r="FD26" s="80"/>
      <c r="FE26" s="80"/>
      <c r="FF26" s="80"/>
      <c r="FG26" s="80"/>
      <c r="FH26" s="80"/>
      <c r="FI26" s="80"/>
      <c r="FJ26" s="80"/>
      <c r="FK26" s="80"/>
      <c r="FL26" s="80"/>
      <c r="FM26" s="80"/>
      <c r="FN26" s="80"/>
      <c r="FO26" s="80"/>
      <c r="FP26" s="80"/>
      <c r="FQ26" s="80"/>
      <c r="FR26" s="80"/>
      <c r="FS26" s="80"/>
      <c r="FT26" s="80"/>
      <c r="FU26" s="80"/>
      <c r="FV26" s="80"/>
      <c r="FW26" s="80"/>
      <c r="FX26" s="80"/>
      <c r="FY26" s="80"/>
      <c r="FZ26" s="80"/>
      <c r="GA26" s="80"/>
      <c r="GB26" s="80"/>
      <c r="GC26" s="80"/>
      <c r="GD26" s="80"/>
      <c r="GE26" s="80"/>
      <c r="GF26" s="80"/>
    </row>
    <row r="27" spans="1:188" ht="30" x14ac:dyDescent="0.25">
      <c r="A27" s="122" t="s">
        <v>344</v>
      </c>
      <c r="B27" s="123">
        <v>12</v>
      </c>
      <c r="C27" s="125">
        <v>9</v>
      </c>
      <c r="D27" s="115"/>
      <c r="E27" s="93" t="s">
        <v>279</v>
      </c>
      <c r="F27" s="90"/>
      <c r="G27" s="78"/>
      <c r="H27" s="91"/>
      <c r="I27" s="78"/>
      <c r="J27" s="80"/>
      <c r="K27" s="80"/>
      <c r="L27" s="80"/>
      <c r="M27" s="78" t="s">
        <v>344</v>
      </c>
      <c r="N27" s="78" t="b">
        <f t="shared" si="3"/>
        <v>1</v>
      </c>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c r="CR27" s="80"/>
      <c r="CS27" s="80"/>
      <c r="CT27" s="80"/>
      <c r="CU27" s="80"/>
      <c r="CV27" s="80"/>
      <c r="CW27" s="80"/>
      <c r="CX27" s="80"/>
      <c r="CY27" s="80"/>
      <c r="CZ27" s="80"/>
      <c r="DA27" s="80"/>
      <c r="DB27" s="80"/>
      <c r="DC27" s="80"/>
      <c r="DD27" s="80"/>
      <c r="DE27" s="80"/>
      <c r="DF27" s="80"/>
      <c r="DG27" s="80"/>
      <c r="DH27" s="80"/>
      <c r="DI27" s="80"/>
      <c r="DJ27" s="80"/>
      <c r="DK27" s="80"/>
      <c r="DL27" s="80"/>
      <c r="DM27" s="80"/>
      <c r="DN27" s="80"/>
      <c r="DO27" s="80"/>
      <c r="DP27" s="80"/>
      <c r="DQ27" s="80"/>
      <c r="DR27" s="80"/>
      <c r="DS27" s="80"/>
      <c r="DT27" s="80"/>
      <c r="DU27" s="80"/>
      <c r="DV27" s="80"/>
      <c r="DW27" s="80"/>
      <c r="DX27" s="80"/>
      <c r="DY27" s="80"/>
      <c r="DZ27" s="80"/>
      <c r="EA27" s="80"/>
      <c r="EB27" s="80"/>
      <c r="EC27" s="80"/>
      <c r="ED27" s="80"/>
      <c r="EE27" s="80"/>
      <c r="EF27" s="80"/>
      <c r="EG27" s="80"/>
      <c r="EH27" s="80"/>
      <c r="EI27" s="80"/>
      <c r="EJ27" s="80"/>
      <c r="EK27" s="80"/>
      <c r="EL27" s="80"/>
      <c r="EM27" s="80"/>
      <c r="EN27" s="80"/>
      <c r="EO27" s="80"/>
      <c r="EP27" s="80"/>
      <c r="EQ27" s="80"/>
      <c r="ER27" s="80"/>
      <c r="ES27" s="80"/>
      <c r="ET27" s="80"/>
      <c r="EU27" s="80"/>
      <c r="EV27" s="80"/>
      <c r="EW27" s="80"/>
      <c r="EX27" s="80"/>
      <c r="EY27" s="80"/>
      <c r="EZ27" s="80"/>
      <c r="FA27" s="80"/>
      <c r="FB27" s="80"/>
      <c r="FC27" s="80"/>
      <c r="FD27" s="80"/>
      <c r="FE27" s="80"/>
      <c r="FF27" s="80"/>
      <c r="FG27" s="80"/>
      <c r="FH27" s="80"/>
      <c r="FI27" s="80"/>
      <c r="FJ27" s="80"/>
      <c r="FK27" s="80"/>
      <c r="FL27" s="80"/>
      <c r="FM27" s="80"/>
      <c r="FN27" s="80"/>
      <c r="FO27" s="80"/>
      <c r="FP27" s="80"/>
      <c r="FQ27" s="80"/>
      <c r="FR27" s="80"/>
      <c r="FS27" s="80"/>
      <c r="FT27" s="80"/>
      <c r="FU27" s="80"/>
      <c r="FV27" s="80"/>
      <c r="FW27" s="80"/>
      <c r="FX27" s="80"/>
      <c r="FY27" s="80"/>
      <c r="FZ27" s="80"/>
      <c r="GA27" s="80"/>
      <c r="GB27" s="80"/>
      <c r="GC27" s="80"/>
      <c r="GD27" s="80"/>
      <c r="GE27" s="80"/>
      <c r="GF27" s="80"/>
    </row>
    <row r="28" spans="1:188" x14ac:dyDescent="0.25">
      <c r="A28" s="122" t="s">
        <v>345</v>
      </c>
      <c r="B28" s="123">
        <v>12</v>
      </c>
      <c r="C28" s="125">
        <v>11</v>
      </c>
      <c r="D28" s="115"/>
      <c r="E28" s="94">
        <f>C33+C35+C37</f>
        <v>2</v>
      </c>
      <c r="F28" s="90"/>
      <c r="G28" s="78">
        <f>'Informational Materials'!D7</f>
        <v>2</v>
      </c>
      <c r="H28" s="91"/>
      <c r="I28" s="78" t="b">
        <f>E28=G28</f>
        <v>1</v>
      </c>
      <c r="J28" s="80"/>
      <c r="K28" s="80"/>
      <c r="L28" s="80"/>
      <c r="M28" s="78" t="s">
        <v>345</v>
      </c>
      <c r="N28" s="78" t="b">
        <f t="shared" si="3"/>
        <v>1</v>
      </c>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row>
    <row r="29" spans="1:188" ht="30" x14ac:dyDescent="0.25">
      <c r="A29" s="122" t="s">
        <v>346</v>
      </c>
      <c r="B29" s="123">
        <v>12</v>
      </c>
      <c r="C29" s="125">
        <v>11</v>
      </c>
      <c r="D29" s="115"/>
      <c r="E29" s="89" t="s">
        <v>280</v>
      </c>
      <c r="F29" s="90"/>
      <c r="G29" s="78"/>
      <c r="H29" s="91"/>
      <c r="I29" s="78"/>
      <c r="J29" s="80"/>
      <c r="K29" s="80"/>
      <c r="L29" s="80"/>
      <c r="M29" s="78" t="s">
        <v>346</v>
      </c>
      <c r="N29" s="78" t="b">
        <f t="shared" si="3"/>
        <v>1</v>
      </c>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c r="EO29" s="80"/>
      <c r="EP29" s="80"/>
      <c r="EQ29" s="80"/>
      <c r="ER29" s="80"/>
      <c r="ES29" s="80"/>
      <c r="ET29" s="80"/>
      <c r="EU29" s="80"/>
      <c r="EV29" s="80"/>
      <c r="EW29" s="80"/>
      <c r="EX29" s="80"/>
      <c r="EY29" s="80"/>
      <c r="EZ29" s="80"/>
      <c r="FA29" s="80"/>
      <c r="FB29" s="80"/>
      <c r="FC29" s="80"/>
      <c r="FD29" s="80"/>
      <c r="FE29" s="80"/>
      <c r="FF29" s="80"/>
      <c r="FG29" s="80"/>
      <c r="FH29" s="80"/>
      <c r="FI29" s="80"/>
      <c r="FJ29" s="80"/>
      <c r="FK29" s="80"/>
      <c r="FL29" s="80"/>
      <c r="FM29" s="80"/>
      <c r="FN29" s="80"/>
      <c r="FO29" s="80"/>
      <c r="FP29" s="80"/>
      <c r="FQ29" s="80"/>
      <c r="FR29" s="80"/>
      <c r="FS29" s="80"/>
      <c r="FT29" s="80"/>
      <c r="FU29" s="80"/>
      <c r="FV29" s="80"/>
      <c r="FW29" s="80"/>
      <c r="FX29" s="80"/>
      <c r="FY29" s="80"/>
      <c r="FZ29" s="80"/>
      <c r="GA29" s="80"/>
      <c r="GB29" s="80"/>
      <c r="GC29" s="80"/>
      <c r="GD29" s="80"/>
      <c r="GE29" s="80"/>
      <c r="GF29" s="80"/>
    </row>
    <row r="30" spans="1:188" x14ac:dyDescent="0.25">
      <c r="A30" s="122" t="s">
        <v>347</v>
      </c>
      <c r="B30" s="123">
        <v>12</v>
      </c>
      <c r="C30" s="125">
        <v>2</v>
      </c>
      <c r="D30" s="115"/>
      <c r="E30" s="95">
        <f>C34+C36+C38</f>
        <v>5000</v>
      </c>
      <c r="F30" s="90"/>
      <c r="G30" s="78">
        <f>'Informational Materials'!E7</f>
        <v>5000</v>
      </c>
      <c r="H30" s="91"/>
      <c r="I30" s="78" t="b">
        <f>E30=G30</f>
        <v>1</v>
      </c>
      <c r="J30" s="80"/>
      <c r="K30" s="80"/>
      <c r="L30" s="80"/>
      <c r="M30" s="78" t="s">
        <v>347</v>
      </c>
      <c r="N30" s="78" t="b">
        <f t="shared" si="3"/>
        <v>1</v>
      </c>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c r="EO30" s="80"/>
      <c r="EP30" s="80"/>
      <c r="EQ30" s="80"/>
      <c r="ER30" s="80"/>
      <c r="ES30" s="80"/>
      <c r="ET30" s="80"/>
      <c r="EU30" s="80"/>
      <c r="EV30" s="80"/>
      <c r="EW30" s="80"/>
      <c r="EX30" s="80"/>
      <c r="EY30" s="80"/>
      <c r="EZ30" s="80"/>
      <c r="FA30" s="80"/>
      <c r="FB30" s="80"/>
      <c r="FC30" s="80"/>
      <c r="FD30" s="80"/>
      <c r="FE30" s="80"/>
      <c r="FF30" s="80"/>
      <c r="FG30" s="80"/>
      <c r="FH30" s="80"/>
      <c r="FI30" s="80"/>
      <c r="FJ30" s="80"/>
      <c r="FK30" s="80"/>
      <c r="FL30" s="80"/>
      <c r="FM30" s="80"/>
      <c r="FN30" s="80"/>
      <c r="FO30" s="80"/>
      <c r="FP30" s="80"/>
      <c r="FQ30" s="80"/>
      <c r="FR30" s="80"/>
      <c r="FS30" s="80"/>
      <c r="FT30" s="80"/>
      <c r="FU30" s="80"/>
      <c r="FV30" s="80"/>
      <c r="FW30" s="80"/>
      <c r="FX30" s="80"/>
      <c r="FY30" s="80"/>
      <c r="FZ30" s="80"/>
      <c r="GA30" s="80"/>
      <c r="GB30" s="80"/>
      <c r="GC30" s="80"/>
      <c r="GD30" s="80"/>
      <c r="GE30" s="80"/>
      <c r="GF30" s="80"/>
    </row>
    <row r="31" spans="1:188" x14ac:dyDescent="0.25">
      <c r="A31" s="122" t="s">
        <v>348</v>
      </c>
      <c r="B31" s="123">
        <v>12</v>
      </c>
      <c r="C31" s="125">
        <v>1</v>
      </c>
      <c r="D31" s="115"/>
      <c r="E31" s="89"/>
      <c r="F31" s="90"/>
      <c r="G31" s="78"/>
      <c r="H31" s="91"/>
      <c r="I31" s="78"/>
      <c r="J31" s="80"/>
      <c r="K31" s="80"/>
      <c r="L31" s="80"/>
      <c r="M31" s="78" t="s">
        <v>348</v>
      </c>
      <c r="N31" s="78" t="b">
        <f t="shared" si="3"/>
        <v>1</v>
      </c>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0"/>
      <c r="DE31" s="80"/>
      <c r="DF31" s="80"/>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c r="EO31" s="80"/>
      <c r="EP31" s="80"/>
      <c r="EQ31" s="80"/>
      <c r="ER31" s="80"/>
      <c r="ES31" s="80"/>
      <c r="ET31" s="80"/>
      <c r="EU31" s="80"/>
      <c r="EV31" s="80"/>
      <c r="EW31" s="80"/>
      <c r="EX31" s="80"/>
      <c r="EY31" s="80"/>
      <c r="EZ31" s="80"/>
      <c r="FA31" s="80"/>
      <c r="FB31" s="80"/>
      <c r="FC31" s="80"/>
      <c r="FD31" s="80"/>
      <c r="FE31" s="80"/>
      <c r="FF31" s="80"/>
      <c r="FG31" s="80"/>
      <c r="FH31" s="80"/>
      <c r="FI31" s="80"/>
      <c r="FJ31" s="80"/>
      <c r="FK31" s="80"/>
      <c r="FL31" s="80"/>
      <c r="FM31" s="80"/>
      <c r="FN31" s="80"/>
      <c r="FO31" s="80"/>
      <c r="FP31" s="80"/>
      <c r="FQ31" s="80"/>
      <c r="FR31" s="80"/>
      <c r="FS31" s="80"/>
      <c r="FT31" s="80"/>
      <c r="FU31" s="80"/>
      <c r="FV31" s="80"/>
      <c r="FW31" s="80"/>
      <c r="FX31" s="80"/>
      <c r="FY31" s="80"/>
      <c r="FZ31" s="80"/>
      <c r="GA31" s="80"/>
      <c r="GB31" s="80"/>
      <c r="GC31" s="80"/>
      <c r="GD31" s="80"/>
      <c r="GE31" s="80"/>
      <c r="GF31" s="80"/>
    </row>
    <row r="32" spans="1:188" x14ac:dyDescent="0.25">
      <c r="A32" s="122" t="s">
        <v>308</v>
      </c>
      <c r="B32" s="123">
        <v>12</v>
      </c>
      <c r="C32" s="125">
        <v>1</v>
      </c>
      <c r="D32" s="115"/>
      <c r="E32" s="89"/>
      <c r="F32" s="90"/>
      <c r="G32" s="78"/>
      <c r="H32" s="91"/>
      <c r="I32" s="78"/>
      <c r="J32" s="80"/>
      <c r="K32" s="80"/>
      <c r="L32" s="80"/>
      <c r="M32" s="78" t="s">
        <v>308</v>
      </c>
      <c r="N32" s="78" t="b">
        <f t="shared" si="3"/>
        <v>1</v>
      </c>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80"/>
      <c r="EP32" s="80"/>
      <c r="EQ32" s="80"/>
      <c r="ER32" s="80"/>
      <c r="ES32" s="80"/>
      <c r="ET32" s="80"/>
      <c r="EU32" s="80"/>
      <c r="EV32" s="80"/>
      <c r="EW32" s="80"/>
      <c r="EX32" s="80"/>
      <c r="EY32" s="80"/>
      <c r="EZ32" s="80"/>
      <c r="FA32" s="80"/>
      <c r="FB32" s="80"/>
      <c r="FC32" s="80"/>
      <c r="FD32" s="80"/>
      <c r="FE32" s="80"/>
      <c r="FF32" s="80"/>
      <c r="FG32" s="80"/>
      <c r="FH32" s="80"/>
      <c r="FI32" s="80"/>
      <c r="FJ32" s="80"/>
      <c r="FK32" s="80"/>
      <c r="FL32" s="80"/>
      <c r="FM32" s="80"/>
      <c r="FN32" s="80"/>
      <c r="FO32" s="80"/>
      <c r="FP32" s="80"/>
      <c r="FQ32" s="80"/>
      <c r="FR32" s="80"/>
      <c r="FS32" s="80"/>
      <c r="FT32" s="80"/>
      <c r="FU32" s="80"/>
      <c r="FV32" s="80"/>
      <c r="FW32" s="80"/>
      <c r="FX32" s="80"/>
      <c r="FY32" s="80"/>
      <c r="FZ32" s="80"/>
      <c r="GA32" s="80"/>
      <c r="GB32" s="80"/>
      <c r="GC32" s="80"/>
      <c r="GD32" s="80"/>
      <c r="GE32" s="80"/>
      <c r="GF32" s="80"/>
    </row>
    <row r="33" spans="1:188" ht="30" x14ac:dyDescent="0.25">
      <c r="A33" s="122" t="s">
        <v>323</v>
      </c>
      <c r="B33" s="123">
        <v>12</v>
      </c>
      <c r="C33" s="125">
        <v>1</v>
      </c>
      <c r="D33" s="115"/>
      <c r="E33" s="89" t="s">
        <v>281</v>
      </c>
      <c r="F33" s="90"/>
      <c r="G33" s="78"/>
      <c r="H33" s="91"/>
      <c r="I33" s="78"/>
      <c r="J33" s="80"/>
      <c r="K33" s="80"/>
      <c r="L33" s="80"/>
      <c r="M33" s="78" t="s">
        <v>323</v>
      </c>
      <c r="N33" s="78" t="b">
        <f t="shared" si="3"/>
        <v>1</v>
      </c>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c r="EO33" s="80"/>
      <c r="EP33" s="80"/>
      <c r="EQ33" s="80"/>
      <c r="ER33" s="80"/>
      <c r="ES33" s="80"/>
      <c r="ET33" s="80"/>
      <c r="EU33" s="80"/>
      <c r="EV33" s="80"/>
      <c r="EW33" s="80"/>
      <c r="EX33" s="80"/>
      <c r="EY33" s="80"/>
      <c r="EZ33" s="80"/>
      <c r="FA33" s="80"/>
      <c r="FB33" s="80"/>
      <c r="FC33" s="80"/>
      <c r="FD33" s="80"/>
      <c r="FE33" s="80"/>
      <c r="FF33" s="80"/>
      <c r="FG33" s="80"/>
      <c r="FH33" s="80"/>
      <c r="FI33" s="80"/>
      <c r="FJ33" s="80"/>
      <c r="FK33" s="80"/>
      <c r="FL33" s="80"/>
      <c r="FM33" s="80"/>
      <c r="FN33" s="80"/>
      <c r="FO33" s="80"/>
      <c r="FP33" s="80"/>
      <c r="FQ33" s="80"/>
      <c r="FR33" s="80"/>
      <c r="FS33" s="80"/>
      <c r="FT33" s="80"/>
      <c r="FU33" s="80"/>
      <c r="FV33" s="80"/>
      <c r="FW33" s="80"/>
      <c r="FX33" s="80"/>
      <c r="FY33" s="80"/>
      <c r="FZ33" s="80"/>
      <c r="GA33" s="80"/>
      <c r="GB33" s="80"/>
      <c r="GC33" s="80"/>
      <c r="GD33" s="80"/>
      <c r="GE33" s="80"/>
      <c r="GF33" s="80"/>
    </row>
    <row r="34" spans="1:188" x14ac:dyDescent="0.25">
      <c r="A34" s="122" t="s">
        <v>324</v>
      </c>
      <c r="B34" s="123">
        <v>12</v>
      </c>
      <c r="C34" s="126">
        <v>5000</v>
      </c>
      <c r="D34" s="115"/>
      <c r="E34" s="93">
        <f>C39+C41+C43</f>
        <v>1</v>
      </c>
      <c r="F34" s="90"/>
      <c r="G34" s="78">
        <f>'Informational Materials'!D8</f>
        <v>1</v>
      </c>
      <c r="H34" s="91"/>
      <c r="I34" s="78" t="b">
        <f>E34=G34</f>
        <v>1</v>
      </c>
      <c r="J34" s="80"/>
      <c r="K34" s="80"/>
      <c r="L34" s="80"/>
      <c r="M34" s="78" t="s">
        <v>324</v>
      </c>
      <c r="N34" s="78" t="b">
        <f t="shared" si="3"/>
        <v>1</v>
      </c>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c r="EO34" s="80"/>
      <c r="EP34" s="80"/>
      <c r="EQ34" s="80"/>
      <c r="ER34" s="80"/>
      <c r="ES34" s="80"/>
      <c r="ET34" s="80"/>
      <c r="EU34" s="80"/>
      <c r="EV34" s="80"/>
      <c r="EW34" s="80"/>
      <c r="EX34" s="80"/>
      <c r="EY34" s="80"/>
      <c r="EZ34" s="80"/>
      <c r="FA34" s="80"/>
      <c r="FB34" s="80"/>
      <c r="FC34" s="80"/>
      <c r="FD34" s="80"/>
      <c r="FE34" s="80"/>
      <c r="FF34" s="80"/>
      <c r="FG34" s="80"/>
      <c r="FH34" s="80"/>
      <c r="FI34" s="80"/>
      <c r="FJ34" s="80"/>
      <c r="FK34" s="80"/>
      <c r="FL34" s="80"/>
      <c r="FM34" s="80"/>
      <c r="FN34" s="80"/>
      <c r="FO34" s="80"/>
      <c r="FP34" s="80"/>
      <c r="FQ34" s="80"/>
      <c r="FR34" s="80"/>
      <c r="FS34" s="80"/>
      <c r="FT34" s="80"/>
      <c r="FU34" s="80"/>
      <c r="FV34" s="80"/>
      <c r="FW34" s="80"/>
      <c r="FX34" s="80"/>
      <c r="FY34" s="80"/>
      <c r="FZ34" s="80"/>
      <c r="GA34" s="80"/>
      <c r="GB34" s="80"/>
      <c r="GC34" s="80"/>
      <c r="GD34" s="80"/>
      <c r="GE34" s="80"/>
      <c r="GF34" s="80"/>
    </row>
    <row r="35" spans="1:188" ht="30" x14ac:dyDescent="0.25">
      <c r="A35" s="122" t="s">
        <v>325</v>
      </c>
      <c r="B35" s="123">
        <v>12</v>
      </c>
      <c r="C35" s="125">
        <v>1</v>
      </c>
      <c r="D35" s="115"/>
      <c r="E35" s="89" t="s">
        <v>282</v>
      </c>
      <c r="F35" s="90"/>
      <c r="G35" s="78"/>
      <c r="H35" s="91"/>
      <c r="I35" s="78"/>
      <c r="J35" s="80"/>
      <c r="K35" s="80"/>
      <c r="L35" s="80"/>
      <c r="M35" s="78" t="s">
        <v>325</v>
      </c>
      <c r="N35" s="78" t="b">
        <f t="shared" si="3"/>
        <v>1</v>
      </c>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c r="EO35" s="80"/>
      <c r="EP35" s="80"/>
      <c r="EQ35" s="80"/>
      <c r="ER35" s="80"/>
      <c r="ES35" s="80"/>
      <c r="ET35" s="80"/>
      <c r="EU35" s="80"/>
      <c r="EV35" s="80"/>
      <c r="EW35" s="80"/>
      <c r="EX35" s="80"/>
      <c r="EY35" s="80"/>
      <c r="EZ35" s="80"/>
      <c r="FA35" s="80"/>
      <c r="FB35" s="80"/>
      <c r="FC35" s="80"/>
      <c r="FD35" s="80"/>
      <c r="FE35" s="80"/>
      <c r="FF35" s="80"/>
      <c r="FG35" s="80"/>
      <c r="FH35" s="80"/>
      <c r="FI35" s="80"/>
      <c r="FJ35" s="80"/>
      <c r="FK35" s="80"/>
      <c r="FL35" s="80"/>
      <c r="FM35" s="80"/>
      <c r="FN35" s="80"/>
      <c r="FO35" s="80"/>
      <c r="FP35" s="80"/>
      <c r="FQ35" s="80"/>
      <c r="FR35" s="80"/>
      <c r="FS35" s="80"/>
      <c r="FT35" s="80"/>
      <c r="FU35" s="80"/>
      <c r="FV35" s="80"/>
      <c r="FW35" s="80"/>
      <c r="FX35" s="80"/>
      <c r="FY35" s="80"/>
      <c r="FZ35" s="80"/>
      <c r="GA35" s="80"/>
      <c r="GB35" s="80"/>
      <c r="GC35" s="80"/>
      <c r="GD35" s="80"/>
      <c r="GE35" s="80"/>
      <c r="GF35" s="80"/>
    </row>
    <row r="36" spans="1:188" x14ac:dyDescent="0.25">
      <c r="A36" s="122" t="s">
        <v>326</v>
      </c>
      <c r="B36" s="123">
        <v>12</v>
      </c>
      <c r="C36" s="125">
        <v>0</v>
      </c>
      <c r="D36" s="115"/>
      <c r="E36" s="93">
        <f>C40+C42+C44</f>
        <v>1000</v>
      </c>
      <c r="F36" s="90"/>
      <c r="G36" s="78">
        <f>'Informational Materials'!E8</f>
        <v>1000</v>
      </c>
      <c r="H36" s="91"/>
      <c r="I36" s="78" t="b">
        <f>E36=G36</f>
        <v>1</v>
      </c>
      <c r="J36" s="80"/>
      <c r="K36" s="80"/>
      <c r="L36" s="80"/>
      <c r="M36" s="78" t="s">
        <v>326</v>
      </c>
      <c r="N36" s="78" t="b">
        <f t="shared" si="3"/>
        <v>1</v>
      </c>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E36" s="80"/>
      <c r="DF36" s="80"/>
      <c r="DG36" s="80"/>
      <c r="DH36" s="80"/>
      <c r="DI36" s="80"/>
      <c r="DJ36" s="80"/>
      <c r="DK36" s="80"/>
      <c r="DL36" s="80"/>
      <c r="DM36" s="80"/>
      <c r="DN36" s="80"/>
      <c r="DO36" s="80"/>
      <c r="DP36" s="80"/>
      <c r="DQ36" s="80"/>
      <c r="DR36" s="80"/>
      <c r="DS36" s="80"/>
      <c r="DT36" s="80"/>
      <c r="DU36" s="80"/>
      <c r="DV36" s="80"/>
      <c r="DW36" s="80"/>
      <c r="DX36" s="80"/>
      <c r="DY36" s="80"/>
      <c r="DZ36" s="80"/>
      <c r="EA36" s="80"/>
      <c r="EB36" s="80"/>
      <c r="EC36" s="80"/>
      <c r="ED36" s="80"/>
      <c r="EE36" s="80"/>
      <c r="EF36" s="80"/>
      <c r="EG36" s="80"/>
      <c r="EH36" s="80"/>
      <c r="EI36" s="80"/>
      <c r="EJ36" s="80"/>
      <c r="EK36" s="80"/>
      <c r="EL36" s="80"/>
      <c r="EM36" s="80"/>
      <c r="EN36" s="80"/>
      <c r="EO36" s="80"/>
      <c r="EP36" s="80"/>
      <c r="EQ36" s="80"/>
      <c r="ER36" s="80"/>
      <c r="ES36" s="80"/>
      <c r="ET36" s="80"/>
      <c r="EU36" s="80"/>
      <c r="EV36" s="80"/>
      <c r="EW36" s="80"/>
      <c r="EX36" s="80"/>
      <c r="EY36" s="80"/>
      <c r="EZ36" s="80"/>
      <c r="FA36" s="80"/>
      <c r="FB36" s="80"/>
      <c r="FC36" s="80"/>
      <c r="FD36" s="80"/>
      <c r="FE36" s="80"/>
      <c r="FF36" s="80"/>
      <c r="FG36" s="80"/>
      <c r="FH36" s="80"/>
      <c r="FI36" s="80"/>
      <c r="FJ36" s="80"/>
      <c r="FK36" s="80"/>
      <c r="FL36" s="80"/>
      <c r="FM36" s="80"/>
      <c r="FN36" s="80"/>
      <c r="FO36" s="80"/>
      <c r="FP36" s="80"/>
      <c r="FQ36" s="80"/>
      <c r="FR36" s="80"/>
      <c r="FS36" s="80"/>
      <c r="FT36" s="80"/>
      <c r="FU36" s="80"/>
      <c r="FV36" s="80"/>
      <c r="FW36" s="80"/>
      <c r="FX36" s="80"/>
      <c r="FY36" s="80"/>
      <c r="FZ36" s="80"/>
      <c r="GA36" s="80"/>
      <c r="GB36" s="80"/>
      <c r="GC36" s="80"/>
      <c r="GD36" s="80"/>
      <c r="GE36" s="80"/>
      <c r="GF36" s="80"/>
    </row>
    <row r="37" spans="1:188" x14ac:dyDescent="0.25">
      <c r="A37" s="122" t="s">
        <v>327</v>
      </c>
      <c r="B37" s="123">
        <v>12</v>
      </c>
      <c r="C37" s="125">
        <v>0</v>
      </c>
      <c r="D37" s="115"/>
      <c r="E37" s="89"/>
      <c r="F37" s="90"/>
      <c r="G37" s="78"/>
      <c r="H37" s="91"/>
      <c r="I37" s="78"/>
      <c r="J37" s="80"/>
      <c r="K37" s="80"/>
      <c r="L37" s="80"/>
      <c r="M37" s="78" t="s">
        <v>327</v>
      </c>
      <c r="N37" s="78" t="b">
        <f t="shared" si="3"/>
        <v>1</v>
      </c>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c r="EO37" s="80"/>
      <c r="EP37" s="80"/>
      <c r="EQ37" s="80"/>
      <c r="ER37" s="80"/>
      <c r="ES37" s="80"/>
      <c r="ET37" s="80"/>
      <c r="EU37" s="80"/>
      <c r="EV37" s="80"/>
      <c r="EW37" s="80"/>
      <c r="EX37" s="80"/>
      <c r="EY37" s="80"/>
      <c r="EZ37" s="80"/>
      <c r="FA37" s="80"/>
      <c r="FB37" s="80"/>
      <c r="FC37" s="80"/>
      <c r="FD37" s="80"/>
      <c r="FE37" s="80"/>
      <c r="FF37" s="80"/>
      <c r="FG37" s="80"/>
      <c r="FH37" s="80"/>
      <c r="FI37" s="80"/>
      <c r="FJ37" s="80"/>
      <c r="FK37" s="80"/>
      <c r="FL37" s="80"/>
      <c r="FM37" s="80"/>
      <c r="FN37" s="80"/>
      <c r="FO37" s="80"/>
      <c r="FP37" s="80"/>
      <c r="FQ37" s="80"/>
      <c r="FR37" s="80"/>
      <c r="FS37" s="80"/>
      <c r="FT37" s="80"/>
      <c r="FU37" s="80"/>
      <c r="FV37" s="80"/>
      <c r="FW37" s="80"/>
      <c r="FX37" s="80"/>
      <c r="FY37" s="80"/>
      <c r="FZ37" s="80"/>
      <c r="GA37" s="80"/>
      <c r="GB37" s="80"/>
      <c r="GC37" s="80"/>
      <c r="GD37" s="80"/>
      <c r="GE37" s="80"/>
      <c r="GF37" s="80"/>
    </row>
    <row r="38" spans="1:188" x14ac:dyDescent="0.25">
      <c r="A38" s="122" t="s">
        <v>328</v>
      </c>
      <c r="B38" s="123">
        <v>12</v>
      </c>
      <c r="C38" s="125">
        <v>0</v>
      </c>
      <c r="D38" s="115"/>
      <c r="E38" s="89"/>
      <c r="F38" s="90"/>
      <c r="G38" s="78"/>
      <c r="H38" s="91"/>
      <c r="I38" s="78"/>
      <c r="J38" s="80"/>
      <c r="K38" s="80"/>
      <c r="L38" s="80"/>
      <c r="M38" s="78" t="s">
        <v>328</v>
      </c>
      <c r="N38" s="78" t="b">
        <f t="shared" si="3"/>
        <v>1</v>
      </c>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80"/>
      <c r="EP38" s="80"/>
      <c r="EQ38" s="80"/>
      <c r="ER38" s="80"/>
      <c r="ES38" s="80"/>
      <c r="ET38" s="80"/>
      <c r="EU38" s="80"/>
      <c r="EV38" s="80"/>
      <c r="EW38" s="80"/>
      <c r="EX38" s="80"/>
      <c r="EY38" s="80"/>
      <c r="EZ38" s="80"/>
      <c r="FA38" s="80"/>
      <c r="FB38" s="80"/>
      <c r="FC38" s="80"/>
      <c r="FD38" s="80"/>
      <c r="FE38" s="80"/>
      <c r="FF38" s="80"/>
      <c r="FG38" s="80"/>
      <c r="FH38" s="80"/>
      <c r="FI38" s="80"/>
      <c r="FJ38" s="80"/>
      <c r="FK38" s="80"/>
      <c r="FL38" s="80"/>
      <c r="FM38" s="80"/>
      <c r="FN38" s="80"/>
      <c r="FO38" s="80"/>
      <c r="FP38" s="80"/>
      <c r="FQ38" s="80"/>
      <c r="FR38" s="80"/>
      <c r="FS38" s="80"/>
      <c r="FT38" s="80"/>
      <c r="FU38" s="80"/>
      <c r="FV38" s="80"/>
      <c r="FW38" s="80"/>
      <c r="FX38" s="80"/>
      <c r="FY38" s="80"/>
      <c r="FZ38" s="80"/>
      <c r="GA38" s="80"/>
      <c r="GB38" s="80"/>
      <c r="GC38" s="80"/>
      <c r="GD38" s="80"/>
      <c r="GE38" s="80"/>
      <c r="GF38" s="80"/>
    </row>
    <row r="39" spans="1:188" ht="30" x14ac:dyDescent="0.25">
      <c r="A39" s="122" t="s">
        <v>329</v>
      </c>
      <c r="B39" s="123">
        <v>12</v>
      </c>
      <c r="C39" s="125">
        <v>1</v>
      </c>
      <c r="D39" s="115"/>
      <c r="E39" s="89" t="s">
        <v>283</v>
      </c>
      <c r="F39" s="90"/>
      <c r="G39" s="78"/>
      <c r="H39" s="91"/>
      <c r="I39" s="78"/>
      <c r="J39" s="80"/>
      <c r="K39" s="80"/>
      <c r="L39" s="80"/>
      <c r="M39" s="78" t="s">
        <v>329</v>
      </c>
      <c r="N39" s="78" t="b">
        <f t="shared" si="3"/>
        <v>1</v>
      </c>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c r="EQ39" s="80"/>
      <c r="ER39" s="80"/>
      <c r="ES39" s="80"/>
      <c r="ET39" s="80"/>
      <c r="EU39" s="80"/>
      <c r="EV39" s="80"/>
      <c r="EW39" s="80"/>
      <c r="EX39" s="80"/>
      <c r="EY39" s="80"/>
      <c r="EZ39" s="80"/>
      <c r="FA39" s="80"/>
      <c r="FB39" s="80"/>
      <c r="FC39" s="80"/>
      <c r="FD39" s="80"/>
      <c r="FE39" s="80"/>
      <c r="FF39" s="80"/>
      <c r="FG39" s="80"/>
      <c r="FH39" s="80"/>
      <c r="FI39" s="80"/>
      <c r="FJ39" s="80"/>
      <c r="FK39" s="80"/>
      <c r="FL39" s="80"/>
      <c r="FM39" s="80"/>
      <c r="FN39" s="80"/>
      <c r="FO39" s="80"/>
      <c r="FP39" s="80"/>
      <c r="FQ39" s="80"/>
      <c r="FR39" s="80"/>
      <c r="FS39" s="80"/>
      <c r="FT39" s="80"/>
      <c r="FU39" s="80"/>
      <c r="FV39" s="80"/>
      <c r="FW39" s="80"/>
      <c r="FX39" s="80"/>
      <c r="FY39" s="80"/>
      <c r="FZ39" s="80"/>
      <c r="GA39" s="80"/>
      <c r="GB39" s="80"/>
      <c r="GC39" s="80"/>
      <c r="GD39" s="80"/>
      <c r="GE39" s="80"/>
      <c r="GF39" s="80"/>
    </row>
    <row r="40" spans="1:188" x14ac:dyDescent="0.25">
      <c r="A40" s="122" t="s">
        <v>330</v>
      </c>
      <c r="B40" s="123">
        <v>12</v>
      </c>
      <c r="C40" s="125">
        <v>1000</v>
      </c>
      <c r="D40" s="115"/>
      <c r="E40" s="93">
        <f>C45+C47+C49</f>
        <v>0</v>
      </c>
      <c r="F40" s="90"/>
      <c r="G40" s="78">
        <f>'Informational Materials'!D9</f>
        <v>0</v>
      </c>
      <c r="H40" s="91"/>
      <c r="I40" s="78" t="b">
        <f>E40=G40</f>
        <v>1</v>
      </c>
      <c r="J40" s="80"/>
      <c r="K40" s="80"/>
      <c r="L40" s="80"/>
      <c r="M40" s="78" t="s">
        <v>330</v>
      </c>
      <c r="N40" s="78" t="b">
        <f t="shared" si="3"/>
        <v>1</v>
      </c>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c r="EQ40" s="80"/>
      <c r="ER40" s="80"/>
      <c r="ES40" s="80"/>
      <c r="ET40" s="80"/>
      <c r="EU40" s="80"/>
      <c r="EV40" s="80"/>
      <c r="EW40" s="80"/>
      <c r="EX40" s="80"/>
      <c r="EY40" s="80"/>
      <c r="EZ40" s="80"/>
      <c r="FA40" s="80"/>
      <c r="FB40" s="80"/>
      <c r="FC40" s="80"/>
      <c r="FD40" s="80"/>
      <c r="FE40" s="80"/>
      <c r="FF40" s="80"/>
      <c r="FG40" s="80"/>
      <c r="FH40" s="80"/>
      <c r="FI40" s="80"/>
      <c r="FJ40" s="80"/>
      <c r="FK40" s="80"/>
      <c r="FL40" s="80"/>
      <c r="FM40" s="80"/>
      <c r="FN40" s="80"/>
      <c r="FO40" s="80"/>
      <c r="FP40" s="80"/>
      <c r="FQ40" s="80"/>
      <c r="FR40" s="80"/>
      <c r="FS40" s="80"/>
      <c r="FT40" s="80"/>
      <c r="FU40" s="80"/>
      <c r="FV40" s="80"/>
      <c r="FW40" s="80"/>
      <c r="FX40" s="80"/>
      <c r="FY40" s="80"/>
      <c r="FZ40" s="80"/>
      <c r="GA40" s="80"/>
      <c r="GB40" s="80"/>
      <c r="GC40" s="80"/>
      <c r="GD40" s="80"/>
      <c r="GE40" s="80"/>
      <c r="GF40" s="80"/>
    </row>
    <row r="41" spans="1:188" ht="30" x14ac:dyDescent="0.25">
      <c r="A41" s="122" t="s">
        <v>331</v>
      </c>
      <c r="B41" s="123">
        <v>12</v>
      </c>
      <c r="C41" s="125">
        <v>0</v>
      </c>
      <c r="D41" s="115"/>
      <c r="E41" s="89" t="s">
        <v>284</v>
      </c>
      <c r="F41" s="90"/>
      <c r="G41" s="78"/>
      <c r="H41" s="91"/>
      <c r="I41" s="78"/>
      <c r="J41" s="80"/>
      <c r="K41" s="80"/>
      <c r="L41" s="80"/>
      <c r="M41" s="78" t="s">
        <v>331</v>
      </c>
      <c r="N41" s="78" t="b">
        <f t="shared" si="3"/>
        <v>1</v>
      </c>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0"/>
      <c r="EY41" s="80"/>
      <c r="EZ41" s="80"/>
      <c r="FA41" s="80"/>
      <c r="FB41" s="80"/>
      <c r="FC41" s="80"/>
      <c r="FD41" s="80"/>
      <c r="FE41" s="80"/>
      <c r="FF41" s="80"/>
      <c r="FG41" s="80"/>
      <c r="FH41" s="80"/>
      <c r="FI41" s="80"/>
      <c r="FJ41" s="80"/>
      <c r="FK41" s="80"/>
      <c r="FL41" s="80"/>
      <c r="FM41" s="80"/>
      <c r="FN41" s="80"/>
      <c r="FO41" s="80"/>
      <c r="FP41" s="80"/>
      <c r="FQ41" s="80"/>
      <c r="FR41" s="80"/>
      <c r="FS41" s="80"/>
      <c r="FT41" s="80"/>
      <c r="FU41" s="80"/>
      <c r="FV41" s="80"/>
      <c r="FW41" s="80"/>
      <c r="FX41" s="80"/>
      <c r="FY41" s="80"/>
      <c r="FZ41" s="80"/>
      <c r="GA41" s="80"/>
      <c r="GB41" s="80"/>
      <c r="GC41" s="80"/>
      <c r="GD41" s="80"/>
      <c r="GE41" s="80"/>
      <c r="GF41" s="80"/>
    </row>
    <row r="42" spans="1:188" x14ac:dyDescent="0.25">
      <c r="A42" s="122" t="s">
        <v>332</v>
      </c>
      <c r="B42" s="123">
        <v>12</v>
      </c>
      <c r="C42" s="125">
        <v>0</v>
      </c>
      <c r="D42" s="115"/>
      <c r="E42" s="93">
        <f>C46+C48+C50</f>
        <v>0</v>
      </c>
      <c r="F42" s="90"/>
      <c r="G42" s="78">
        <f>'Informational Materials'!E9</f>
        <v>0</v>
      </c>
      <c r="H42" s="91"/>
      <c r="I42" s="78" t="b">
        <f>E42=G42</f>
        <v>1</v>
      </c>
      <c r="J42" s="80"/>
      <c r="K42" s="80"/>
      <c r="L42" s="80"/>
      <c r="M42" s="78" t="s">
        <v>332</v>
      </c>
      <c r="N42" s="78" t="b">
        <f t="shared" si="3"/>
        <v>1</v>
      </c>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c r="EO42" s="80"/>
      <c r="EP42" s="80"/>
      <c r="EQ42" s="80"/>
      <c r="ER42" s="80"/>
      <c r="ES42" s="80"/>
      <c r="ET42" s="80"/>
      <c r="EU42" s="80"/>
      <c r="EV42" s="80"/>
      <c r="EW42" s="80"/>
      <c r="EX42" s="80"/>
      <c r="EY42" s="80"/>
      <c r="EZ42" s="80"/>
      <c r="FA42" s="80"/>
      <c r="FB42" s="80"/>
      <c r="FC42" s="80"/>
      <c r="FD42" s="80"/>
      <c r="FE42" s="80"/>
      <c r="FF42" s="80"/>
      <c r="FG42" s="80"/>
      <c r="FH42" s="80"/>
      <c r="FI42" s="80"/>
      <c r="FJ42" s="80"/>
      <c r="FK42" s="80"/>
      <c r="FL42" s="80"/>
      <c r="FM42" s="80"/>
      <c r="FN42" s="80"/>
      <c r="FO42" s="80"/>
      <c r="FP42" s="80"/>
      <c r="FQ42" s="80"/>
      <c r="FR42" s="80"/>
      <c r="FS42" s="80"/>
      <c r="FT42" s="80"/>
      <c r="FU42" s="80"/>
      <c r="FV42" s="80"/>
      <c r="FW42" s="80"/>
      <c r="FX42" s="80"/>
      <c r="FY42" s="80"/>
      <c r="FZ42" s="80"/>
      <c r="GA42" s="80"/>
      <c r="GB42" s="80"/>
      <c r="GC42" s="80"/>
      <c r="GD42" s="80"/>
      <c r="GE42" s="80"/>
      <c r="GF42" s="80"/>
    </row>
    <row r="43" spans="1:188" x14ac:dyDescent="0.25">
      <c r="A43" s="122" t="s">
        <v>333</v>
      </c>
      <c r="B43" s="123">
        <v>12</v>
      </c>
      <c r="C43" s="125">
        <v>0</v>
      </c>
      <c r="D43" s="115"/>
      <c r="E43" s="89"/>
      <c r="F43" s="90"/>
      <c r="G43" s="78"/>
      <c r="H43" s="91"/>
      <c r="I43" s="78"/>
      <c r="J43" s="80"/>
      <c r="K43" s="80"/>
      <c r="L43" s="80"/>
      <c r="M43" s="78" t="s">
        <v>333</v>
      </c>
      <c r="N43" s="78" t="b">
        <f t="shared" si="3"/>
        <v>1</v>
      </c>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c r="EZ43" s="80"/>
      <c r="FA43" s="80"/>
      <c r="FB43" s="80"/>
      <c r="FC43" s="80"/>
      <c r="FD43" s="80"/>
      <c r="FE43" s="80"/>
      <c r="FF43" s="80"/>
      <c r="FG43" s="80"/>
      <c r="FH43" s="80"/>
      <c r="FI43" s="80"/>
      <c r="FJ43" s="80"/>
      <c r="FK43" s="80"/>
      <c r="FL43" s="80"/>
      <c r="FM43" s="80"/>
      <c r="FN43" s="80"/>
      <c r="FO43" s="80"/>
      <c r="FP43" s="80"/>
      <c r="FQ43" s="80"/>
      <c r="FR43" s="80"/>
      <c r="FS43" s="80"/>
      <c r="FT43" s="80"/>
      <c r="FU43" s="80"/>
      <c r="FV43" s="80"/>
      <c r="FW43" s="80"/>
      <c r="FX43" s="80"/>
      <c r="FY43" s="80"/>
      <c r="FZ43" s="80"/>
      <c r="GA43" s="80"/>
      <c r="GB43" s="80"/>
      <c r="GC43" s="80"/>
      <c r="GD43" s="80"/>
      <c r="GE43" s="80"/>
      <c r="GF43" s="80"/>
    </row>
    <row r="44" spans="1:188" x14ac:dyDescent="0.25">
      <c r="A44" s="122" t="s">
        <v>334</v>
      </c>
      <c r="B44" s="123">
        <v>12</v>
      </c>
      <c r="C44" s="125">
        <v>0</v>
      </c>
      <c r="D44" s="115"/>
      <c r="E44" s="89"/>
      <c r="F44" s="90"/>
      <c r="G44" s="78"/>
      <c r="H44" s="91"/>
      <c r="I44" s="78"/>
      <c r="J44" s="80"/>
      <c r="K44" s="80"/>
      <c r="L44" s="80"/>
      <c r="M44" s="78" t="s">
        <v>334</v>
      </c>
      <c r="N44" s="78" t="b">
        <f t="shared" si="3"/>
        <v>1</v>
      </c>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80"/>
      <c r="EP44" s="80"/>
      <c r="EQ44" s="80"/>
      <c r="ER44" s="80"/>
      <c r="ES44" s="80"/>
      <c r="ET44" s="80"/>
      <c r="EU44" s="80"/>
      <c r="EV44" s="80"/>
      <c r="EW44" s="80"/>
      <c r="EX44" s="80"/>
      <c r="EY44" s="80"/>
      <c r="EZ44" s="80"/>
      <c r="FA44" s="80"/>
      <c r="FB44" s="80"/>
      <c r="FC44" s="80"/>
      <c r="FD44" s="80"/>
      <c r="FE44" s="80"/>
      <c r="FF44" s="80"/>
      <c r="FG44" s="80"/>
      <c r="FH44" s="80"/>
      <c r="FI44" s="80"/>
      <c r="FJ44" s="80"/>
      <c r="FK44" s="80"/>
      <c r="FL44" s="80"/>
      <c r="FM44" s="80"/>
      <c r="FN44" s="80"/>
      <c r="FO44" s="80"/>
      <c r="FP44" s="80"/>
      <c r="FQ44" s="80"/>
      <c r="FR44" s="80"/>
      <c r="FS44" s="80"/>
      <c r="FT44" s="80"/>
      <c r="FU44" s="80"/>
      <c r="FV44" s="80"/>
      <c r="FW44" s="80"/>
      <c r="FX44" s="80"/>
      <c r="FY44" s="80"/>
      <c r="FZ44" s="80"/>
      <c r="GA44" s="80"/>
      <c r="GB44" s="80"/>
      <c r="GC44" s="80"/>
      <c r="GD44" s="80"/>
      <c r="GE44" s="80"/>
      <c r="GF44" s="80"/>
    </row>
    <row r="45" spans="1:188" x14ac:dyDescent="0.25">
      <c r="A45" s="122" t="s">
        <v>335</v>
      </c>
      <c r="B45" s="123">
        <v>12</v>
      </c>
      <c r="C45" s="125">
        <v>0</v>
      </c>
      <c r="D45" s="115"/>
      <c r="E45" s="89"/>
      <c r="F45" s="90"/>
      <c r="G45" s="78">
        <f>'Informational Materials'!D10</f>
        <v>0</v>
      </c>
      <c r="H45" s="91"/>
      <c r="I45" s="78" t="b">
        <f>C51=G45</f>
        <v>1</v>
      </c>
      <c r="J45" s="80"/>
      <c r="K45" s="80"/>
      <c r="L45" s="80"/>
      <c r="M45" s="78" t="s">
        <v>335</v>
      </c>
      <c r="N45" s="78" t="b">
        <f t="shared" si="3"/>
        <v>1</v>
      </c>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c r="EZ45" s="80"/>
      <c r="FA45" s="80"/>
      <c r="FB45" s="80"/>
      <c r="FC45" s="80"/>
      <c r="FD45" s="80"/>
      <c r="FE45" s="80"/>
      <c r="FF45" s="80"/>
      <c r="FG45" s="80"/>
      <c r="FH45" s="80"/>
      <c r="FI45" s="80"/>
      <c r="FJ45" s="80"/>
      <c r="FK45" s="80"/>
      <c r="FL45" s="80"/>
      <c r="FM45" s="80"/>
      <c r="FN45" s="80"/>
      <c r="FO45" s="80"/>
      <c r="FP45" s="80"/>
      <c r="FQ45" s="80"/>
      <c r="FR45" s="80"/>
      <c r="FS45" s="80"/>
      <c r="FT45" s="80"/>
      <c r="FU45" s="80"/>
      <c r="FV45" s="80"/>
      <c r="FW45" s="80"/>
      <c r="FX45" s="80"/>
      <c r="FY45" s="80"/>
      <c r="FZ45" s="80"/>
      <c r="GA45" s="80"/>
      <c r="GB45" s="80"/>
      <c r="GC45" s="80"/>
      <c r="GD45" s="80"/>
      <c r="GE45" s="80"/>
      <c r="GF45" s="80"/>
    </row>
    <row r="46" spans="1:188" x14ac:dyDescent="0.25">
      <c r="A46" s="122" t="s">
        <v>336</v>
      </c>
      <c r="B46" s="123">
        <v>12</v>
      </c>
      <c r="C46" s="125">
        <v>0</v>
      </c>
      <c r="D46" s="115"/>
      <c r="E46" s="89"/>
      <c r="F46" s="90"/>
      <c r="G46" s="78">
        <f>'Informational Materials'!E10</f>
        <v>0</v>
      </c>
      <c r="H46" s="91"/>
      <c r="I46" s="78" t="b">
        <f>C52=G46</f>
        <v>1</v>
      </c>
      <c r="J46" s="80"/>
      <c r="K46" s="80"/>
      <c r="L46" s="80"/>
      <c r="M46" s="78" t="s">
        <v>336</v>
      </c>
      <c r="N46" s="78" t="b">
        <f t="shared" si="3"/>
        <v>1</v>
      </c>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c r="EO46" s="80"/>
      <c r="EP46" s="80"/>
      <c r="EQ46" s="80"/>
      <c r="ER46" s="80"/>
      <c r="ES46" s="80"/>
      <c r="ET46" s="80"/>
      <c r="EU46" s="80"/>
      <c r="EV46" s="80"/>
      <c r="EW46" s="80"/>
      <c r="EX46" s="80"/>
      <c r="EY46" s="80"/>
      <c r="EZ46" s="80"/>
      <c r="FA46" s="80"/>
      <c r="FB46" s="80"/>
      <c r="FC46" s="80"/>
      <c r="FD46" s="80"/>
      <c r="FE46" s="80"/>
      <c r="FF46" s="80"/>
      <c r="FG46" s="80"/>
      <c r="FH46" s="80"/>
      <c r="FI46" s="80"/>
      <c r="FJ46" s="80"/>
      <c r="FK46" s="80"/>
      <c r="FL46" s="80"/>
      <c r="FM46" s="80"/>
      <c r="FN46" s="80"/>
      <c r="FO46" s="80"/>
      <c r="FP46" s="80"/>
      <c r="FQ46" s="80"/>
      <c r="FR46" s="80"/>
      <c r="FS46" s="80"/>
      <c r="FT46" s="80"/>
      <c r="FU46" s="80"/>
      <c r="FV46" s="80"/>
      <c r="FW46" s="80"/>
      <c r="FX46" s="80"/>
      <c r="FY46" s="80"/>
      <c r="FZ46" s="80"/>
      <c r="GA46" s="80"/>
      <c r="GB46" s="80"/>
      <c r="GC46" s="80"/>
      <c r="GD46" s="80"/>
      <c r="GE46" s="80"/>
      <c r="GF46" s="80"/>
    </row>
    <row r="47" spans="1:188" x14ac:dyDescent="0.25">
      <c r="A47" s="122" t="s">
        <v>337</v>
      </c>
      <c r="B47" s="123">
        <v>12</v>
      </c>
      <c r="C47" s="125">
        <v>0</v>
      </c>
      <c r="D47" s="115"/>
      <c r="E47" s="89"/>
      <c r="F47" s="90"/>
      <c r="G47" s="78"/>
      <c r="H47" s="91"/>
      <c r="I47" s="78"/>
      <c r="J47" s="80"/>
      <c r="K47" s="80"/>
      <c r="L47" s="80"/>
      <c r="M47" s="78" t="s">
        <v>337</v>
      </c>
      <c r="N47" s="78" t="b">
        <f t="shared" si="3"/>
        <v>1</v>
      </c>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80"/>
      <c r="EP47" s="80"/>
      <c r="EQ47" s="80"/>
      <c r="ER47" s="80"/>
      <c r="ES47" s="80"/>
      <c r="ET47" s="80"/>
      <c r="EU47" s="80"/>
      <c r="EV47" s="80"/>
      <c r="EW47" s="80"/>
      <c r="EX47" s="80"/>
      <c r="EY47" s="80"/>
      <c r="EZ47" s="80"/>
      <c r="FA47" s="80"/>
      <c r="FB47" s="80"/>
      <c r="FC47" s="80"/>
      <c r="FD47" s="80"/>
      <c r="FE47" s="80"/>
      <c r="FF47" s="80"/>
      <c r="FG47" s="80"/>
      <c r="FH47" s="80"/>
      <c r="FI47" s="80"/>
      <c r="FJ47" s="80"/>
      <c r="FK47" s="80"/>
      <c r="FL47" s="80"/>
      <c r="FM47" s="80"/>
      <c r="FN47" s="80"/>
      <c r="FO47" s="80"/>
      <c r="FP47" s="80"/>
      <c r="FQ47" s="80"/>
      <c r="FR47" s="80"/>
      <c r="FS47" s="80"/>
      <c r="FT47" s="80"/>
      <c r="FU47" s="80"/>
      <c r="FV47" s="80"/>
      <c r="FW47" s="80"/>
      <c r="FX47" s="80"/>
      <c r="FY47" s="80"/>
      <c r="FZ47" s="80"/>
      <c r="GA47" s="80"/>
      <c r="GB47" s="80"/>
      <c r="GC47" s="80"/>
      <c r="GD47" s="80"/>
      <c r="GE47" s="80"/>
      <c r="GF47" s="80"/>
    </row>
    <row r="48" spans="1:188" x14ac:dyDescent="0.25">
      <c r="A48" s="122" t="s">
        <v>338</v>
      </c>
      <c r="B48" s="123">
        <v>12</v>
      </c>
      <c r="C48" s="125">
        <v>0</v>
      </c>
      <c r="D48" s="115"/>
      <c r="E48" s="89"/>
      <c r="F48" s="90"/>
      <c r="G48" s="78"/>
      <c r="H48" s="91"/>
      <c r="I48" s="78"/>
      <c r="J48" s="80"/>
      <c r="K48" s="80"/>
      <c r="L48" s="80"/>
      <c r="M48" s="78" t="s">
        <v>338</v>
      </c>
      <c r="N48" s="78" t="b">
        <f t="shared" si="3"/>
        <v>1</v>
      </c>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c r="EO48" s="80"/>
      <c r="EP48" s="80"/>
      <c r="EQ48" s="80"/>
      <c r="ER48" s="80"/>
      <c r="ES48" s="80"/>
      <c r="ET48" s="80"/>
      <c r="EU48" s="80"/>
      <c r="EV48" s="80"/>
      <c r="EW48" s="80"/>
      <c r="EX48" s="80"/>
      <c r="EY48" s="80"/>
      <c r="EZ48" s="80"/>
      <c r="FA48" s="80"/>
      <c r="FB48" s="80"/>
      <c r="FC48" s="80"/>
      <c r="FD48" s="80"/>
      <c r="FE48" s="80"/>
      <c r="FF48" s="80"/>
      <c r="FG48" s="80"/>
      <c r="FH48" s="80"/>
      <c r="FI48" s="80"/>
      <c r="FJ48" s="80"/>
      <c r="FK48" s="80"/>
      <c r="FL48" s="80"/>
      <c r="FM48" s="80"/>
      <c r="FN48" s="80"/>
      <c r="FO48" s="80"/>
      <c r="FP48" s="80"/>
      <c r="FQ48" s="80"/>
      <c r="FR48" s="80"/>
      <c r="FS48" s="80"/>
      <c r="FT48" s="80"/>
      <c r="FU48" s="80"/>
      <c r="FV48" s="80"/>
      <c r="FW48" s="80"/>
      <c r="FX48" s="80"/>
      <c r="FY48" s="80"/>
      <c r="FZ48" s="80"/>
      <c r="GA48" s="80"/>
      <c r="GB48" s="80"/>
      <c r="GC48" s="80"/>
      <c r="GD48" s="80"/>
      <c r="GE48" s="80"/>
      <c r="GF48" s="80"/>
    </row>
    <row r="49" spans="1:188" x14ac:dyDescent="0.25">
      <c r="A49" s="122" t="s">
        <v>339</v>
      </c>
      <c r="B49" s="123">
        <v>12</v>
      </c>
      <c r="C49" s="125">
        <v>0</v>
      </c>
      <c r="D49" s="115"/>
      <c r="E49" s="89"/>
      <c r="F49" s="90"/>
      <c r="G49" s="78"/>
      <c r="H49" s="91"/>
      <c r="I49" s="78"/>
      <c r="J49" s="80"/>
      <c r="K49" s="80"/>
      <c r="L49" s="80"/>
      <c r="M49" s="78" t="s">
        <v>339</v>
      </c>
      <c r="N49" s="78" t="b">
        <f t="shared" si="3"/>
        <v>1</v>
      </c>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80"/>
      <c r="EP49" s="80"/>
      <c r="EQ49" s="80"/>
      <c r="ER49" s="80"/>
      <c r="ES49" s="80"/>
      <c r="ET49" s="80"/>
      <c r="EU49" s="80"/>
      <c r="EV49" s="80"/>
      <c r="EW49" s="80"/>
      <c r="EX49" s="80"/>
      <c r="EY49" s="80"/>
      <c r="EZ49" s="80"/>
      <c r="FA49" s="80"/>
      <c r="FB49" s="80"/>
      <c r="FC49" s="80"/>
      <c r="FD49" s="80"/>
      <c r="FE49" s="80"/>
      <c r="FF49" s="80"/>
      <c r="FG49" s="80"/>
      <c r="FH49" s="80"/>
      <c r="FI49" s="80"/>
      <c r="FJ49" s="80"/>
      <c r="FK49" s="80"/>
      <c r="FL49" s="80"/>
      <c r="FM49" s="80"/>
      <c r="FN49" s="80"/>
      <c r="FO49" s="80"/>
      <c r="FP49" s="80"/>
      <c r="FQ49" s="80"/>
      <c r="FR49" s="80"/>
      <c r="FS49" s="80"/>
      <c r="FT49" s="80"/>
      <c r="FU49" s="80"/>
      <c r="FV49" s="80"/>
      <c r="FW49" s="80"/>
      <c r="FX49" s="80"/>
      <c r="FY49" s="80"/>
      <c r="FZ49" s="80"/>
      <c r="GA49" s="80"/>
      <c r="GB49" s="80"/>
      <c r="GC49" s="80"/>
      <c r="GD49" s="80"/>
      <c r="GE49" s="80"/>
      <c r="GF49" s="80"/>
    </row>
    <row r="50" spans="1:188" x14ac:dyDescent="0.25">
      <c r="A50" s="122" t="s">
        <v>340</v>
      </c>
      <c r="B50" s="123">
        <v>12</v>
      </c>
      <c r="C50" s="125">
        <v>0</v>
      </c>
      <c r="D50" s="115"/>
      <c r="E50" s="89"/>
      <c r="F50" s="90"/>
      <c r="G50" s="78"/>
      <c r="H50" s="91"/>
      <c r="I50" s="78"/>
      <c r="J50" s="80"/>
      <c r="K50" s="80"/>
      <c r="L50" s="80"/>
      <c r="M50" s="78" t="s">
        <v>340</v>
      </c>
      <c r="N50" s="78" t="b">
        <f t="shared" si="3"/>
        <v>1</v>
      </c>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80"/>
      <c r="FH50" s="80"/>
      <c r="FI50" s="80"/>
      <c r="FJ50" s="80"/>
      <c r="FK50" s="80"/>
      <c r="FL50" s="80"/>
      <c r="FM50" s="80"/>
      <c r="FN50" s="80"/>
      <c r="FO50" s="80"/>
      <c r="FP50" s="80"/>
      <c r="FQ50" s="80"/>
      <c r="FR50" s="80"/>
      <c r="FS50" s="80"/>
      <c r="FT50" s="80"/>
      <c r="FU50" s="80"/>
      <c r="FV50" s="80"/>
      <c r="FW50" s="80"/>
      <c r="FX50" s="80"/>
      <c r="FY50" s="80"/>
      <c r="FZ50" s="80"/>
      <c r="GA50" s="80"/>
      <c r="GB50" s="80"/>
      <c r="GC50" s="80"/>
      <c r="GD50" s="80"/>
      <c r="GE50" s="80"/>
      <c r="GF50" s="80"/>
    </row>
    <row r="51" spans="1:188" x14ac:dyDescent="0.25">
      <c r="A51" s="122" t="s">
        <v>341</v>
      </c>
      <c r="B51" s="123">
        <v>12</v>
      </c>
      <c r="C51" s="125">
        <v>0</v>
      </c>
      <c r="D51" s="115"/>
      <c r="E51" s="89"/>
      <c r="F51" s="90"/>
      <c r="G51" s="78"/>
      <c r="H51" s="91"/>
      <c r="I51" s="78"/>
      <c r="J51" s="80"/>
      <c r="K51" s="80"/>
      <c r="L51" s="80"/>
      <c r="M51" s="78" t="s">
        <v>341</v>
      </c>
      <c r="N51" s="78" t="b">
        <f t="shared" si="3"/>
        <v>1</v>
      </c>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c r="EO51" s="80"/>
      <c r="EP51" s="80"/>
      <c r="EQ51" s="80"/>
      <c r="ER51" s="80"/>
      <c r="ES51" s="80"/>
      <c r="ET51" s="80"/>
      <c r="EU51" s="80"/>
      <c r="EV51" s="80"/>
      <c r="EW51" s="80"/>
      <c r="EX51" s="80"/>
      <c r="EY51" s="80"/>
      <c r="EZ51" s="80"/>
      <c r="FA51" s="80"/>
      <c r="FB51" s="80"/>
      <c r="FC51" s="80"/>
      <c r="FD51" s="80"/>
      <c r="FE51" s="80"/>
      <c r="FF51" s="80"/>
      <c r="FG51" s="80"/>
      <c r="FH51" s="80"/>
      <c r="FI51" s="80"/>
      <c r="FJ51" s="80"/>
      <c r="FK51" s="80"/>
      <c r="FL51" s="80"/>
      <c r="FM51" s="80"/>
      <c r="FN51" s="80"/>
      <c r="FO51" s="80"/>
      <c r="FP51" s="80"/>
      <c r="FQ51" s="80"/>
      <c r="FR51" s="80"/>
      <c r="FS51" s="80"/>
      <c r="FT51" s="80"/>
      <c r="FU51" s="80"/>
      <c r="FV51" s="80"/>
      <c r="FW51" s="80"/>
      <c r="FX51" s="80"/>
      <c r="FY51" s="80"/>
      <c r="FZ51" s="80"/>
      <c r="GA51" s="80"/>
      <c r="GB51" s="80"/>
      <c r="GC51" s="80"/>
      <c r="GD51" s="80"/>
      <c r="GE51" s="80"/>
      <c r="GF51" s="80"/>
    </row>
    <row r="52" spans="1:188" x14ac:dyDescent="0.25">
      <c r="A52" s="122" t="s">
        <v>342</v>
      </c>
      <c r="B52" s="123">
        <v>12</v>
      </c>
      <c r="C52" s="125">
        <v>0</v>
      </c>
      <c r="D52" s="115"/>
      <c r="E52" s="89"/>
      <c r="F52" s="90"/>
      <c r="G52" s="78"/>
      <c r="H52" s="91"/>
      <c r="I52" s="78"/>
      <c r="J52" s="80"/>
      <c r="K52" s="80"/>
      <c r="L52" s="80"/>
      <c r="M52" s="78" t="s">
        <v>342</v>
      </c>
      <c r="N52" s="78" t="b">
        <f t="shared" si="3"/>
        <v>1</v>
      </c>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c r="EO52" s="80"/>
      <c r="EP52" s="80"/>
      <c r="EQ52" s="80"/>
      <c r="ER52" s="80"/>
      <c r="ES52" s="80"/>
      <c r="ET52" s="80"/>
      <c r="EU52" s="80"/>
      <c r="EV52" s="80"/>
      <c r="EW52" s="80"/>
      <c r="EX52" s="80"/>
      <c r="EY52" s="80"/>
      <c r="EZ52" s="80"/>
      <c r="FA52" s="80"/>
      <c r="FB52" s="80"/>
      <c r="FC52" s="80"/>
      <c r="FD52" s="80"/>
      <c r="FE52" s="80"/>
      <c r="FF52" s="80"/>
      <c r="FG52" s="80"/>
      <c r="FH52" s="80"/>
      <c r="FI52" s="80"/>
      <c r="FJ52" s="80"/>
      <c r="FK52" s="80"/>
      <c r="FL52" s="80"/>
      <c r="FM52" s="80"/>
      <c r="FN52" s="80"/>
      <c r="FO52" s="80"/>
      <c r="FP52" s="80"/>
      <c r="FQ52" s="80"/>
      <c r="FR52" s="80"/>
      <c r="FS52" s="80"/>
      <c r="FT52" s="80"/>
      <c r="FU52" s="80"/>
      <c r="FV52" s="80"/>
      <c r="FW52" s="80"/>
      <c r="FX52" s="80"/>
      <c r="FY52" s="80"/>
      <c r="FZ52" s="80"/>
      <c r="GA52" s="80"/>
      <c r="GB52" s="80"/>
      <c r="GC52" s="80"/>
      <c r="GD52" s="80"/>
      <c r="GE52" s="80"/>
      <c r="GF52" s="80"/>
    </row>
    <row r="53" spans="1:188" x14ac:dyDescent="0.25">
      <c r="A53" s="122" t="s">
        <v>349</v>
      </c>
      <c r="B53" s="123">
        <v>12</v>
      </c>
      <c r="C53" s="125">
        <v>2123</v>
      </c>
      <c r="D53" s="115"/>
      <c r="E53" s="89"/>
      <c r="F53" s="90"/>
      <c r="G53" s="78">
        <f>'Victim Services'!D10</f>
        <v>2123</v>
      </c>
      <c r="H53" s="91"/>
      <c r="I53" s="78" t="b">
        <f>C53=G53</f>
        <v>1</v>
      </c>
      <c r="J53" s="80"/>
      <c r="K53" s="80"/>
      <c r="L53" s="80"/>
      <c r="M53" s="78" t="s">
        <v>349</v>
      </c>
      <c r="N53" s="78" t="b">
        <f t="shared" si="3"/>
        <v>1</v>
      </c>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c r="EO53" s="80"/>
      <c r="EP53" s="80"/>
      <c r="EQ53" s="80"/>
      <c r="ER53" s="80"/>
      <c r="ES53" s="80"/>
      <c r="ET53" s="80"/>
      <c r="EU53" s="80"/>
      <c r="EV53" s="80"/>
      <c r="EW53" s="80"/>
      <c r="EX53" s="80"/>
      <c r="EY53" s="80"/>
      <c r="EZ53" s="80"/>
      <c r="FA53" s="80"/>
      <c r="FB53" s="80"/>
      <c r="FC53" s="80"/>
      <c r="FD53" s="80"/>
      <c r="FE53" s="80"/>
      <c r="FF53" s="80"/>
      <c r="FG53" s="80"/>
      <c r="FH53" s="80"/>
      <c r="FI53" s="80"/>
      <c r="FJ53" s="80"/>
      <c r="FK53" s="80"/>
      <c r="FL53" s="80"/>
      <c r="FM53" s="80"/>
      <c r="FN53" s="80"/>
      <c r="FO53" s="80"/>
      <c r="FP53" s="80"/>
      <c r="FQ53" s="80"/>
      <c r="FR53" s="80"/>
      <c r="FS53" s="80"/>
      <c r="FT53" s="80"/>
      <c r="FU53" s="80"/>
      <c r="FV53" s="80"/>
      <c r="FW53" s="80"/>
      <c r="FX53" s="80"/>
      <c r="FY53" s="80"/>
      <c r="FZ53" s="80"/>
      <c r="GA53" s="80"/>
      <c r="GB53" s="80"/>
      <c r="GC53" s="80"/>
      <c r="GD53" s="80"/>
      <c r="GE53" s="80"/>
      <c r="GF53" s="80"/>
    </row>
    <row r="54" spans="1:188" x14ac:dyDescent="0.25">
      <c r="A54" s="122" t="s">
        <v>350</v>
      </c>
      <c r="B54" s="123">
        <v>12</v>
      </c>
      <c r="C54" s="125">
        <v>0</v>
      </c>
      <c r="D54" s="115"/>
      <c r="E54" s="89"/>
      <c r="F54" s="90"/>
      <c r="G54" s="78">
        <f>'Victim Services'!D11</f>
        <v>0</v>
      </c>
      <c r="H54" s="91"/>
      <c r="I54" s="78" t="b">
        <f>C54=G54</f>
        <v>1</v>
      </c>
      <c r="J54" s="80"/>
      <c r="K54" s="80"/>
      <c r="L54" s="80"/>
      <c r="M54" s="78" t="s">
        <v>350</v>
      </c>
      <c r="N54" s="78" t="b">
        <f t="shared" si="3"/>
        <v>1</v>
      </c>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80"/>
      <c r="EP54" s="80"/>
      <c r="EQ54" s="80"/>
      <c r="ER54" s="80"/>
      <c r="ES54" s="80"/>
      <c r="ET54" s="80"/>
      <c r="EU54" s="80"/>
      <c r="EV54" s="80"/>
      <c r="EW54" s="80"/>
      <c r="EX54" s="80"/>
      <c r="EY54" s="80"/>
      <c r="EZ54" s="80"/>
      <c r="FA54" s="80"/>
      <c r="FB54" s="80"/>
      <c r="FC54" s="80"/>
      <c r="FD54" s="80"/>
      <c r="FE54" s="80"/>
      <c r="FF54" s="80"/>
      <c r="FG54" s="80"/>
      <c r="FH54" s="80"/>
      <c r="FI54" s="80"/>
      <c r="FJ54" s="80"/>
      <c r="FK54" s="80"/>
      <c r="FL54" s="80"/>
      <c r="FM54" s="80"/>
      <c r="FN54" s="80"/>
      <c r="FO54" s="80"/>
      <c r="FP54" s="80"/>
      <c r="FQ54" s="80"/>
      <c r="FR54" s="80"/>
      <c r="FS54" s="80"/>
      <c r="FT54" s="80"/>
      <c r="FU54" s="80"/>
      <c r="FV54" s="80"/>
      <c r="FW54" s="80"/>
      <c r="FX54" s="80"/>
      <c r="FY54" s="80"/>
      <c r="FZ54" s="80"/>
      <c r="GA54" s="80"/>
      <c r="GB54" s="80"/>
      <c r="GC54" s="80"/>
      <c r="GD54" s="80"/>
      <c r="GE54" s="80"/>
      <c r="GF54" s="80"/>
    </row>
    <row r="55" spans="1:188" x14ac:dyDescent="0.25">
      <c r="A55" s="122" t="s">
        <v>351</v>
      </c>
      <c r="B55" s="123">
        <v>12</v>
      </c>
      <c r="C55" s="125">
        <v>2123</v>
      </c>
      <c r="D55" s="115"/>
      <c r="E55" s="89"/>
      <c r="F55" s="90"/>
      <c r="G55" s="78">
        <f>SUM(DATA[VS_SRVD_AND_PRT_TOTAL])</f>
        <v>2123</v>
      </c>
      <c r="H55" s="91"/>
      <c r="I55" s="78" t="b">
        <f>C55=G55</f>
        <v>1</v>
      </c>
      <c r="J55" s="80"/>
      <c r="K55" s="80"/>
      <c r="L55" s="80"/>
      <c r="M55" s="78" t="s">
        <v>351</v>
      </c>
      <c r="N55" s="78" t="b">
        <f t="shared" si="3"/>
        <v>1</v>
      </c>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80"/>
      <c r="GD55" s="80"/>
      <c r="GE55" s="80"/>
      <c r="GF55" s="80"/>
    </row>
    <row r="56" spans="1:188" x14ac:dyDescent="0.25">
      <c r="A56" s="122" t="s">
        <v>352</v>
      </c>
      <c r="B56" s="123">
        <v>12</v>
      </c>
      <c r="C56" s="125">
        <v>7</v>
      </c>
      <c r="D56" s="115"/>
      <c r="E56" s="89"/>
      <c r="F56" s="90"/>
      <c r="G56" s="78">
        <f>'Victim Services'!D12</f>
        <v>7</v>
      </c>
      <c r="H56" s="91"/>
      <c r="I56" s="78" t="b">
        <f>C56=G56</f>
        <v>1</v>
      </c>
      <c r="J56" s="80"/>
      <c r="K56" s="80"/>
      <c r="L56" s="80"/>
      <c r="M56" s="78" t="s">
        <v>352</v>
      </c>
      <c r="N56" s="78" t="b">
        <f t="shared" si="3"/>
        <v>1</v>
      </c>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80"/>
      <c r="GE56" s="80"/>
      <c r="GF56" s="80"/>
    </row>
    <row r="57" spans="1:188" x14ac:dyDescent="0.25">
      <c r="A57" s="122" t="s">
        <v>353</v>
      </c>
      <c r="B57" s="123">
        <v>12</v>
      </c>
      <c r="C57" s="125">
        <v>204</v>
      </c>
      <c r="D57" s="115"/>
      <c r="E57" s="89"/>
      <c r="F57" s="90"/>
      <c r="G57" s="78">
        <f>SUM(DATA[SECONDARY_SERVED])</f>
        <v>204</v>
      </c>
      <c r="H57" s="91"/>
      <c r="I57" s="78" t="b">
        <f>C57=G57</f>
        <v>1</v>
      </c>
      <c r="J57" s="80"/>
      <c r="K57" s="80"/>
      <c r="L57" s="80"/>
      <c r="M57" s="78" t="s">
        <v>353</v>
      </c>
      <c r="N57" s="78" t="b">
        <f t="shared" si="3"/>
        <v>1</v>
      </c>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80"/>
      <c r="GD57" s="80"/>
      <c r="GE57" s="80"/>
      <c r="GF57" s="80"/>
    </row>
    <row r="58" spans="1:188" x14ac:dyDescent="0.25">
      <c r="A58" s="122" t="s">
        <v>354</v>
      </c>
      <c r="B58" s="123">
        <v>12</v>
      </c>
      <c r="C58" s="125">
        <v>0</v>
      </c>
      <c r="D58" s="115"/>
      <c r="E58" s="89"/>
      <c r="F58" s="90"/>
      <c r="G58" s="140" t="s">
        <v>285</v>
      </c>
      <c r="H58" s="91"/>
      <c r="I58" s="78"/>
      <c r="J58" s="80"/>
      <c r="K58" s="80"/>
      <c r="L58" s="80"/>
      <c r="M58" s="78" t="s">
        <v>354</v>
      </c>
      <c r="N58" s="78" t="b">
        <f t="shared" si="3"/>
        <v>1</v>
      </c>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80"/>
      <c r="GE58" s="80"/>
      <c r="GF58" s="80"/>
    </row>
    <row r="59" spans="1:188" x14ac:dyDescent="0.25">
      <c r="A59" s="122" t="s">
        <v>355</v>
      </c>
      <c r="B59" s="123">
        <v>12</v>
      </c>
      <c r="C59" s="125">
        <v>0</v>
      </c>
      <c r="D59" s="115"/>
      <c r="E59" s="89"/>
      <c r="F59" s="90"/>
      <c r="G59" s="140"/>
      <c r="H59" s="91"/>
      <c r="I59" s="78"/>
      <c r="J59" s="80"/>
      <c r="K59" s="80"/>
      <c r="L59" s="80"/>
      <c r="M59" s="78" t="s">
        <v>355</v>
      </c>
      <c r="N59" s="78" t="b">
        <f t="shared" si="3"/>
        <v>1</v>
      </c>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0"/>
      <c r="EY59" s="80"/>
      <c r="EZ59" s="80"/>
      <c r="FA59" s="80"/>
      <c r="FB59" s="80"/>
      <c r="FC59" s="80"/>
      <c r="FD59" s="80"/>
      <c r="FE59" s="80"/>
      <c r="FF59" s="80"/>
      <c r="FG59" s="80"/>
      <c r="FH59" s="80"/>
      <c r="FI59" s="80"/>
      <c r="FJ59" s="80"/>
      <c r="FK59" s="80"/>
      <c r="FL59" s="80"/>
      <c r="FM59" s="80"/>
      <c r="FN59" s="80"/>
      <c r="FO59" s="80"/>
      <c r="FP59" s="80"/>
      <c r="FQ59" s="80"/>
      <c r="FR59" s="80"/>
      <c r="FS59" s="80"/>
      <c r="FT59" s="80"/>
      <c r="FU59" s="80"/>
      <c r="FV59" s="80"/>
      <c r="FW59" s="80"/>
      <c r="FX59" s="80"/>
      <c r="FY59" s="80"/>
      <c r="FZ59" s="80"/>
      <c r="GA59" s="80"/>
      <c r="GB59" s="80"/>
      <c r="GC59" s="80"/>
      <c r="GD59" s="80"/>
      <c r="GE59" s="80"/>
      <c r="GF59" s="80"/>
    </row>
    <row r="60" spans="1:188" x14ac:dyDescent="0.25">
      <c r="A60" s="122" t="s">
        <v>356</v>
      </c>
      <c r="B60" s="123">
        <v>12</v>
      </c>
      <c r="C60" s="125">
        <v>0</v>
      </c>
      <c r="D60" s="115"/>
      <c r="E60" s="89"/>
      <c r="F60" s="90"/>
      <c r="G60" s="140"/>
      <c r="H60" s="91"/>
      <c r="I60" s="78"/>
      <c r="J60" s="80"/>
      <c r="K60" s="80"/>
      <c r="L60" s="80"/>
      <c r="M60" s="78" t="s">
        <v>356</v>
      </c>
      <c r="N60" s="78" t="b">
        <f t="shared" si="3"/>
        <v>1</v>
      </c>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0"/>
      <c r="EY60" s="80"/>
      <c r="EZ60" s="80"/>
      <c r="FA60" s="80"/>
      <c r="FB60" s="80"/>
      <c r="FC60" s="80"/>
      <c r="FD60" s="80"/>
      <c r="FE60" s="80"/>
      <c r="FF60" s="80"/>
      <c r="FG60" s="80"/>
      <c r="FH60" s="80"/>
      <c r="FI60" s="80"/>
      <c r="FJ60" s="80"/>
      <c r="FK60" s="80"/>
      <c r="FL60" s="80"/>
      <c r="FM60" s="80"/>
      <c r="FN60" s="80"/>
      <c r="FO60" s="80"/>
      <c r="FP60" s="80"/>
      <c r="FQ60" s="80"/>
      <c r="FR60" s="80"/>
      <c r="FS60" s="80"/>
      <c r="FT60" s="80"/>
      <c r="FU60" s="80"/>
      <c r="FV60" s="80"/>
      <c r="FW60" s="80"/>
      <c r="FX60" s="80"/>
      <c r="FY60" s="80"/>
      <c r="FZ60" s="80"/>
      <c r="GA60" s="80"/>
      <c r="GB60" s="80"/>
      <c r="GC60" s="80"/>
      <c r="GD60" s="80"/>
      <c r="GE60" s="80"/>
      <c r="GF60" s="80"/>
    </row>
    <row r="61" spans="1:188" x14ac:dyDescent="0.25">
      <c r="A61" s="122" t="s">
        <v>357</v>
      </c>
      <c r="B61" s="123">
        <v>12</v>
      </c>
      <c r="C61" s="125">
        <v>0</v>
      </c>
      <c r="D61" s="115"/>
      <c r="E61" s="89"/>
      <c r="F61" s="90"/>
      <c r="G61" s="140"/>
      <c r="H61" s="91"/>
      <c r="I61" s="78"/>
      <c r="J61" s="80"/>
      <c r="K61" s="80"/>
      <c r="L61" s="80"/>
      <c r="M61" s="78" t="s">
        <v>357</v>
      </c>
      <c r="N61" s="78" t="b">
        <f t="shared" si="3"/>
        <v>1</v>
      </c>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c r="FE61" s="80"/>
      <c r="FF61" s="80"/>
      <c r="FG61" s="80"/>
      <c r="FH61" s="80"/>
      <c r="FI61" s="80"/>
      <c r="FJ61" s="80"/>
      <c r="FK61" s="80"/>
      <c r="FL61" s="80"/>
      <c r="FM61" s="80"/>
      <c r="FN61" s="80"/>
      <c r="FO61" s="80"/>
      <c r="FP61" s="80"/>
      <c r="FQ61" s="80"/>
      <c r="FR61" s="80"/>
      <c r="FS61" s="80"/>
      <c r="FT61" s="80"/>
      <c r="FU61" s="80"/>
      <c r="FV61" s="80"/>
      <c r="FW61" s="80"/>
      <c r="FX61" s="80"/>
      <c r="FY61" s="80"/>
      <c r="FZ61" s="80"/>
      <c r="GA61" s="80"/>
      <c r="GB61" s="80"/>
      <c r="GC61" s="80"/>
      <c r="GD61" s="80"/>
      <c r="GE61" s="80"/>
      <c r="GF61" s="80"/>
    </row>
    <row r="62" spans="1:188" x14ac:dyDescent="0.25">
      <c r="A62" s="122" t="s">
        <v>358</v>
      </c>
      <c r="B62" s="123">
        <v>12</v>
      </c>
      <c r="C62" s="125">
        <v>0</v>
      </c>
      <c r="D62" s="115"/>
      <c r="E62" s="89"/>
      <c r="F62" s="90"/>
      <c r="G62" s="140"/>
      <c r="H62" s="91"/>
      <c r="I62" s="78"/>
      <c r="J62" s="80"/>
      <c r="K62" s="80"/>
      <c r="L62" s="80"/>
      <c r="M62" s="78" t="s">
        <v>358</v>
      </c>
      <c r="N62" s="78" t="b">
        <f t="shared" si="3"/>
        <v>1</v>
      </c>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c r="EO62" s="80"/>
      <c r="EP62" s="80"/>
      <c r="EQ62" s="80"/>
      <c r="ER62" s="80"/>
      <c r="ES62" s="80"/>
      <c r="ET62" s="80"/>
      <c r="EU62" s="80"/>
      <c r="EV62" s="80"/>
      <c r="EW62" s="80"/>
      <c r="EX62" s="80"/>
      <c r="EY62" s="80"/>
      <c r="EZ62" s="80"/>
      <c r="FA62" s="80"/>
      <c r="FB62" s="80"/>
      <c r="FC62" s="80"/>
      <c r="FD62" s="80"/>
      <c r="FE62" s="80"/>
      <c r="FF62" s="80"/>
      <c r="FG62" s="80"/>
      <c r="FH62" s="80"/>
      <c r="FI62" s="80"/>
      <c r="FJ62" s="80"/>
      <c r="FK62" s="80"/>
      <c r="FL62" s="80"/>
      <c r="FM62" s="80"/>
      <c r="FN62" s="80"/>
      <c r="FO62" s="80"/>
      <c r="FP62" s="80"/>
      <c r="FQ62" s="80"/>
      <c r="FR62" s="80"/>
      <c r="FS62" s="80"/>
      <c r="FT62" s="80"/>
      <c r="FU62" s="80"/>
      <c r="FV62" s="80"/>
      <c r="FW62" s="80"/>
      <c r="FX62" s="80"/>
      <c r="FY62" s="80"/>
      <c r="FZ62" s="80"/>
      <c r="GA62" s="80"/>
      <c r="GB62" s="80"/>
      <c r="GC62" s="80"/>
      <c r="GD62" s="80"/>
      <c r="GE62" s="80"/>
      <c r="GF62" s="80"/>
    </row>
    <row r="63" spans="1:188" x14ac:dyDescent="0.25">
      <c r="A63" s="122" t="s">
        <v>359</v>
      </c>
      <c r="B63" s="123">
        <v>12</v>
      </c>
      <c r="C63" s="125">
        <v>0</v>
      </c>
      <c r="D63" s="115"/>
      <c r="E63" s="89"/>
      <c r="F63" s="90"/>
      <c r="G63" s="140"/>
      <c r="H63" s="91"/>
      <c r="I63" s="78"/>
      <c r="J63" s="80"/>
      <c r="K63" s="80"/>
      <c r="L63" s="80"/>
      <c r="M63" s="78" t="s">
        <v>359</v>
      </c>
      <c r="N63" s="78" t="b">
        <f t="shared" si="3"/>
        <v>1</v>
      </c>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row>
    <row r="64" spans="1:188" x14ac:dyDescent="0.25">
      <c r="A64" s="122" t="s">
        <v>360</v>
      </c>
      <c r="B64" s="123">
        <v>12</v>
      </c>
      <c r="C64" s="125">
        <v>0</v>
      </c>
      <c r="D64" s="115"/>
      <c r="E64" s="89"/>
      <c r="F64" s="90"/>
      <c r="G64" s="140"/>
      <c r="H64" s="91"/>
      <c r="I64" s="78"/>
      <c r="J64" s="80"/>
      <c r="K64" s="80"/>
      <c r="L64" s="80"/>
      <c r="M64" s="78" t="s">
        <v>360</v>
      </c>
      <c r="N64" s="78" t="b">
        <f t="shared" si="3"/>
        <v>1</v>
      </c>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c r="EO64" s="80"/>
      <c r="EP64" s="80"/>
      <c r="EQ64" s="80"/>
      <c r="ER64" s="80"/>
      <c r="ES64" s="80"/>
      <c r="ET64" s="80"/>
      <c r="EU64" s="80"/>
      <c r="EV64" s="80"/>
      <c r="EW64" s="80"/>
      <c r="EX64" s="80"/>
      <c r="EY64" s="80"/>
      <c r="EZ64" s="80"/>
      <c r="FA64" s="80"/>
      <c r="FB64" s="80"/>
      <c r="FC64" s="80"/>
      <c r="FD64" s="80"/>
      <c r="FE64" s="80"/>
      <c r="FF64" s="80"/>
      <c r="FG64" s="80"/>
      <c r="FH64" s="80"/>
      <c r="FI64" s="80"/>
      <c r="FJ64" s="80"/>
      <c r="FK64" s="80"/>
      <c r="FL64" s="80"/>
      <c r="FM64" s="80"/>
      <c r="FN64" s="80"/>
      <c r="FO64" s="80"/>
      <c r="FP64" s="80"/>
      <c r="FQ64" s="80"/>
      <c r="FR64" s="80"/>
      <c r="FS64" s="80"/>
      <c r="FT64" s="80"/>
      <c r="FU64" s="80"/>
      <c r="FV64" s="80"/>
      <c r="FW64" s="80"/>
      <c r="FX64" s="80"/>
      <c r="FY64" s="80"/>
      <c r="FZ64" s="80"/>
      <c r="GA64" s="80"/>
      <c r="GB64" s="80"/>
      <c r="GC64" s="80"/>
      <c r="GD64" s="80"/>
      <c r="GE64" s="80"/>
      <c r="GF64" s="80"/>
    </row>
    <row r="65" spans="1:188" x14ac:dyDescent="0.25">
      <c r="A65" s="122" t="s">
        <v>361</v>
      </c>
      <c r="B65" s="123">
        <v>12</v>
      </c>
      <c r="C65" s="125">
        <v>0</v>
      </c>
      <c r="D65" s="115"/>
      <c r="E65" s="89"/>
      <c r="F65" s="90"/>
      <c r="G65" s="140"/>
      <c r="H65" s="91"/>
      <c r="I65" s="78"/>
      <c r="J65" s="80"/>
      <c r="K65" s="80"/>
      <c r="L65" s="80"/>
      <c r="M65" s="78" t="s">
        <v>361</v>
      </c>
      <c r="N65" s="78" t="b">
        <f t="shared" si="3"/>
        <v>1</v>
      </c>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0"/>
      <c r="DE65" s="80"/>
      <c r="DF65" s="80"/>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c r="EO65" s="80"/>
      <c r="EP65" s="80"/>
      <c r="EQ65" s="80"/>
      <c r="ER65" s="80"/>
      <c r="ES65" s="80"/>
      <c r="ET65" s="80"/>
      <c r="EU65" s="80"/>
      <c r="EV65" s="80"/>
      <c r="EW65" s="80"/>
      <c r="EX65" s="80"/>
      <c r="EY65" s="80"/>
      <c r="EZ65" s="80"/>
      <c r="FA65" s="80"/>
      <c r="FB65" s="80"/>
      <c r="FC65" s="80"/>
      <c r="FD65" s="80"/>
      <c r="FE65" s="80"/>
      <c r="FF65" s="80"/>
      <c r="FG65" s="80"/>
      <c r="FH65" s="80"/>
      <c r="FI65" s="80"/>
      <c r="FJ65" s="80"/>
      <c r="FK65" s="80"/>
      <c r="FL65" s="80"/>
      <c r="FM65" s="80"/>
      <c r="FN65" s="80"/>
      <c r="FO65" s="80"/>
      <c r="FP65" s="80"/>
      <c r="FQ65" s="80"/>
      <c r="FR65" s="80"/>
      <c r="FS65" s="80"/>
      <c r="FT65" s="80"/>
      <c r="FU65" s="80"/>
      <c r="FV65" s="80"/>
      <c r="FW65" s="80"/>
      <c r="FX65" s="80"/>
      <c r="FY65" s="80"/>
      <c r="FZ65" s="80"/>
      <c r="GA65" s="80"/>
      <c r="GB65" s="80"/>
      <c r="GC65" s="80"/>
      <c r="GD65" s="80"/>
      <c r="GE65" s="80"/>
      <c r="GF65" s="80"/>
    </row>
    <row r="66" spans="1:188" x14ac:dyDescent="0.25">
      <c r="A66" s="122" t="s">
        <v>362</v>
      </c>
      <c r="B66" s="123">
        <v>12</v>
      </c>
      <c r="C66" s="125">
        <v>0</v>
      </c>
      <c r="D66" s="115"/>
      <c r="E66" s="89"/>
      <c r="F66" s="90"/>
      <c r="G66" s="140"/>
      <c r="H66" s="91"/>
      <c r="I66" s="78"/>
      <c r="J66" s="80"/>
      <c r="K66" s="80"/>
      <c r="L66" s="80"/>
      <c r="M66" s="78" t="s">
        <v>362</v>
      </c>
      <c r="N66" s="78" t="b">
        <f t="shared" si="3"/>
        <v>1</v>
      </c>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c r="EO66" s="80"/>
      <c r="EP66" s="80"/>
      <c r="EQ66" s="80"/>
      <c r="ER66" s="80"/>
      <c r="ES66" s="80"/>
      <c r="ET66" s="80"/>
      <c r="EU66" s="80"/>
      <c r="EV66" s="80"/>
      <c r="EW66" s="80"/>
      <c r="EX66" s="80"/>
      <c r="EY66" s="80"/>
      <c r="EZ66" s="80"/>
      <c r="FA66" s="80"/>
      <c r="FB66" s="80"/>
      <c r="FC66" s="80"/>
      <c r="FD66" s="80"/>
      <c r="FE66" s="80"/>
      <c r="FF66" s="80"/>
      <c r="FG66" s="80"/>
      <c r="FH66" s="80"/>
      <c r="FI66" s="80"/>
      <c r="FJ66" s="80"/>
      <c r="FK66" s="80"/>
      <c r="FL66" s="80"/>
      <c r="FM66" s="80"/>
      <c r="FN66" s="80"/>
      <c r="FO66" s="80"/>
      <c r="FP66" s="80"/>
      <c r="FQ66" s="80"/>
      <c r="FR66" s="80"/>
      <c r="FS66" s="80"/>
      <c r="FT66" s="80"/>
      <c r="FU66" s="80"/>
      <c r="FV66" s="80"/>
      <c r="FW66" s="80"/>
      <c r="FX66" s="80"/>
      <c r="FY66" s="80"/>
      <c r="FZ66" s="80"/>
      <c r="GA66" s="80"/>
      <c r="GB66" s="80"/>
      <c r="GC66" s="80"/>
      <c r="GD66" s="80"/>
      <c r="GE66" s="80"/>
      <c r="GF66" s="80"/>
    </row>
    <row r="67" spans="1:188" x14ac:dyDescent="0.25">
      <c r="A67" s="122" t="s">
        <v>363</v>
      </c>
      <c r="B67" s="123">
        <v>12</v>
      </c>
      <c r="C67" s="125">
        <v>0</v>
      </c>
      <c r="D67" s="115"/>
      <c r="E67" s="89"/>
      <c r="F67" s="90"/>
      <c r="G67" s="140"/>
      <c r="H67" s="91"/>
      <c r="I67" s="78"/>
      <c r="J67" s="80"/>
      <c r="K67" s="80"/>
      <c r="L67" s="80"/>
      <c r="M67" s="78" t="s">
        <v>363</v>
      </c>
      <c r="N67" s="78" t="b">
        <f t="shared" si="3"/>
        <v>1</v>
      </c>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0"/>
      <c r="FX67" s="80"/>
      <c r="FY67" s="80"/>
      <c r="FZ67" s="80"/>
      <c r="GA67" s="80"/>
      <c r="GB67" s="80"/>
      <c r="GC67" s="80"/>
      <c r="GD67" s="80"/>
      <c r="GE67" s="80"/>
      <c r="GF67" s="80"/>
    </row>
    <row r="68" spans="1:188" x14ac:dyDescent="0.25">
      <c r="A68" s="122" t="s">
        <v>364</v>
      </c>
      <c r="B68" s="123">
        <v>12</v>
      </c>
      <c r="C68" s="125">
        <v>0</v>
      </c>
      <c r="D68" s="115"/>
      <c r="E68" s="89"/>
      <c r="F68" s="90"/>
      <c r="G68" s="140"/>
      <c r="H68" s="91"/>
      <c r="I68" s="78"/>
      <c r="J68" s="80"/>
      <c r="K68" s="80"/>
      <c r="L68" s="80"/>
      <c r="M68" s="78" t="s">
        <v>364</v>
      </c>
      <c r="N68" s="78" t="b">
        <f t="shared" si="3"/>
        <v>1</v>
      </c>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row>
    <row r="69" spans="1:188" x14ac:dyDescent="0.25">
      <c r="A69" s="122" t="s">
        <v>365</v>
      </c>
      <c r="B69" s="123">
        <v>12</v>
      </c>
      <c r="C69" s="125">
        <v>0</v>
      </c>
      <c r="D69" s="115"/>
      <c r="E69" s="89"/>
      <c r="F69" s="90"/>
      <c r="G69" s="140"/>
      <c r="H69" s="91"/>
      <c r="I69" s="78"/>
      <c r="J69" s="80"/>
      <c r="K69" s="80"/>
      <c r="L69" s="80"/>
      <c r="M69" s="78" t="s">
        <v>365</v>
      </c>
      <c r="N69" s="78" t="b">
        <f t="shared" si="3"/>
        <v>1</v>
      </c>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row>
    <row r="70" spans="1:188" x14ac:dyDescent="0.25">
      <c r="A70" s="122" t="s">
        <v>366</v>
      </c>
      <c r="B70" s="123">
        <v>12</v>
      </c>
      <c r="C70" s="125">
        <v>0</v>
      </c>
      <c r="D70" s="115"/>
      <c r="E70" s="89"/>
      <c r="F70" s="90"/>
      <c r="G70" s="140"/>
      <c r="H70" s="91"/>
      <c r="I70" s="78"/>
      <c r="J70" s="80"/>
      <c r="K70" s="80"/>
      <c r="L70" s="80"/>
      <c r="M70" s="78" t="s">
        <v>366</v>
      </c>
      <c r="N70" s="78" t="b">
        <f t="shared" si="3"/>
        <v>1</v>
      </c>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0"/>
      <c r="FX70" s="80"/>
      <c r="FY70" s="80"/>
      <c r="FZ70" s="80"/>
      <c r="GA70" s="80"/>
      <c r="GB70" s="80"/>
      <c r="GC70" s="80"/>
      <c r="GD70" s="80"/>
      <c r="GE70" s="80"/>
      <c r="GF70" s="80"/>
    </row>
    <row r="71" spans="1:188" x14ac:dyDescent="0.25">
      <c r="A71" s="122" t="s">
        <v>367</v>
      </c>
      <c r="B71" s="123">
        <v>12</v>
      </c>
      <c r="C71" s="125">
        <v>0</v>
      </c>
      <c r="D71" s="115"/>
      <c r="E71" s="89"/>
      <c r="F71" s="90"/>
      <c r="G71" s="140"/>
      <c r="H71" s="91"/>
      <c r="I71" s="78"/>
      <c r="J71" s="80"/>
      <c r="K71" s="80"/>
      <c r="L71" s="80"/>
      <c r="M71" s="78" t="s">
        <v>367</v>
      </c>
      <c r="N71" s="78" t="b">
        <f t="shared" si="3"/>
        <v>1</v>
      </c>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c r="EO71" s="80"/>
      <c r="EP71" s="80"/>
      <c r="EQ71" s="80"/>
      <c r="ER71" s="80"/>
      <c r="ES71" s="80"/>
      <c r="ET71" s="80"/>
      <c r="EU71" s="80"/>
      <c r="EV71" s="80"/>
      <c r="EW71" s="80"/>
      <c r="EX71" s="80"/>
      <c r="EY71" s="80"/>
      <c r="EZ71" s="80"/>
      <c r="FA71" s="80"/>
      <c r="FB71" s="80"/>
      <c r="FC71" s="80"/>
      <c r="FD71" s="80"/>
      <c r="FE71" s="80"/>
      <c r="FF71" s="80"/>
      <c r="FG71" s="80"/>
      <c r="FH71" s="80"/>
      <c r="FI71" s="80"/>
      <c r="FJ71" s="80"/>
      <c r="FK71" s="80"/>
      <c r="FL71" s="80"/>
      <c r="FM71" s="80"/>
      <c r="FN71" s="80"/>
      <c r="FO71" s="80"/>
      <c r="FP71" s="80"/>
      <c r="FQ71" s="80"/>
      <c r="FR71" s="80"/>
      <c r="FS71" s="80"/>
      <c r="FT71" s="80"/>
      <c r="FU71" s="80"/>
      <c r="FV71" s="80"/>
      <c r="FW71" s="80"/>
      <c r="FX71" s="80"/>
      <c r="FY71" s="80"/>
      <c r="FZ71" s="80"/>
      <c r="GA71" s="80"/>
      <c r="GB71" s="80"/>
      <c r="GC71" s="80"/>
      <c r="GD71" s="80"/>
      <c r="GE71" s="80"/>
      <c r="GF71" s="80"/>
    </row>
    <row r="72" spans="1:188" x14ac:dyDescent="0.25">
      <c r="A72" s="122" t="s">
        <v>368</v>
      </c>
      <c r="B72" s="123">
        <v>12</v>
      </c>
      <c r="C72" s="125">
        <v>0</v>
      </c>
      <c r="D72" s="115"/>
      <c r="E72" s="89"/>
      <c r="F72" s="90"/>
      <c r="G72" s="140"/>
      <c r="H72" s="91"/>
      <c r="I72" s="78"/>
      <c r="J72" s="80"/>
      <c r="K72" s="80"/>
      <c r="L72" s="80"/>
      <c r="M72" s="78" t="s">
        <v>368</v>
      </c>
      <c r="N72" s="78" t="b">
        <f t="shared" si="3"/>
        <v>1</v>
      </c>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c r="EO72" s="80"/>
      <c r="EP72" s="80"/>
      <c r="EQ72" s="80"/>
      <c r="ER72" s="80"/>
      <c r="ES72" s="80"/>
      <c r="ET72" s="80"/>
      <c r="EU72" s="80"/>
      <c r="EV72" s="80"/>
      <c r="EW72" s="80"/>
      <c r="EX72" s="80"/>
      <c r="EY72" s="80"/>
      <c r="EZ72" s="80"/>
      <c r="FA72" s="80"/>
      <c r="FB72" s="80"/>
      <c r="FC72" s="80"/>
      <c r="FD72" s="80"/>
      <c r="FE72" s="80"/>
      <c r="FF72" s="80"/>
      <c r="FG72" s="80"/>
      <c r="FH72" s="80"/>
      <c r="FI72" s="80"/>
      <c r="FJ72" s="80"/>
      <c r="FK72" s="80"/>
      <c r="FL72" s="80"/>
      <c r="FM72" s="80"/>
      <c r="FN72" s="80"/>
      <c r="FO72" s="80"/>
      <c r="FP72" s="80"/>
      <c r="FQ72" s="80"/>
      <c r="FR72" s="80"/>
      <c r="FS72" s="80"/>
      <c r="FT72" s="80"/>
      <c r="FU72" s="80"/>
      <c r="FV72" s="80"/>
      <c r="FW72" s="80"/>
      <c r="FX72" s="80"/>
      <c r="FY72" s="80"/>
      <c r="FZ72" s="80"/>
      <c r="GA72" s="80"/>
      <c r="GB72" s="80"/>
      <c r="GC72" s="80"/>
      <c r="GD72" s="80"/>
      <c r="GE72" s="80"/>
      <c r="GF72" s="80"/>
    </row>
    <row r="73" spans="1:188" x14ac:dyDescent="0.25">
      <c r="A73" s="122" t="s">
        <v>369</v>
      </c>
      <c r="B73" s="123">
        <v>12</v>
      </c>
      <c r="C73" s="125">
        <v>1</v>
      </c>
      <c r="D73" s="115"/>
      <c r="E73" s="89"/>
      <c r="F73" s="90"/>
      <c r="G73" s="140"/>
      <c r="H73" s="91"/>
      <c r="I73" s="78"/>
      <c r="J73" s="80"/>
      <c r="K73" s="80"/>
      <c r="L73" s="80"/>
      <c r="M73" s="78" t="s">
        <v>369</v>
      </c>
      <c r="N73" s="78" t="b">
        <f t="shared" si="3"/>
        <v>1</v>
      </c>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c r="EO73" s="80"/>
      <c r="EP73" s="80"/>
      <c r="EQ73" s="80"/>
      <c r="ER73" s="80"/>
      <c r="ES73" s="80"/>
      <c r="ET73" s="80"/>
      <c r="EU73" s="80"/>
      <c r="EV73" s="80"/>
      <c r="EW73" s="80"/>
      <c r="EX73" s="80"/>
      <c r="EY73" s="80"/>
      <c r="EZ73" s="80"/>
      <c r="FA73" s="80"/>
      <c r="FB73" s="80"/>
      <c r="FC73" s="80"/>
      <c r="FD73" s="80"/>
      <c r="FE73" s="80"/>
      <c r="FF73" s="80"/>
      <c r="FG73" s="80"/>
      <c r="FH73" s="80"/>
      <c r="FI73" s="80"/>
      <c r="FJ73" s="80"/>
      <c r="FK73" s="80"/>
      <c r="FL73" s="80"/>
      <c r="FM73" s="80"/>
      <c r="FN73" s="80"/>
      <c r="FO73" s="80"/>
      <c r="FP73" s="80"/>
      <c r="FQ73" s="80"/>
      <c r="FR73" s="80"/>
      <c r="FS73" s="80"/>
      <c r="FT73" s="80"/>
      <c r="FU73" s="80"/>
      <c r="FV73" s="80"/>
      <c r="FW73" s="80"/>
      <c r="FX73" s="80"/>
      <c r="FY73" s="80"/>
      <c r="FZ73" s="80"/>
      <c r="GA73" s="80"/>
      <c r="GB73" s="80"/>
      <c r="GC73" s="80"/>
      <c r="GD73" s="80"/>
      <c r="GE73" s="80"/>
      <c r="GF73" s="80"/>
    </row>
    <row r="74" spans="1:188" x14ac:dyDescent="0.25">
      <c r="A74" s="122" t="s">
        <v>370</v>
      </c>
      <c r="B74" s="123">
        <v>12</v>
      </c>
      <c r="C74" s="125">
        <v>6</v>
      </c>
      <c r="D74" s="115"/>
      <c r="E74" s="89"/>
      <c r="F74" s="90"/>
      <c r="G74" s="78">
        <f>'Victim Services'!I21</f>
        <v>6</v>
      </c>
      <c r="H74" s="91"/>
      <c r="I74" s="78" t="b">
        <f>C74=G74</f>
        <v>1</v>
      </c>
      <c r="J74" s="80"/>
      <c r="K74" s="80"/>
      <c r="L74" s="80"/>
      <c r="M74" s="78" t="s">
        <v>370</v>
      </c>
      <c r="N74" s="78" t="b">
        <f t="shared" si="3"/>
        <v>1</v>
      </c>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80"/>
      <c r="FM74" s="80"/>
      <c r="FN74" s="80"/>
      <c r="FO74" s="80"/>
      <c r="FP74" s="80"/>
      <c r="FQ74" s="80"/>
      <c r="FR74" s="80"/>
      <c r="FS74" s="80"/>
      <c r="FT74" s="80"/>
      <c r="FU74" s="80"/>
      <c r="FV74" s="80"/>
      <c r="FW74" s="80"/>
      <c r="FX74" s="80"/>
      <c r="FY74" s="80"/>
      <c r="FZ74" s="80"/>
      <c r="GA74" s="80"/>
      <c r="GB74" s="80"/>
      <c r="GC74" s="80"/>
      <c r="GD74" s="80"/>
      <c r="GE74" s="80"/>
      <c r="GF74" s="80"/>
    </row>
    <row r="75" spans="1:188" x14ac:dyDescent="0.25">
      <c r="A75" s="122" t="s">
        <v>371</v>
      </c>
      <c r="B75" s="123">
        <v>12</v>
      </c>
      <c r="C75" s="125">
        <v>13</v>
      </c>
      <c r="D75" s="115"/>
      <c r="E75" s="89"/>
      <c r="F75" s="90"/>
      <c r="G75" s="78">
        <f>'Victim Services'!I22</f>
        <v>13</v>
      </c>
      <c r="H75" s="91"/>
      <c r="I75" s="78" t="b">
        <f t="shared" ref="I75:I80" si="5">C75=G75</f>
        <v>1</v>
      </c>
      <c r="J75" s="80"/>
      <c r="K75" s="80"/>
      <c r="L75" s="80"/>
      <c r="M75" s="78" t="s">
        <v>371</v>
      </c>
      <c r="N75" s="78" t="b">
        <f t="shared" si="3"/>
        <v>1</v>
      </c>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80"/>
      <c r="EP75" s="80"/>
      <c r="EQ75" s="80"/>
      <c r="ER75" s="80"/>
      <c r="ES75" s="80"/>
      <c r="ET75" s="80"/>
      <c r="EU75" s="80"/>
      <c r="EV75" s="80"/>
      <c r="EW75" s="80"/>
      <c r="EX75" s="80"/>
      <c r="EY75" s="80"/>
      <c r="EZ75" s="80"/>
      <c r="FA75" s="80"/>
      <c r="FB75" s="80"/>
      <c r="FC75" s="80"/>
      <c r="FD75" s="80"/>
      <c r="FE75" s="80"/>
      <c r="FF75" s="80"/>
      <c r="FG75" s="80"/>
      <c r="FH75" s="80"/>
      <c r="FI75" s="80"/>
      <c r="FJ75" s="80"/>
      <c r="FK75" s="80"/>
      <c r="FL75" s="80"/>
      <c r="FM75" s="80"/>
      <c r="FN75" s="80"/>
      <c r="FO75" s="80"/>
      <c r="FP75" s="80"/>
      <c r="FQ75" s="80"/>
      <c r="FR75" s="80"/>
      <c r="FS75" s="80"/>
      <c r="FT75" s="80"/>
      <c r="FU75" s="80"/>
      <c r="FV75" s="80"/>
      <c r="FW75" s="80"/>
      <c r="FX75" s="80"/>
      <c r="FY75" s="80"/>
      <c r="FZ75" s="80"/>
      <c r="GA75" s="80"/>
      <c r="GB75" s="80"/>
      <c r="GC75" s="80"/>
      <c r="GD75" s="80"/>
      <c r="GE75" s="80"/>
      <c r="GF75" s="80"/>
    </row>
    <row r="76" spans="1:188" x14ac:dyDescent="0.25">
      <c r="A76" s="122" t="s">
        <v>372</v>
      </c>
      <c r="B76" s="123">
        <v>12</v>
      </c>
      <c r="C76" s="125">
        <v>340</v>
      </c>
      <c r="D76" s="115"/>
      <c r="E76" s="89"/>
      <c r="F76" s="90"/>
      <c r="G76" s="78">
        <f>'Victim Services'!I23</f>
        <v>340</v>
      </c>
      <c r="H76" s="91"/>
      <c r="I76" s="78" t="b">
        <f t="shared" si="5"/>
        <v>1</v>
      </c>
      <c r="J76" s="80"/>
      <c r="K76" s="80"/>
      <c r="L76" s="80"/>
      <c r="M76" s="78" t="s">
        <v>372</v>
      </c>
      <c r="N76" s="78" t="b">
        <f t="shared" ref="N76:N130" si="6">A76=M76</f>
        <v>1</v>
      </c>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0"/>
      <c r="FX76" s="80"/>
      <c r="FY76" s="80"/>
      <c r="FZ76" s="80"/>
      <c r="GA76" s="80"/>
      <c r="GB76" s="80"/>
      <c r="GC76" s="80"/>
      <c r="GD76" s="80"/>
      <c r="GE76" s="80"/>
      <c r="GF76" s="80"/>
    </row>
    <row r="77" spans="1:188" x14ac:dyDescent="0.25">
      <c r="A77" s="122" t="s">
        <v>373</v>
      </c>
      <c r="B77" s="123">
        <v>12</v>
      </c>
      <c r="C77" s="125">
        <v>1020</v>
      </c>
      <c r="D77" s="115"/>
      <c r="E77" s="89"/>
      <c r="F77" s="90"/>
      <c r="G77" s="78">
        <f>'Victim Services'!I24</f>
        <v>1020</v>
      </c>
      <c r="H77" s="91"/>
      <c r="I77" s="78" t="b">
        <f t="shared" si="5"/>
        <v>1</v>
      </c>
      <c r="J77" s="80"/>
      <c r="K77" s="80"/>
      <c r="L77" s="80"/>
      <c r="M77" s="78" t="s">
        <v>373</v>
      </c>
      <c r="N77" s="78" t="b">
        <f t="shared" si="6"/>
        <v>1</v>
      </c>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c r="EO77" s="80"/>
      <c r="EP77" s="80"/>
      <c r="EQ77" s="80"/>
      <c r="ER77" s="80"/>
      <c r="ES77" s="80"/>
      <c r="ET77" s="80"/>
      <c r="EU77" s="80"/>
      <c r="EV77" s="80"/>
      <c r="EW77" s="80"/>
      <c r="EX77" s="80"/>
      <c r="EY77" s="80"/>
      <c r="EZ77" s="80"/>
      <c r="FA77" s="80"/>
      <c r="FB77" s="80"/>
      <c r="FC77" s="80"/>
      <c r="FD77" s="80"/>
      <c r="FE77" s="80"/>
      <c r="FF77" s="80"/>
      <c r="FG77" s="80"/>
      <c r="FH77" s="80"/>
      <c r="FI77" s="80"/>
      <c r="FJ77" s="80"/>
      <c r="FK77" s="80"/>
      <c r="FL77" s="80"/>
      <c r="FM77" s="80"/>
      <c r="FN77" s="80"/>
      <c r="FO77" s="80"/>
      <c r="FP77" s="80"/>
      <c r="FQ77" s="80"/>
      <c r="FR77" s="80"/>
      <c r="FS77" s="80"/>
      <c r="FT77" s="80"/>
      <c r="FU77" s="80"/>
      <c r="FV77" s="80"/>
      <c r="FW77" s="80"/>
      <c r="FX77" s="80"/>
      <c r="FY77" s="80"/>
      <c r="FZ77" s="80"/>
      <c r="GA77" s="80"/>
      <c r="GB77" s="80"/>
      <c r="GC77" s="80"/>
      <c r="GD77" s="80"/>
      <c r="GE77" s="80"/>
      <c r="GF77" s="80"/>
    </row>
    <row r="78" spans="1:188" x14ac:dyDescent="0.25">
      <c r="A78" s="122" t="s">
        <v>374</v>
      </c>
      <c r="B78" s="123">
        <v>12</v>
      </c>
      <c r="C78" s="125">
        <v>2</v>
      </c>
      <c r="D78" s="115"/>
      <c r="E78" s="89"/>
      <c r="F78" s="90"/>
      <c r="G78" s="78">
        <f>'Victim Services'!I25</f>
        <v>2</v>
      </c>
      <c r="H78" s="91"/>
      <c r="I78" s="78" t="b">
        <f t="shared" si="5"/>
        <v>1</v>
      </c>
      <c r="J78" s="80"/>
      <c r="K78" s="80"/>
      <c r="L78" s="80"/>
      <c r="M78" s="78" t="s">
        <v>374</v>
      </c>
      <c r="N78" s="78" t="b">
        <f t="shared" si="6"/>
        <v>1</v>
      </c>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80"/>
      <c r="EP78" s="80"/>
      <c r="EQ78" s="80"/>
      <c r="ER78" s="80"/>
      <c r="ES78" s="80"/>
      <c r="ET78" s="80"/>
      <c r="EU78" s="80"/>
      <c r="EV78" s="80"/>
      <c r="EW78" s="80"/>
      <c r="EX78" s="80"/>
      <c r="EY78" s="80"/>
      <c r="EZ78" s="80"/>
      <c r="FA78" s="80"/>
      <c r="FB78" s="80"/>
      <c r="FC78" s="80"/>
      <c r="FD78" s="80"/>
      <c r="FE78" s="80"/>
      <c r="FF78" s="80"/>
      <c r="FG78" s="80"/>
      <c r="FH78" s="80"/>
      <c r="FI78" s="80"/>
      <c r="FJ78" s="80"/>
      <c r="FK78" s="80"/>
      <c r="FL78" s="80"/>
      <c r="FM78" s="80"/>
      <c r="FN78" s="80"/>
      <c r="FO78" s="80"/>
      <c r="FP78" s="80"/>
      <c r="FQ78" s="80"/>
      <c r="FR78" s="80"/>
      <c r="FS78" s="80"/>
      <c r="FT78" s="80"/>
      <c r="FU78" s="80"/>
      <c r="FV78" s="80"/>
      <c r="FW78" s="80"/>
      <c r="FX78" s="80"/>
      <c r="FY78" s="80"/>
      <c r="FZ78" s="80"/>
      <c r="GA78" s="80"/>
      <c r="GB78" s="80"/>
      <c r="GC78" s="80"/>
      <c r="GD78" s="80"/>
      <c r="GE78" s="80"/>
      <c r="GF78" s="80"/>
    </row>
    <row r="79" spans="1:188" x14ac:dyDescent="0.25">
      <c r="A79" s="122" t="s">
        <v>375</v>
      </c>
      <c r="B79" s="123">
        <v>12</v>
      </c>
      <c r="C79" s="125">
        <v>620</v>
      </c>
      <c r="D79" s="115"/>
      <c r="E79" s="89"/>
      <c r="F79" s="90"/>
      <c r="G79" s="78">
        <f>'Victim Services'!I26</f>
        <v>620</v>
      </c>
      <c r="H79" s="91"/>
      <c r="I79" s="78" t="b">
        <f t="shared" si="5"/>
        <v>1</v>
      </c>
      <c r="J79" s="80"/>
      <c r="K79" s="80"/>
      <c r="L79" s="80"/>
      <c r="M79" s="78" t="s">
        <v>375</v>
      </c>
      <c r="N79" s="78" t="b">
        <f t="shared" si="6"/>
        <v>1</v>
      </c>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row>
    <row r="80" spans="1:188" x14ac:dyDescent="0.25">
      <c r="A80" s="122" t="s">
        <v>376</v>
      </c>
      <c r="B80" s="123">
        <v>12</v>
      </c>
      <c r="C80" s="125">
        <v>122</v>
      </c>
      <c r="D80" s="115"/>
      <c r="E80" s="89"/>
      <c r="F80" s="90"/>
      <c r="G80" s="78">
        <f>'Victim Services'!I27</f>
        <v>122</v>
      </c>
      <c r="H80" s="91"/>
      <c r="I80" s="78" t="b">
        <f t="shared" si="5"/>
        <v>1</v>
      </c>
      <c r="J80" s="80"/>
      <c r="K80" s="80"/>
      <c r="L80" s="80"/>
      <c r="M80" s="78" t="s">
        <v>376</v>
      </c>
      <c r="N80" s="78" t="b">
        <f t="shared" si="6"/>
        <v>1</v>
      </c>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0"/>
      <c r="DE80" s="80"/>
      <c r="DF80" s="80"/>
      <c r="DG80" s="80"/>
      <c r="DH80" s="80"/>
      <c r="DI80" s="80"/>
      <c r="DJ80" s="80"/>
      <c r="DK80" s="80"/>
      <c r="DL80" s="80"/>
      <c r="DM80" s="80"/>
      <c r="DN80" s="80"/>
      <c r="DO80" s="80"/>
      <c r="DP80" s="80"/>
      <c r="DQ80" s="80"/>
      <c r="DR80" s="80"/>
      <c r="DS80" s="80"/>
      <c r="DT80" s="80"/>
      <c r="DU80" s="80"/>
      <c r="DV80" s="80"/>
      <c r="DW80" s="80"/>
      <c r="DX80" s="80"/>
      <c r="DY80" s="80"/>
      <c r="DZ80" s="80"/>
      <c r="EA80" s="80"/>
      <c r="EB80" s="80"/>
      <c r="EC80" s="80"/>
      <c r="ED80" s="80"/>
      <c r="EE80" s="80"/>
      <c r="EF80" s="80"/>
      <c r="EG80" s="80"/>
      <c r="EH80" s="80"/>
      <c r="EI80" s="80"/>
      <c r="EJ80" s="80"/>
      <c r="EK80" s="80"/>
      <c r="EL80" s="80"/>
      <c r="EM80" s="80"/>
      <c r="EN80" s="80"/>
      <c r="EO80" s="80"/>
      <c r="EP80" s="80"/>
      <c r="EQ80" s="80"/>
      <c r="ER80" s="80"/>
      <c r="ES80" s="80"/>
      <c r="ET80" s="80"/>
      <c r="EU80" s="80"/>
      <c r="EV80" s="80"/>
      <c r="EW80" s="80"/>
      <c r="EX80" s="80"/>
      <c r="EY80" s="80"/>
      <c r="EZ80" s="80"/>
      <c r="FA80" s="80"/>
      <c r="FB80" s="80"/>
      <c r="FC80" s="80"/>
      <c r="FD80" s="80"/>
      <c r="FE80" s="80"/>
      <c r="FF80" s="80"/>
      <c r="FG80" s="80"/>
      <c r="FH80" s="80"/>
      <c r="FI80" s="80"/>
      <c r="FJ80" s="80"/>
      <c r="FK80" s="80"/>
      <c r="FL80" s="80"/>
      <c r="FM80" s="80"/>
      <c r="FN80" s="80"/>
      <c r="FO80" s="80"/>
      <c r="FP80" s="80"/>
      <c r="FQ80" s="80"/>
      <c r="FR80" s="80"/>
      <c r="FS80" s="80"/>
      <c r="FT80" s="80"/>
      <c r="FU80" s="80"/>
      <c r="FV80" s="80"/>
      <c r="FW80" s="80"/>
      <c r="FX80" s="80"/>
      <c r="FY80" s="80"/>
      <c r="FZ80" s="80"/>
      <c r="GA80" s="80"/>
      <c r="GB80" s="80"/>
      <c r="GC80" s="80"/>
      <c r="GD80" s="80"/>
      <c r="GE80" s="80"/>
      <c r="GF80" s="80"/>
    </row>
    <row r="81" spans="1:188" x14ac:dyDescent="0.25">
      <c r="A81" s="122" t="s">
        <v>377</v>
      </c>
      <c r="B81" s="123">
        <v>12</v>
      </c>
      <c r="C81" s="125">
        <v>2123</v>
      </c>
      <c r="D81" s="115"/>
      <c r="E81" s="89"/>
      <c r="F81" s="90"/>
      <c r="G81" s="78"/>
      <c r="H81" s="91"/>
      <c r="I81" s="78"/>
      <c r="J81" s="80"/>
      <c r="K81" s="80"/>
      <c r="L81" s="80"/>
      <c r="M81" s="78" t="s">
        <v>377</v>
      </c>
      <c r="N81" s="78" t="b">
        <f t="shared" si="6"/>
        <v>1</v>
      </c>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0"/>
      <c r="DE81" s="80"/>
      <c r="DF81" s="80"/>
      <c r="DG81" s="80"/>
      <c r="DH81" s="80"/>
      <c r="DI81" s="80"/>
      <c r="DJ81" s="80"/>
      <c r="DK81" s="80"/>
      <c r="DL81" s="80"/>
      <c r="DM81" s="80"/>
      <c r="DN81" s="80"/>
      <c r="DO81" s="80"/>
      <c r="DP81" s="80"/>
      <c r="DQ81" s="80"/>
      <c r="DR81" s="80"/>
      <c r="DS81" s="80"/>
      <c r="DT81" s="80"/>
      <c r="DU81" s="80"/>
      <c r="DV81" s="80"/>
      <c r="DW81" s="80"/>
      <c r="DX81" s="80"/>
      <c r="DY81" s="80"/>
      <c r="DZ81" s="80"/>
      <c r="EA81" s="80"/>
      <c r="EB81" s="80"/>
      <c r="EC81" s="80"/>
      <c r="ED81" s="80"/>
      <c r="EE81" s="80"/>
      <c r="EF81" s="80"/>
      <c r="EG81" s="80"/>
      <c r="EH81" s="80"/>
      <c r="EI81" s="80"/>
      <c r="EJ81" s="80"/>
      <c r="EK81" s="80"/>
      <c r="EL81" s="80"/>
      <c r="EM81" s="80"/>
      <c r="EN81" s="80"/>
      <c r="EO81" s="80"/>
      <c r="EP81" s="80"/>
      <c r="EQ81" s="80"/>
      <c r="ER81" s="80"/>
      <c r="ES81" s="80"/>
      <c r="ET81" s="80"/>
      <c r="EU81" s="80"/>
      <c r="EV81" s="80"/>
      <c r="EW81" s="80"/>
      <c r="EX81" s="80"/>
      <c r="EY81" s="80"/>
      <c r="EZ81" s="80"/>
      <c r="FA81" s="80"/>
      <c r="FB81" s="80"/>
      <c r="FC81" s="80"/>
      <c r="FD81" s="80"/>
      <c r="FE81" s="80"/>
      <c r="FF81" s="80"/>
      <c r="FG81" s="80"/>
      <c r="FH81" s="80"/>
      <c r="FI81" s="80"/>
      <c r="FJ81" s="80"/>
      <c r="FK81" s="80"/>
      <c r="FL81" s="80"/>
      <c r="FM81" s="80"/>
      <c r="FN81" s="80"/>
      <c r="FO81" s="80"/>
      <c r="FP81" s="80"/>
      <c r="FQ81" s="80"/>
      <c r="FR81" s="80"/>
      <c r="FS81" s="80"/>
      <c r="FT81" s="80"/>
      <c r="FU81" s="80"/>
      <c r="FV81" s="80"/>
      <c r="FW81" s="80"/>
      <c r="FX81" s="80"/>
      <c r="FY81" s="80"/>
      <c r="FZ81" s="80"/>
      <c r="GA81" s="80"/>
      <c r="GB81" s="80"/>
      <c r="GC81" s="80"/>
      <c r="GD81" s="80"/>
      <c r="GE81" s="80"/>
      <c r="GF81" s="80"/>
    </row>
    <row r="82" spans="1:188" x14ac:dyDescent="0.25">
      <c r="A82" s="122" t="s">
        <v>378</v>
      </c>
      <c r="B82" s="123">
        <v>12</v>
      </c>
      <c r="C82" s="125">
        <v>902</v>
      </c>
      <c r="D82" s="115"/>
      <c r="E82" s="89"/>
      <c r="F82" s="90"/>
      <c r="G82" s="78">
        <f>'Victim Services'!I29</f>
        <v>902</v>
      </c>
      <c r="H82" s="91"/>
      <c r="I82" s="78" t="b">
        <f>C82=G82</f>
        <v>1</v>
      </c>
      <c r="J82" s="80"/>
      <c r="K82" s="80"/>
      <c r="L82" s="80"/>
      <c r="M82" s="78" t="s">
        <v>378</v>
      </c>
      <c r="N82" s="78" t="b">
        <f t="shared" si="6"/>
        <v>1</v>
      </c>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0"/>
      <c r="DE82" s="80"/>
      <c r="DF82" s="80"/>
      <c r="DG82" s="80"/>
      <c r="DH82" s="80"/>
      <c r="DI82" s="80"/>
      <c r="DJ82" s="80"/>
      <c r="DK82" s="80"/>
      <c r="DL82" s="80"/>
      <c r="DM82" s="80"/>
      <c r="DN82" s="80"/>
      <c r="DO82" s="80"/>
      <c r="DP82" s="80"/>
      <c r="DQ82" s="80"/>
      <c r="DR82" s="80"/>
      <c r="DS82" s="80"/>
      <c r="DT82" s="80"/>
      <c r="DU82" s="80"/>
      <c r="DV82" s="80"/>
      <c r="DW82" s="80"/>
      <c r="DX82" s="80"/>
      <c r="DY82" s="80"/>
      <c r="DZ82" s="80"/>
      <c r="EA82" s="80"/>
      <c r="EB82" s="80"/>
      <c r="EC82" s="80"/>
      <c r="ED82" s="80"/>
      <c r="EE82" s="80"/>
      <c r="EF82" s="80"/>
      <c r="EG82" s="80"/>
      <c r="EH82" s="80"/>
      <c r="EI82" s="80"/>
      <c r="EJ82" s="80"/>
      <c r="EK82" s="80"/>
      <c r="EL82" s="80"/>
      <c r="EM82" s="80"/>
      <c r="EN82" s="80"/>
      <c r="EO82" s="80"/>
      <c r="EP82" s="80"/>
      <c r="EQ82" s="80"/>
      <c r="ER82" s="80"/>
      <c r="ES82" s="80"/>
      <c r="ET82" s="80"/>
      <c r="EU82" s="80"/>
      <c r="EV82" s="80"/>
      <c r="EW82" s="80"/>
      <c r="EX82" s="80"/>
      <c r="EY82" s="80"/>
      <c r="EZ82" s="80"/>
      <c r="FA82" s="80"/>
      <c r="FB82" s="80"/>
      <c r="FC82" s="80"/>
      <c r="FD82" s="80"/>
      <c r="FE82" s="80"/>
      <c r="FF82" s="80"/>
      <c r="FG82" s="80"/>
      <c r="FH82" s="80"/>
      <c r="FI82" s="80"/>
      <c r="FJ82" s="80"/>
      <c r="FK82" s="80"/>
      <c r="FL82" s="80"/>
      <c r="FM82" s="80"/>
      <c r="FN82" s="80"/>
      <c r="FO82" s="80"/>
      <c r="FP82" s="80"/>
      <c r="FQ82" s="80"/>
      <c r="FR82" s="80"/>
      <c r="FS82" s="80"/>
      <c r="FT82" s="80"/>
      <c r="FU82" s="80"/>
      <c r="FV82" s="80"/>
      <c r="FW82" s="80"/>
      <c r="FX82" s="80"/>
      <c r="FY82" s="80"/>
      <c r="FZ82" s="80"/>
      <c r="GA82" s="80"/>
      <c r="GB82" s="80"/>
      <c r="GC82" s="80"/>
      <c r="GD82" s="80"/>
      <c r="GE82" s="80"/>
      <c r="GF82" s="80"/>
    </row>
    <row r="83" spans="1:188" x14ac:dyDescent="0.25">
      <c r="A83" s="122" t="s">
        <v>379</v>
      </c>
      <c r="B83" s="123">
        <v>12</v>
      </c>
      <c r="C83" s="125">
        <v>125</v>
      </c>
      <c r="D83" s="115"/>
      <c r="E83" s="89"/>
      <c r="F83" s="90"/>
      <c r="G83" s="78">
        <f>'Victim Services'!I30</f>
        <v>125</v>
      </c>
      <c r="H83" s="91"/>
      <c r="I83" s="78" t="b">
        <f t="shared" ref="I83:I84" si="7">C83=G83</f>
        <v>1</v>
      </c>
      <c r="J83" s="80"/>
      <c r="K83" s="80"/>
      <c r="L83" s="80"/>
      <c r="M83" s="78" t="s">
        <v>379</v>
      </c>
      <c r="N83" s="78" t="b">
        <f t="shared" si="6"/>
        <v>1</v>
      </c>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0"/>
      <c r="DE83" s="80"/>
      <c r="DF83" s="80"/>
      <c r="DG83" s="80"/>
      <c r="DH83" s="80"/>
      <c r="DI83" s="80"/>
      <c r="DJ83" s="80"/>
      <c r="DK83" s="80"/>
      <c r="DL83" s="80"/>
      <c r="DM83" s="80"/>
      <c r="DN83" s="80"/>
      <c r="DO83" s="80"/>
      <c r="DP83" s="80"/>
      <c r="DQ83" s="80"/>
      <c r="DR83" s="80"/>
      <c r="DS83" s="80"/>
      <c r="DT83" s="80"/>
      <c r="DU83" s="80"/>
      <c r="DV83" s="80"/>
      <c r="DW83" s="80"/>
      <c r="DX83" s="80"/>
      <c r="DY83" s="80"/>
      <c r="DZ83" s="80"/>
      <c r="EA83" s="80"/>
      <c r="EB83" s="80"/>
      <c r="EC83" s="80"/>
      <c r="ED83" s="80"/>
      <c r="EE83" s="80"/>
      <c r="EF83" s="80"/>
      <c r="EG83" s="80"/>
      <c r="EH83" s="80"/>
      <c r="EI83" s="80"/>
      <c r="EJ83" s="80"/>
      <c r="EK83" s="80"/>
      <c r="EL83" s="80"/>
      <c r="EM83" s="80"/>
      <c r="EN83" s="80"/>
      <c r="EO83" s="80"/>
      <c r="EP83" s="80"/>
      <c r="EQ83" s="80"/>
      <c r="ER83" s="80"/>
      <c r="ES83" s="80"/>
      <c r="ET83" s="80"/>
      <c r="EU83" s="80"/>
      <c r="EV83" s="80"/>
      <c r="EW83" s="80"/>
      <c r="EX83" s="80"/>
      <c r="EY83" s="80"/>
      <c r="EZ83" s="80"/>
      <c r="FA83" s="80"/>
      <c r="FB83" s="80"/>
      <c r="FC83" s="80"/>
      <c r="FD83" s="80"/>
      <c r="FE83" s="80"/>
      <c r="FF83" s="80"/>
      <c r="FG83" s="80"/>
      <c r="FH83" s="80"/>
      <c r="FI83" s="80"/>
      <c r="FJ83" s="80"/>
      <c r="FK83" s="80"/>
      <c r="FL83" s="80"/>
      <c r="FM83" s="80"/>
      <c r="FN83" s="80"/>
      <c r="FO83" s="80"/>
      <c r="FP83" s="80"/>
      <c r="FQ83" s="80"/>
      <c r="FR83" s="80"/>
      <c r="FS83" s="80"/>
      <c r="FT83" s="80"/>
      <c r="FU83" s="80"/>
      <c r="FV83" s="80"/>
      <c r="FW83" s="80"/>
      <c r="FX83" s="80"/>
      <c r="FY83" s="80"/>
      <c r="FZ83" s="80"/>
      <c r="GA83" s="80"/>
      <c r="GB83" s="80"/>
      <c r="GC83" s="80"/>
      <c r="GD83" s="80"/>
      <c r="GE83" s="80"/>
      <c r="GF83" s="80"/>
    </row>
    <row r="84" spans="1:188" x14ac:dyDescent="0.25">
      <c r="A84" s="122" t="s">
        <v>380</v>
      </c>
      <c r="B84" s="123">
        <v>12</v>
      </c>
      <c r="C84" s="125">
        <v>1096</v>
      </c>
      <c r="D84" s="115"/>
      <c r="E84" s="89"/>
      <c r="F84" s="90"/>
      <c r="G84" s="78">
        <f>'Victim Services'!I31</f>
        <v>1096</v>
      </c>
      <c r="H84" s="91"/>
      <c r="I84" s="78" t="b">
        <f t="shared" si="7"/>
        <v>1</v>
      </c>
      <c r="J84" s="80"/>
      <c r="K84" s="80"/>
      <c r="L84" s="80"/>
      <c r="M84" s="78" t="s">
        <v>380</v>
      </c>
      <c r="N84" s="78" t="b">
        <f t="shared" si="6"/>
        <v>1</v>
      </c>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0"/>
      <c r="DE84" s="80"/>
      <c r="DF84" s="80"/>
      <c r="DG84" s="80"/>
      <c r="DH84" s="80"/>
      <c r="DI84" s="80"/>
      <c r="DJ84" s="80"/>
      <c r="DK84" s="80"/>
      <c r="DL84" s="80"/>
      <c r="DM84" s="80"/>
      <c r="DN84" s="80"/>
      <c r="DO84" s="80"/>
      <c r="DP84" s="80"/>
      <c r="DQ84" s="80"/>
      <c r="DR84" s="80"/>
      <c r="DS84" s="80"/>
      <c r="DT84" s="80"/>
      <c r="DU84" s="80"/>
      <c r="DV84" s="80"/>
      <c r="DW84" s="80"/>
      <c r="DX84" s="80"/>
      <c r="DY84" s="80"/>
      <c r="DZ84" s="80"/>
      <c r="EA84" s="80"/>
      <c r="EB84" s="80"/>
      <c r="EC84" s="80"/>
      <c r="ED84" s="80"/>
      <c r="EE84" s="80"/>
      <c r="EF84" s="80"/>
      <c r="EG84" s="80"/>
      <c r="EH84" s="80"/>
      <c r="EI84" s="80"/>
      <c r="EJ84" s="80"/>
      <c r="EK84" s="80"/>
      <c r="EL84" s="80"/>
      <c r="EM84" s="80"/>
      <c r="EN84" s="80"/>
      <c r="EO84" s="80"/>
      <c r="EP84" s="80"/>
      <c r="EQ84" s="80"/>
      <c r="ER84" s="80"/>
      <c r="ES84" s="80"/>
      <c r="ET84" s="80"/>
      <c r="EU84" s="80"/>
      <c r="EV84" s="80"/>
      <c r="EW84" s="80"/>
      <c r="EX84" s="80"/>
      <c r="EY84" s="80"/>
      <c r="EZ84" s="80"/>
      <c r="FA84" s="80"/>
      <c r="FB84" s="80"/>
      <c r="FC84" s="80"/>
      <c r="FD84" s="80"/>
      <c r="FE84" s="80"/>
      <c r="FF84" s="80"/>
      <c r="FG84" s="80"/>
      <c r="FH84" s="80"/>
      <c r="FI84" s="80"/>
      <c r="FJ84" s="80"/>
      <c r="FK84" s="80"/>
      <c r="FL84" s="80"/>
      <c r="FM84" s="80"/>
      <c r="FN84" s="80"/>
      <c r="FO84" s="80"/>
      <c r="FP84" s="80"/>
      <c r="FQ84" s="80"/>
      <c r="FR84" s="80"/>
      <c r="FS84" s="80"/>
      <c r="FT84" s="80"/>
      <c r="FU84" s="80"/>
      <c r="FV84" s="80"/>
      <c r="FW84" s="80"/>
      <c r="FX84" s="80"/>
      <c r="FY84" s="80"/>
      <c r="FZ84" s="80"/>
      <c r="GA84" s="80"/>
      <c r="GB84" s="80"/>
      <c r="GC84" s="80"/>
      <c r="GD84" s="80"/>
      <c r="GE84" s="80"/>
      <c r="GF84" s="80"/>
    </row>
    <row r="85" spans="1:188" x14ac:dyDescent="0.25">
      <c r="A85" s="122" t="s">
        <v>381</v>
      </c>
      <c r="B85" s="123">
        <v>12</v>
      </c>
      <c r="C85" s="125">
        <v>2123</v>
      </c>
      <c r="D85" s="115"/>
      <c r="E85" s="89"/>
      <c r="F85" s="90"/>
      <c r="G85" s="78"/>
      <c r="H85" s="91"/>
      <c r="I85" s="78"/>
      <c r="J85" s="80"/>
      <c r="K85" s="80"/>
      <c r="L85" s="80"/>
      <c r="M85" s="78" t="s">
        <v>381</v>
      </c>
      <c r="N85" s="78" t="b">
        <f t="shared" si="6"/>
        <v>1</v>
      </c>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0"/>
      <c r="DE85" s="80"/>
      <c r="DF85" s="80"/>
      <c r="DG85" s="80"/>
      <c r="DH85" s="80"/>
      <c r="DI85" s="80"/>
      <c r="DJ85" s="80"/>
      <c r="DK85" s="80"/>
      <c r="DL85" s="80"/>
      <c r="DM85" s="80"/>
      <c r="DN85" s="80"/>
      <c r="DO85" s="80"/>
      <c r="DP85" s="80"/>
      <c r="DQ85" s="80"/>
      <c r="DR85" s="80"/>
      <c r="DS85" s="80"/>
      <c r="DT85" s="80"/>
      <c r="DU85" s="80"/>
      <c r="DV85" s="80"/>
      <c r="DW85" s="80"/>
      <c r="DX85" s="80"/>
      <c r="DY85" s="80"/>
      <c r="DZ85" s="80"/>
      <c r="EA85" s="80"/>
      <c r="EB85" s="80"/>
      <c r="EC85" s="80"/>
      <c r="ED85" s="80"/>
      <c r="EE85" s="80"/>
      <c r="EF85" s="80"/>
      <c r="EG85" s="80"/>
      <c r="EH85" s="80"/>
      <c r="EI85" s="80"/>
      <c r="EJ85" s="80"/>
      <c r="EK85" s="80"/>
      <c r="EL85" s="80"/>
      <c r="EM85" s="80"/>
      <c r="EN85" s="80"/>
      <c r="EO85" s="80"/>
      <c r="EP85" s="80"/>
      <c r="EQ85" s="80"/>
      <c r="ER85" s="80"/>
      <c r="ES85" s="80"/>
      <c r="ET85" s="80"/>
      <c r="EU85" s="80"/>
      <c r="EV85" s="80"/>
      <c r="EW85" s="80"/>
      <c r="EX85" s="80"/>
      <c r="EY85" s="80"/>
      <c r="EZ85" s="80"/>
      <c r="FA85" s="80"/>
      <c r="FB85" s="80"/>
      <c r="FC85" s="80"/>
      <c r="FD85" s="80"/>
      <c r="FE85" s="80"/>
      <c r="FF85" s="80"/>
      <c r="FG85" s="80"/>
      <c r="FH85" s="80"/>
      <c r="FI85" s="80"/>
      <c r="FJ85" s="80"/>
      <c r="FK85" s="80"/>
      <c r="FL85" s="80"/>
      <c r="FM85" s="80"/>
      <c r="FN85" s="80"/>
      <c r="FO85" s="80"/>
      <c r="FP85" s="80"/>
      <c r="FQ85" s="80"/>
      <c r="FR85" s="80"/>
      <c r="FS85" s="80"/>
      <c r="FT85" s="80"/>
      <c r="FU85" s="80"/>
      <c r="FV85" s="80"/>
      <c r="FW85" s="80"/>
      <c r="FX85" s="80"/>
      <c r="FY85" s="80"/>
      <c r="FZ85" s="80"/>
      <c r="GA85" s="80"/>
      <c r="GB85" s="80"/>
      <c r="GC85" s="80"/>
      <c r="GD85" s="80"/>
      <c r="GE85" s="80"/>
      <c r="GF85" s="80"/>
    </row>
    <row r="86" spans="1:188" x14ac:dyDescent="0.25">
      <c r="A86" s="122" t="s">
        <v>382</v>
      </c>
      <c r="B86" s="123">
        <v>12</v>
      </c>
      <c r="C86" s="125">
        <v>58</v>
      </c>
      <c r="D86" s="115"/>
      <c r="E86" s="89"/>
      <c r="F86" s="90"/>
      <c r="G86" s="78">
        <f>'Victim Services'!I33</f>
        <v>58</v>
      </c>
      <c r="H86" s="91"/>
      <c r="I86" s="78" t="b">
        <f>C86=G86</f>
        <v>1</v>
      </c>
      <c r="J86" s="80"/>
      <c r="K86" s="80"/>
      <c r="L86" s="80"/>
      <c r="M86" s="78" t="s">
        <v>382</v>
      </c>
      <c r="N86" s="78" t="b">
        <f t="shared" si="6"/>
        <v>1</v>
      </c>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0"/>
      <c r="DO86" s="80"/>
      <c r="DP86" s="80"/>
      <c r="DQ86" s="80"/>
      <c r="DR86" s="80"/>
      <c r="DS86" s="80"/>
      <c r="DT86" s="80"/>
      <c r="DU86" s="80"/>
      <c r="DV86" s="80"/>
      <c r="DW86" s="80"/>
      <c r="DX86" s="80"/>
      <c r="DY86" s="80"/>
      <c r="DZ86" s="80"/>
      <c r="EA86" s="80"/>
      <c r="EB86" s="80"/>
      <c r="EC86" s="80"/>
      <c r="ED86" s="80"/>
      <c r="EE86" s="80"/>
      <c r="EF86" s="80"/>
      <c r="EG86" s="80"/>
      <c r="EH86" s="80"/>
      <c r="EI86" s="80"/>
      <c r="EJ86" s="80"/>
      <c r="EK86" s="80"/>
      <c r="EL86" s="80"/>
      <c r="EM86" s="80"/>
      <c r="EN86" s="80"/>
      <c r="EO86" s="80"/>
      <c r="EP86" s="80"/>
      <c r="EQ86" s="80"/>
      <c r="ER86" s="80"/>
      <c r="ES86" s="80"/>
      <c r="ET86" s="80"/>
      <c r="EU86" s="80"/>
      <c r="EV86" s="80"/>
      <c r="EW86" s="80"/>
      <c r="EX86" s="80"/>
      <c r="EY86" s="80"/>
      <c r="EZ86" s="80"/>
      <c r="FA86" s="80"/>
      <c r="FB86" s="80"/>
      <c r="FC86" s="80"/>
      <c r="FD86" s="80"/>
      <c r="FE86" s="80"/>
      <c r="FF86" s="80"/>
      <c r="FG86" s="80"/>
      <c r="FH86" s="80"/>
      <c r="FI86" s="80"/>
      <c r="FJ86" s="80"/>
      <c r="FK86" s="80"/>
      <c r="FL86" s="80"/>
      <c r="FM86" s="80"/>
      <c r="FN86" s="80"/>
      <c r="FO86" s="80"/>
      <c r="FP86" s="80"/>
      <c r="FQ86" s="80"/>
      <c r="FR86" s="80"/>
      <c r="FS86" s="80"/>
      <c r="FT86" s="80"/>
      <c r="FU86" s="80"/>
      <c r="FV86" s="80"/>
      <c r="FW86" s="80"/>
      <c r="FX86" s="80"/>
      <c r="FY86" s="80"/>
      <c r="FZ86" s="80"/>
      <c r="GA86" s="80"/>
      <c r="GB86" s="80"/>
      <c r="GC86" s="80"/>
      <c r="GD86" s="80"/>
      <c r="GE86" s="80"/>
      <c r="GF86" s="80"/>
    </row>
    <row r="87" spans="1:188" x14ac:dyDescent="0.25">
      <c r="A87" s="122" t="s">
        <v>383</v>
      </c>
      <c r="B87" s="123">
        <v>12</v>
      </c>
      <c r="C87" s="125">
        <v>116</v>
      </c>
      <c r="D87" s="115"/>
      <c r="E87" s="89"/>
      <c r="F87" s="90"/>
      <c r="G87" s="78">
        <f>'Victim Services'!I34</f>
        <v>116</v>
      </c>
      <c r="H87" s="91"/>
      <c r="I87" s="78" t="b">
        <f t="shared" ref="I87:I92" si="8">C87=G87</f>
        <v>1</v>
      </c>
      <c r="J87" s="80"/>
      <c r="K87" s="80"/>
      <c r="L87" s="80"/>
      <c r="M87" s="78" t="s">
        <v>383</v>
      </c>
      <c r="N87" s="78" t="b">
        <f t="shared" si="6"/>
        <v>1</v>
      </c>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c r="CV87" s="80"/>
      <c r="CW87" s="80"/>
      <c r="CX87" s="80"/>
      <c r="CY87" s="80"/>
      <c r="CZ87" s="80"/>
      <c r="DA87" s="80"/>
      <c r="DB87" s="80"/>
      <c r="DC87" s="80"/>
      <c r="DD87" s="80"/>
      <c r="DE87" s="80"/>
      <c r="DF87" s="80"/>
      <c r="DG87" s="80"/>
      <c r="DH87" s="80"/>
      <c r="DI87" s="80"/>
      <c r="DJ87" s="80"/>
      <c r="DK87" s="80"/>
      <c r="DL87" s="80"/>
      <c r="DM87" s="80"/>
      <c r="DN87" s="80"/>
      <c r="DO87" s="80"/>
      <c r="DP87" s="80"/>
      <c r="DQ87" s="80"/>
      <c r="DR87" s="80"/>
      <c r="DS87" s="80"/>
      <c r="DT87" s="80"/>
      <c r="DU87" s="80"/>
      <c r="DV87" s="80"/>
      <c r="DW87" s="80"/>
      <c r="DX87" s="80"/>
      <c r="DY87" s="80"/>
      <c r="DZ87" s="80"/>
      <c r="EA87" s="80"/>
      <c r="EB87" s="80"/>
      <c r="EC87" s="80"/>
      <c r="ED87" s="80"/>
      <c r="EE87" s="80"/>
      <c r="EF87" s="80"/>
      <c r="EG87" s="80"/>
      <c r="EH87" s="80"/>
      <c r="EI87" s="80"/>
      <c r="EJ87" s="80"/>
      <c r="EK87" s="80"/>
      <c r="EL87" s="80"/>
      <c r="EM87" s="80"/>
      <c r="EN87" s="80"/>
      <c r="EO87" s="80"/>
      <c r="EP87" s="80"/>
      <c r="EQ87" s="80"/>
      <c r="ER87" s="80"/>
      <c r="ES87" s="80"/>
      <c r="ET87" s="80"/>
      <c r="EU87" s="80"/>
      <c r="EV87" s="80"/>
      <c r="EW87" s="80"/>
      <c r="EX87" s="80"/>
      <c r="EY87" s="80"/>
      <c r="EZ87" s="80"/>
      <c r="FA87" s="80"/>
      <c r="FB87" s="80"/>
      <c r="FC87" s="80"/>
      <c r="FD87" s="80"/>
      <c r="FE87" s="80"/>
      <c r="FF87" s="80"/>
      <c r="FG87" s="80"/>
      <c r="FH87" s="80"/>
      <c r="FI87" s="80"/>
      <c r="FJ87" s="80"/>
      <c r="FK87" s="80"/>
      <c r="FL87" s="80"/>
      <c r="FM87" s="80"/>
      <c r="FN87" s="80"/>
      <c r="FO87" s="80"/>
      <c r="FP87" s="80"/>
      <c r="FQ87" s="80"/>
      <c r="FR87" s="80"/>
      <c r="FS87" s="80"/>
      <c r="FT87" s="80"/>
      <c r="FU87" s="80"/>
      <c r="FV87" s="80"/>
      <c r="FW87" s="80"/>
      <c r="FX87" s="80"/>
      <c r="FY87" s="80"/>
      <c r="FZ87" s="80"/>
      <c r="GA87" s="80"/>
      <c r="GB87" s="80"/>
      <c r="GC87" s="80"/>
      <c r="GD87" s="80"/>
      <c r="GE87" s="80"/>
      <c r="GF87" s="80"/>
    </row>
    <row r="88" spans="1:188" x14ac:dyDescent="0.25">
      <c r="A88" s="122" t="s">
        <v>384</v>
      </c>
      <c r="B88" s="123">
        <v>12</v>
      </c>
      <c r="C88" s="125">
        <v>94</v>
      </c>
      <c r="D88" s="115"/>
      <c r="E88" s="89"/>
      <c r="F88" s="90"/>
      <c r="G88" s="78">
        <f>'Victim Services'!I35</f>
        <v>94</v>
      </c>
      <c r="H88" s="91"/>
      <c r="I88" s="78" t="b">
        <f t="shared" si="8"/>
        <v>1</v>
      </c>
      <c r="J88" s="80"/>
      <c r="K88" s="80"/>
      <c r="L88" s="80"/>
      <c r="M88" s="78" t="s">
        <v>384</v>
      </c>
      <c r="N88" s="78" t="b">
        <f t="shared" si="6"/>
        <v>1</v>
      </c>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0"/>
      <c r="DE88" s="80"/>
      <c r="DF88" s="80"/>
      <c r="DG88" s="80"/>
      <c r="DH88" s="80"/>
      <c r="DI88" s="80"/>
      <c r="DJ88" s="80"/>
      <c r="DK88" s="80"/>
      <c r="DL88" s="80"/>
      <c r="DM88" s="80"/>
      <c r="DN88" s="80"/>
      <c r="DO88" s="80"/>
      <c r="DP88" s="80"/>
      <c r="DQ88" s="80"/>
      <c r="DR88" s="80"/>
      <c r="DS88" s="80"/>
      <c r="DT88" s="80"/>
      <c r="DU88" s="80"/>
      <c r="DV88" s="80"/>
      <c r="DW88" s="80"/>
      <c r="DX88" s="80"/>
      <c r="DY88" s="80"/>
      <c r="DZ88" s="80"/>
      <c r="EA88" s="80"/>
      <c r="EB88" s="80"/>
      <c r="EC88" s="80"/>
      <c r="ED88" s="80"/>
      <c r="EE88" s="80"/>
      <c r="EF88" s="80"/>
      <c r="EG88" s="80"/>
      <c r="EH88" s="80"/>
      <c r="EI88" s="80"/>
      <c r="EJ88" s="80"/>
      <c r="EK88" s="80"/>
      <c r="EL88" s="80"/>
      <c r="EM88" s="80"/>
      <c r="EN88" s="80"/>
      <c r="EO88" s="80"/>
      <c r="EP88" s="80"/>
      <c r="EQ88" s="80"/>
      <c r="ER88" s="80"/>
      <c r="ES88" s="80"/>
      <c r="ET88" s="80"/>
      <c r="EU88" s="80"/>
      <c r="EV88" s="80"/>
      <c r="EW88" s="80"/>
      <c r="EX88" s="80"/>
      <c r="EY88" s="80"/>
      <c r="EZ88" s="80"/>
      <c r="FA88" s="80"/>
      <c r="FB88" s="80"/>
      <c r="FC88" s="80"/>
      <c r="FD88" s="80"/>
      <c r="FE88" s="80"/>
      <c r="FF88" s="80"/>
      <c r="FG88" s="80"/>
      <c r="FH88" s="80"/>
      <c r="FI88" s="80"/>
      <c r="FJ88" s="80"/>
      <c r="FK88" s="80"/>
      <c r="FL88" s="80"/>
      <c r="FM88" s="80"/>
      <c r="FN88" s="80"/>
      <c r="FO88" s="80"/>
      <c r="FP88" s="80"/>
      <c r="FQ88" s="80"/>
      <c r="FR88" s="80"/>
      <c r="FS88" s="80"/>
      <c r="FT88" s="80"/>
      <c r="FU88" s="80"/>
      <c r="FV88" s="80"/>
      <c r="FW88" s="80"/>
      <c r="FX88" s="80"/>
      <c r="FY88" s="80"/>
      <c r="FZ88" s="80"/>
      <c r="GA88" s="80"/>
      <c r="GB88" s="80"/>
      <c r="GC88" s="80"/>
      <c r="GD88" s="80"/>
      <c r="GE88" s="80"/>
      <c r="GF88" s="80"/>
    </row>
    <row r="89" spans="1:188" x14ac:dyDescent="0.25">
      <c r="A89" s="122" t="s">
        <v>385</v>
      </c>
      <c r="B89" s="123">
        <v>12</v>
      </c>
      <c r="C89" s="125">
        <v>235</v>
      </c>
      <c r="D89" s="115"/>
      <c r="E89" s="89"/>
      <c r="F89" s="90"/>
      <c r="G89" s="78">
        <f>'Victim Services'!I36</f>
        <v>235</v>
      </c>
      <c r="H89" s="91"/>
      <c r="I89" s="78" t="b">
        <f t="shared" si="8"/>
        <v>1</v>
      </c>
      <c r="J89" s="80"/>
      <c r="K89" s="80"/>
      <c r="L89" s="80"/>
      <c r="M89" s="78" t="s">
        <v>385</v>
      </c>
      <c r="N89" s="78" t="b">
        <f t="shared" si="6"/>
        <v>1</v>
      </c>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0"/>
      <c r="DE89" s="80"/>
      <c r="DF89" s="80"/>
      <c r="DG89" s="80"/>
      <c r="DH89" s="80"/>
      <c r="DI89" s="80"/>
      <c r="DJ89" s="80"/>
      <c r="DK89" s="80"/>
      <c r="DL89" s="80"/>
      <c r="DM89" s="80"/>
      <c r="DN89" s="80"/>
      <c r="DO89" s="80"/>
      <c r="DP89" s="80"/>
      <c r="DQ89" s="80"/>
      <c r="DR89" s="80"/>
      <c r="DS89" s="80"/>
      <c r="DT89" s="80"/>
      <c r="DU89" s="80"/>
      <c r="DV89" s="80"/>
      <c r="DW89" s="80"/>
      <c r="DX89" s="80"/>
      <c r="DY89" s="80"/>
      <c r="DZ89" s="80"/>
      <c r="EA89" s="80"/>
      <c r="EB89" s="80"/>
      <c r="EC89" s="80"/>
      <c r="ED89" s="80"/>
      <c r="EE89" s="80"/>
      <c r="EF89" s="80"/>
      <c r="EG89" s="80"/>
      <c r="EH89" s="80"/>
      <c r="EI89" s="80"/>
      <c r="EJ89" s="80"/>
      <c r="EK89" s="80"/>
      <c r="EL89" s="80"/>
      <c r="EM89" s="80"/>
      <c r="EN89" s="80"/>
      <c r="EO89" s="80"/>
      <c r="EP89" s="80"/>
      <c r="EQ89" s="80"/>
      <c r="ER89" s="80"/>
      <c r="ES89" s="80"/>
      <c r="ET89" s="80"/>
      <c r="EU89" s="80"/>
      <c r="EV89" s="80"/>
      <c r="EW89" s="80"/>
      <c r="EX89" s="80"/>
      <c r="EY89" s="80"/>
      <c r="EZ89" s="80"/>
      <c r="FA89" s="80"/>
      <c r="FB89" s="80"/>
      <c r="FC89" s="80"/>
      <c r="FD89" s="80"/>
      <c r="FE89" s="80"/>
      <c r="FF89" s="80"/>
      <c r="FG89" s="80"/>
      <c r="FH89" s="80"/>
      <c r="FI89" s="80"/>
      <c r="FJ89" s="80"/>
      <c r="FK89" s="80"/>
      <c r="FL89" s="80"/>
      <c r="FM89" s="80"/>
      <c r="FN89" s="80"/>
      <c r="FO89" s="80"/>
      <c r="FP89" s="80"/>
      <c r="FQ89" s="80"/>
      <c r="FR89" s="80"/>
      <c r="FS89" s="80"/>
      <c r="FT89" s="80"/>
      <c r="FU89" s="80"/>
      <c r="FV89" s="80"/>
      <c r="FW89" s="80"/>
      <c r="FX89" s="80"/>
      <c r="FY89" s="80"/>
      <c r="FZ89" s="80"/>
      <c r="GA89" s="80"/>
      <c r="GB89" s="80"/>
      <c r="GC89" s="80"/>
      <c r="GD89" s="80"/>
      <c r="GE89" s="80"/>
      <c r="GF89" s="80"/>
    </row>
    <row r="90" spans="1:188" x14ac:dyDescent="0.25">
      <c r="A90" s="122" t="s">
        <v>386</v>
      </c>
      <c r="B90" s="123">
        <v>12</v>
      </c>
      <c r="C90" s="125">
        <v>504</v>
      </c>
      <c r="D90" s="115"/>
      <c r="E90" s="89"/>
      <c r="F90" s="90"/>
      <c r="G90" s="78">
        <f>'Victim Services'!I37</f>
        <v>504</v>
      </c>
      <c r="H90" s="91"/>
      <c r="I90" s="78" t="b">
        <f t="shared" si="8"/>
        <v>1</v>
      </c>
      <c r="J90" s="80"/>
      <c r="K90" s="80"/>
      <c r="L90" s="80"/>
      <c r="M90" s="78" t="s">
        <v>386</v>
      </c>
      <c r="N90" s="78" t="b">
        <f t="shared" si="6"/>
        <v>1</v>
      </c>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0"/>
      <c r="DE90" s="80"/>
      <c r="DF90" s="80"/>
      <c r="DG90" s="80"/>
      <c r="DH90" s="80"/>
      <c r="DI90" s="80"/>
      <c r="DJ90" s="80"/>
      <c r="DK90" s="80"/>
      <c r="DL90" s="80"/>
      <c r="DM90" s="80"/>
      <c r="DN90" s="80"/>
      <c r="DO90" s="80"/>
      <c r="DP90" s="80"/>
      <c r="DQ90" s="80"/>
      <c r="DR90" s="80"/>
      <c r="DS90" s="80"/>
      <c r="DT90" s="80"/>
      <c r="DU90" s="80"/>
      <c r="DV90" s="80"/>
      <c r="DW90" s="80"/>
      <c r="DX90" s="80"/>
      <c r="DY90" s="80"/>
      <c r="DZ90" s="80"/>
      <c r="EA90" s="80"/>
      <c r="EB90" s="80"/>
      <c r="EC90" s="80"/>
      <c r="ED90" s="80"/>
      <c r="EE90" s="80"/>
      <c r="EF90" s="80"/>
      <c r="EG90" s="80"/>
      <c r="EH90" s="80"/>
      <c r="EI90" s="80"/>
      <c r="EJ90" s="80"/>
      <c r="EK90" s="80"/>
      <c r="EL90" s="80"/>
      <c r="EM90" s="80"/>
      <c r="EN90" s="80"/>
      <c r="EO90" s="80"/>
      <c r="EP90" s="80"/>
      <c r="EQ90" s="80"/>
      <c r="ER90" s="80"/>
      <c r="ES90" s="80"/>
      <c r="ET90" s="80"/>
      <c r="EU90" s="80"/>
      <c r="EV90" s="80"/>
      <c r="EW90" s="80"/>
      <c r="EX90" s="80"/>
      <c r="EY90" s="80"/>
      <c r="EZ90" s="80"/>
      <c r="FA90" s="80"/>
      <c r="FB90" s="80"/>
      <c r="FC90" s="80"/>
      <c r="FD90" s="80"/>
      <c r="FE90" s="80"/>
      <c r="FF90" s="80"/>
      <c r="FG90" s="80"/>
      <c r="FH90" s="80"/>
      <c r="FI90" s="80"/>
      <c r="FJ90" s="80"/>
      <c r="FK90" s="80"/>
      <c r="FL90" s="80"/>
      <c r="FM90" s="80"/>
      <c r="FN90" s="80"/>
      <c r="FO90" s="80"/>
      <c r="FP90" s="80"/>
      <c r="FQ90" s="80"/>
      <c r="FR90" s="80"/>
      <c r="FS90" s="80"/>
      <c r="FT90" s="80"/>
      <c r="FU90" s="80"/>
      <c r="FV90" s="80"/>
      <c r="FW90" s="80"/>
      <c r="FX90" s="80"/>
      <c r="FY90" s="80"/>
      <c r="FZ90" s="80"/>
      <c r="GA90" s="80"/>
      <c r="GB90" s="80"/>
      <c r="GC90" s="80"/>
      <c r="GD90" s="80"/>
      <c r="GE90" s="80"/>
      <c r="GF90" s="80"/>
    </row>
    <row r="91" spans="1:188" x14ac:dyDescent="0.25">
      <c r="A91" s="122" t="s">
        <v>387</v>
      </c>
      <c r="B91" s="123">
        <v>12</v>
      </c>
      <c r="C91" s="125">
        <v>26</v>
      </c>
      <c r="D91" s="115"/>
      <c r="E91" s="89"/>
      <c r="F91" s="90"/>
      <c r="G91" s="78">
        <f>'Victim Services'!I38</f>
        <v>26</v>
      </c>
      <c r="H91" s="91"/>
      <c r="I91" s="78" t="b">
        <f t="shared" si="8"/>
        <v>1</v>
      </c>
      <c r="J91" s="80"/>
      <c r="K91" s="80"/>
      <c r="L91" s="80"/>
      <c r="M91" s="78" t="s">
        <v>387</v>
      </c>
      <c r="N91" s="78" t="b">
        <f t="shared" si="6"/>
        <v>1</v>
      </c>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80"/>
      <c r="DL91" s="80"/>
      <c r="DM91" s="80"/>
      <c r="DN91" s="80"/>
      <c r="DO91" s="80"/>
      <c r="DP91" s="80"/>
      <c r="DQ91" s="80"/>
      <c r="DR91" s="80"/>
      <c r="DS91" s="80"/>
      <c r="DT91" s="80"/>
      <c r="DU91" s="80"/>
      <c r="DV91" s="80"/>
      <c r="DW91" s="80"/>
      <c r="DX91" s="80"/>
      <c r="DY91" s="80"/>
      <c r="DZ91" s="80"/>
      <c r="EA91" s="80"/>
      <c r="EB91" s="80"/>
      <c r="EC91" s="80"/>
      <c r="ED91" s="80"/>
      <c r="EE91" s="80"/>
      <c r="EF91" s="80"/>
      <c r="EG91" s="80"/>
      <c r="EH91" s="80"/>
      <c r="EI91" s="80"/>
      <c r="EJ91" s="80"/>
      <c r="EK91" s="80"/>
      <c r="EL91" s="80"/>
      <c r="EM91" s="80"/>
      <c r="EN91" s="80"/>
      <c r="EO91" s="80"/>
      <c r="EP91" s="80"/>
      <c r="EQ91" s="80"/>
      <c r="ER91" s="80"/>
      <c r="ES91" s="80"/>
      <c r="ET91" s="80"/>
      <c r="EU91" s="80"/>
      <c r="EV91" s="80"/>
      <c r="EW91" s="80"/>
      <c r="EX91" s="80"/>
      <c r="EY91" s="80"/>
      <c r="EZ91" s="80"/>
      <c r="FA91" s="80"/>
      <c r="FB91" s="80"/>
      <c r="FC91" s="80"/>
      <c r="FD91" s="80"/>
      <c r="FE91" s="80"/>
      <c r="FF91" s="80"/>
      <c r="FG91" s="80"/>
      <c r="FH91" s="80"/>
      <c r="FI91" s="80"/>
      <c r="FJ91" s="80"/>
      <c r="FK91" s="80"/>
      <c r="FL91" s="80"/>
      <c r="FM91" s="80"/>
      <c r="FN91" s="80"/>
      <c r="FO91" s="80"/>
      <c r="FP91" s="80"/>
      <c r="FQ91" s="80"/>
      <c r="FR91" s="80"/>
      <c r="FS91" s="80"/>
      <c r="FT91" s="80"/>
      <c r="FU91" s="80"/>
      <c r="FV91" s="80"/>
      <c r="FW91" s="80"/>
      <c r="FX91" s="80"/>
      <c r="FY91" s="80"/>
      <c r="FZ91" s="80"/>
      <c r="GA91" s="80"/>
      <c r="GB91" s="80"/>
      <c r="GC91" s="80"/>
      <c r="GD91" s="80"/>
      <c r="GE91" s="80"/>
      <c r="GF91" s="80"/>
    </row>
    <row r="92" spans="1:188" x14ac:dyDescent="0.25">
      <c r="A92" s="122" t="s">
        <v>388</v>
      </c>
      <c r="B92" s="123">
        <v>12</v>
      </c>
      <c r="C92" s="125">
        <v>1090</v>
      </c>
      <c r="D92" s="115"/>
      <c r="E92" s="89"/>
      <c r="F92" s="90"/>
      <c r="G92" s="78">
        <f>'Victim Services'!I39</f>
        <v>1090</v>
      </c>
      <c r="H92" s="91"/>
      <c r="I92" s="78" t="b">
        <f t="shared" si="8"/>
        <v>1</v>
      </c>
      <c r="J92" s="80"/>
      <c r="K92" s="80"/>
      <c r="L92" s="80"/>
      <c r="M92" s="78" t="s">
        <v>388</v>
      </c>
      <c r="N92" s="78" t="b">
        <f t="shared" si="6"/>
        <v>1</v>
      </c>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0"/>
      <c r="DE92" s="80"/>
      <c r="DF92" s="80"/>
      <c r="DG92" s="80"/>
      <c r="DH92" s="80"/>
      <c r="DI92" s="80"/>
      <c r="DJ92" s="80"/>
      <c r="DK92" s="80"/>
      <c r="DL92" s="80"/>
      <c r="DM92" s="80"/>
      <c r="DN92" s="80"/>
      <c r="DO92" s="80"/>
      <c r="DP92" s="80"/>
      <c r="DQ92" s="80"/>
      <c r="DR92" s="80"/>
      <c r="DS92" s="80"/>
      <c r="DT92" s="80"/>
      <c r="DU92" s="80"/>
      <c r="DV92" s="80"/>
      <c r="DW92" s="80"/>
      <c r="DX92" s="80"/>
      <c r="DY92" s="80"/>
      <c r="DZ92" s="80"/>
      <c r="EA92" s="80"/>
      <c r="EB92" s="80"/>
      <c r="EC92" s="80"/>
      <c r="ED92" s="80"/>
      <c r="EE92" s="80"/>
      <c r="EF92" s="80"/>
      <c r="EG92" s="80"/>
      <c r="EH92" s="80"/>
      <c r="EI92" s="80"/>
      <c r="EJ92" s="80"/>
      <c r="EK92" s="80"/>
      <c r="EL92" s="80"/>
      <c r="EM92" s="80"/>
      <c r="EN92" s="80"/>
      <c r="EO92" s="80"/>
      <c r="EP92" s="80"/>
      <c r="EQ92" s="80"/>
      <c r="ER92" s="80"/>
      <c r="ES92" s="80"/>
      <c r="ET92" s="80"/>
      <c r="EU92" s="80"/>
      <c r="EV92" s="80"/>
      <c r="EW92" s="80"/>
      <c r="EX92" s="80"/>
      <c r="EY92" s="80"/>
      <c r="EZ92" s="80"/>
      <c r="FA92" s="80"/>
      <c r="FB92" s="80"/>
      <c r="FC92" s="80"/>
      <c r="FD92" s="80"/>
      <c r="FE92" s="80"/>
      <c r="FF92" s="80"/>
      <c r="FG92" s="80"/>
      <c r="FH92" s="80"/>
      <c r="FI92" s="80"/>
      <c r="FJ92" s="80"/>
      <c r="FK92" s="80"/>
      <c r="FL92" s="80"/>
      <c r="FM92" s="80"/>
      <c r="FN92" s="80"/>
      <c r="FO92" s="80"/>
      <c r="FP92" s="80"/>
      <c r="FQ92" s="80"/>
      <c r="FR92" s="80"/>
      <c r="FS92" s="80"/>
      <c r="FT92" s="80"/>
      <c r="FU92" s="80"/>
      <c r="FV92" s="80"/>
      <c r="FW92" s="80"/>
      <c r="FX92" s="80"/>
      <c r="FY92" s="80"/>
      <c r="FZ92" s="80"/>
      <c r="GA92" s="80"/>
      <c r="GB92" s="80"/>
      <c r="GC92" s="80"/>
      <c r="GD92" s="80"/>
      <c r="GE92" s="80"/>
      <c r="GF92" s="80"/>
    </row>
    <row r="93" spans="1:188" x14ac:dyDescent="0.25">
      <c r="A93" s="122" t="s">
        <v>389</v>
      </c>
      <c r="B93" s="123">
        <v>12</v>
      </c>
      <c r="C93" s="125">
        <v>2123</v>
      </c>
      <c r="D93" s="115"/>
      <c r="E93" s="89"/>
      <c r="F93" s="90"/>
      <c r="G93" s="78"/>
      <c r="H93" s="91"/>
      <c r="I93" s="78"/>
      <c r="J93" s="80"/>
      <c r="K93" s="80"/>
      <c r="L93" s="80"/>
      <c r="M93" s="78" t="s">
        <v>389</v>
      </c>
      <c r="N93" s="78" t="b">
        <f t="shared" si="6"/>
        <v>1</v>
      </c>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0"/>
      <c r="DG93" s="80"/>
      <c r="DH93" s="80"/>
      <c r="DI93" s="80"/>
      <c r="DJ93" s="80"/>
      <c r="DK93" s="80"/>
      <c r="DL93" s="80"/>
      <c r="DM93" s="80"/>
      <c r="DN93" s="80"/>
      <c r="DO93" s="80"/>
      <c r="DP93" s="80"/>
      <c r="DQ93" s="80"/>
      <c r="DR93" s="80"/>
      <c r="DS93" s="80"/>
      <c r="DT93" s="80"/>
      <c r="DU93" s="80"/>
      <c r="DV93" s="80"/>
      <c r="DW93" s="80"/>
      <c r="DX93" s="80"/>
      <c r="DY93" s="80"/>
      <c r="DZ93" s="80"/>
      <c r="EA93" s="80"/>
      <c r="EB93" s="80"/>
      <c r="EC93" s="80"/>
      <c r="ED93" s="80"/>
      <c r="EE93" s="80"/>
      <c r="EF93" s="80"/>
      <c r="EG93" s="80"/>
      <c r="EH93" s="80"/>
      <c r="EI93" s="80"/>
      <c r="EJ93" s="80"/>
      <c r="EK93" s="80"/>
      <c r="EL93" s="80"/>
      <c r="EM93" s="80"/>
      <c r="EN93" s="80"/>
      <c r="EO93" s="80"/>
      <c r="EP93" s="80"/>
      <c r="EQ93" s="80"/>
      <c r="ER93" s="80"/>
      <c r="ES93" s="80"/>
      <c r="ET93" s="80"/>
      <c r="EU93" s="80"/>
      <c r="EV93" s="80"/>
      <c r="EW93" s="80"/>
      <c r="EX93" s="80"/>
      <c r="EY93" s="80"/>
      <c r="EZ93" s="80"/>
      <c r="FA93" s="80"/>
      <c r="FB93" s="80"/>
      <c r="FC93" s="80"/>
      <c r="FD93" s="80"/>
      <c r="FE93" s="80"/>
      <c r="FF93" s="80"/>
      <c r="FG93" s="80"/>
      <c r="FH93" s="80"/>
      <c r="FI93" s="80"/>
      <c r="FJ93" s="80"/>
      <c r="FK93" s="80"/>
      <c r="FL93" s="80"/>
      <c r="FM93" s="80"/>
      <c r="FN93" s="80"/>
      <c r="FO93" s="80"/>
      <c r="FP93" s="80"/>
      <c r="FQ93" s="80"/>
      <c r="FR93" s="80"/>
      <c r="FS93" s="80"/>
      <c r="FT93" s="80"/>
      <c r="FU93" s="80"/>
      <c r="FV93" s="80"/>
      <c r="FW93" s="80"/>
      <c r="FX93" s="80"/>
      <c r="FY93" s="80"/>
      <c r="FZ93" s="80"/>
      <c r="GA93" s="80"/>
      <c r="GB93" s="80"/>
      <c r="GC93" s="80"/>
      <c r="GD93" s="80"/>
      <c r="GE93" s="80"/>
      <c r="GF93" s="80"/>
    </row>
    <row r="94" spans="1:188" x14ac:dyDescent="0.25">
      <c r="A94" s="122" t="s">
        <v>390</v>
      </c>
      <c r="B94" s="123">
        <v>12</v>
      </c>
      <c r="C94" s="125">
        <v>184</v>
      </c>
      <c r="D94" s="115"/>
      <c r="E94" s="89"/>
      <c r="F94" s="90"/>
      <c r="G94" s="78"/>
      <c r="H94" s="91"/>
      <c r="I94" s="78"/>
      <c r="J94" s="80"/>
      <c r="K94" s="80"/>
      <c r="L94" s="80"/>
      <c r="M94" s="78" t="s">
        <v>390</v>
      </c>
      <c r="N94" s="78" t="b">
        <f t="shared" si="6"/>
        <v>1</v>
      </c>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c r="CT94" s="80"/>
      <c r="CU94" s="80"/>
      <c r="CV94" s="80"/>
      <c r="CW94" s="80"/>
      <c r="CX94" s="80"/>
      <c r="CY94" s="80"/>
      <c r="CZ94" s="80"/>
      <c r="DA94" s="80"/>
      <c r="DB94" s="80"/>
      <c r="DC94" s="80"/>
      <c r="DD94" s="80"/>
      <c r="DE94" s="80"/>
      <c r="DF94" s="80"/>
      <c r="DG94" s="80"/>
      <c r="DH94" s="80"/>
      <c r="DI94" s="80"/>
      <c r="DJ94" s="80"/>
      <c r="DK94" s="80"/>
      <c r="DL94" s="80"/>
      <c r="DM94" s="80"/>
      <c r="DN94" s="80"/>
      <c r="DO94" s="80"/>
      <c r="DP94" s="80"/>
      <c r="DQ94" s="80"/>
      <c r="DR94" s="80"/>
      <c r="DS94" s="80"/>
      <c r="DT94" s="80"/>
      <c r="DU94" s="80"/>
      <c r="DV94" s="80"/>
      <c r="DW94" s="80"/>
      <c r="DX94" s="80"/>
      <c r="DY94" s="80"/>
      <c r="DZ94" s="80"/>
      <c r="EA94" s="80"/>
      <c r="EB94" s="80"/>
      <c r="EC94" s="80"/>
      <c r="ED94" s="80"/>
      <c r="EE94" s="80"/>
      <c r="EF94" s="80"/>
      <c r="EG94" s="80"/>
      <c r="EH94" s="80"/>
      <c r="EI94" s="80"/>
      <c r="EJ94" s="80"/>
      <c r="EK94" s="80"/>
      <c r="EL94" s="80"/>
      <c r="EM94" s="80"/>
      <c r="EN94" s="80"/>
      <c r="EO94" s="80"/>
      <c r="EP94" s="80"/>
      <c r="EQ94" s="80"/>
      <c r="ER94" s="80"/>
      <c r="ES94" s="80"/>
      <c r="ET94" s="80"/>
      <c r="EU94" s="80"/>
      <c r="EV94" s="80"/>
      <c r="EW94" s="80"/>
      <c r="EX94" s="80"/>
      <c r="EY94" s="80"/>
      <c r="EZ94" s="80"/>
      <c r="FA94" s="80"/>
      <c r="FB94" s="80"/>
      <c r="FC94" s="80"/>
      <c r="FD94" s="80"/>
      <c r="FE94" s="80"/>
      <c r="FF94" s="80"/>
      <c r="FG94" s="80"/>
      <c r="FH94" s="80"/>
      <c r="FI94" s="80"/>
      <c r="FJ94" s="80"/>
      <c r="FK94" s="80"/>
      <c r="FL94" s="80"/>
      <c r="FM94" s="80"/>
      <c r="FN94" s="80"/>
      <c r="FO94" s="80"/>
      <c r="FP94" s="80"/>
      <c r="FQ94" s="80"/>
      <c r="FR94" s="80"/>
      <c r="FS94" s="80"/>
      <c r="FT94" s="80"/>
      <c r="FU94" s="80"/>
      <c r="FV94" s="80"/>
      <c r="FW94" s="80"/>
      <c r="FX94" s="80"/>
      <c r="FY94" s="80"/>
      <c r="FZ94" s="80"/>
      <c r="GA94" s="80"/>
      <c r="GB94" s="80"/>
      <c r="GC94" s="80"/>
      <c r="GD94" s="80"/>
      <c r="GE94" s="80"/>
      <c r="GF94" s="80"/>
    </row>
    <row r="95" spans="1:188" x14ac:dyDescent="0.25">
      <c r="A95" s="122" t="s">
        <v>391</v>
      </c>
      <c r="B95" s="123">
        <v>12</v>
      </c>
      <c r="C95" s="125">
        <v>6</v>
      </c>
      <c r="D95" s="115"/>
      <c r="E95" s="89"/>
      <c r="F95" s="90"/>
      <c r="G95" s="78"/>
      <c r="H95" s="91"/>
      <c r="I95" s="78"/>
      <c r="J95" s="80"/>
      <c r="K95" s="80"/>
      <c r="L95" s="80"/>
      <c r="M95" s="78" t="s">
        <v>391</v>
      </c>
      <c r="N95" s="78" t="b">
        <f t="shared" si="6"/>
        <v>1</v>
      </c>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c r="CT95" s="80"/>
      <c r="CU95" s="80"/>
      <c r="CV95" s="80"/>
      <c r="CW95" s="80"/>
      <c r="CX95" s="80"/>
      <c r="CY95" s="80"/>
      <c r="CZ95" s="80"/>
      <c r="DA95" s="80"/>
      <c r="DB95" s="80"/>
      <c r="DC95" s="80"/>
      <c r="DD95" s="80"/>
      <c r="DE95" s="80"/>
      <c r="DF95" s="80"/>
      <c r="DG95" s="80"/>
      <c r="DH95" s="80"/>
      <c r="DI95" s="80"/>
      <c r="DJ95" s="80"/>
      <c r="DK95" s="80"/>
      <c r="DL95" s="80"/>
      <c r="DM95" s="80"/>
      <c r="DN95" s="80"/>
      <c r="DO95" s="80"/>
      <c r="DP95" s="80"/>
      <c r="DQ95" s="80"/>
      <c r="DR95" s="80"/>
      <c r="DS95" s="80"/>
      <c r="DT95" s="80"/>
      <c r="DU95" s="80"/>
      <c r="DV95" s="80"/>
      <c r="DW95" s="80"/>
      <c r="DX95" s="80"/>
      <c r="DY95" s="80"/>
      <c r="DZ95" s="80"/>
      <c r="EA95" s="80"/>
      <c r="EB95" s="80"/>
      <c r="EC95" s="80"/>
      <c r="ED95" s="80"/>
      <c r="EE95" s="80"/>
      <c r="EF95" s="80"/>
      <c r="EG95" s="80"/>
      <c r="EH95" s="80"/>
      <c r="EI95" s="80"/>
      <c r="EJ95" s="80"/>
      <c r="EK95" s="80"/>
      <c r="EL95" s="80"/>
      <c r="EM95" s="80"/>
      <c r="EN95" s="80"/>
      <c r="EO95" s="80"/>
      <c r="EP95" s="80"/>
      <c r="EQ95" s="80"/>
      <c r="ER95" s="80"/>
      <c r="ES95" s="80"/>
      <c r="ET95" s="80"/>
      <c r="EU95" s="80"/>
      <c r="EV95" s="80"/>
      <c r="EW95" s="80"/>
      <c r="EX95" s="80"/>
      <c r="EY95" s="80"/>
      <c r="EZ95" s="80"/>
      <c r="FA95" s="80"/>
      <c r="FB95" s="80"/>
      <c r="FC95" s="80"/>
      <c r="FD95" s="80"/>
      <c r="FE95" s="80"/>
      <c r="FF95" s="80"/>
      <c r="FG95" s="80"/>
      <c r="FH95" s="80"/>
      <c r="FI95" s="80"/>
      <c r="FJ95" s="80"/>
      <c r="FK95" s="80"/>
      <c r="FL95" s="80"/>
      <c r="FM95" s="80"/>
      <c r="FN95" s="80"/>
      <c r="FO95" s="80"/>
      <c r="FP95" s="80"/>
      <c r="FQ95" s="80"/>
      <c r="FR95" s="80"/>
      <c r="FS95" s="80"/>
      <c r="FT95" s="80"/>
      <c r="FU95" s="80"/>
      <c r="FV95" s="80"/>
      <c r="FW95" s="80"/>
      <c r="FX95" s="80"/>
      <c r="FY95" s="80"/>
      <c r="FZ95" s="80"/>
      <c r="GA95" s="80"/>
      <c r="GB95" s="80"/>
      <c r="GC95" s="80"/>
      <c r="GD95" s="80"/>
      <c r="GE95" s="80"/>
      <c r="GF95" s="80"/>
    </row>
    <row r="96" spans="1:188" x14ac:dyDescent="0.25">
      <c r="A96" s="122" t="s">
        <v>392</v>
      </c>
      <c r="B96" s="123">
        <v>12</v>
      </c>
      <c r="C96" s="125">
        <v>1031</v>
      </c>
      <c r="D96" s="115"/>
      <c r="E96" s="89"/>
      <c r="F96" s="90"/>
      <c r="G96" s="78"/>
      <c r="H96" s="91"/>
      <c r="I96" s="78"/>
      <c r="J96" s="80"/>
      <c r="K96" s="80"/>
      <c r="L96" s="80"/>
      <c r="M96" s="78" t="s">
        <v>392</v>
      </c>
      <c r="N96" s="78" t="b">
        <f t="shared" si="6"/>
        <v>1</v>
      </c>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c r="CT96" s="80"/>
      <c r="CU96" s="80"/>
      <c r="CV96" s="80"/>
      <c r="CW96" s="80"/>
      <c r="CX96" s="80"/>
      <c r="CY96" s="80"/>
      <c r="CZ96" s="80"/>
      <c r="DA96" s="80"/>
      <c r="DB96" s="80"/>
      <c r="DC96" s="80"/>
      <c r="DD96" s="80"/>
      <c r="DE96" s="80"/>
      <c r="DF96" s="80"/>
      <c r="DG96" s="80"/>
      <c r="DH96" s="80"/>
      <c r="DI96" s="80"/>
      <c r="DJ96" s="80"/>
      <c r="DK96" s="80"/>
      <c r="DL96" s="80"/>
      <c r="DM96" s="80"/>
      <c r="DN96" s="80"/>
      <c r="DO96" s="80"/>
      <c r="DP96" s="80"/>
      <c r="DQ96" s="80"/>
      <c r="DR96" s="80"/>
      <c r="DS96" s="80"/>
      <c r="DT96" s="80"/>
      <c r="DU96" s="80"/>
      <c r="DV96" s="80"/>
      <c r="DW96" s="80"/>
      <c r="DX96" s="80"/>
      <c r="DY96" s="80"/>
      <c r="DZ96" s="80"/>
      <c r="EA96" s="80"/>
      <c r="EB96" s="80"/>
      <c r="EC96" s="80"/>
      <c r="ED96" s="80"/>
      <c r="EE96" s="80"/>
      <c r="EF96" s="80"/>
      <c r="EG96" s="80"/>
      <c r="EH96" s="80"/>
      <c r="EI96" s="80"/>
      <c r="EJ96" s="80"/>
      <c r="EK96" s="80"/>
      <c r="EL96" s="80"/>
      <c r="EM96" s="80"/>
      <c r="EN96" s="80"/>
      <c r="EO96" s="80"/>
      <c r="EP96" s="80"/>
      <c r="EQ96" s="80"/>
      <c r="ER96" s="80"/>
      <c r="ES96" s="80"/>
      <c r="ET96" s="80"/>
      <c r="EU96" s="80"/>
      <c r="EV96" s="80"/>
      <c r="EW96" s="80"/>
      <c r="EX96" s="80"/>
      <c r="EY96" s="80"/>
      <c r="EZ96" s="80"/>
      <c r="FA96" s="80"/>
      <c r="FB96" s="80"/>
      <c r="FC96" s="80"/>
      <c r="FD96" s="80"/>
      <c r="FE96" s="80"/>
      <c r="FF96" s="80"/>
      <c r="FG96" s="80"/>
      <c r="FH96" s="80"/>
      <c r="FI96" s="80"/>
      <c r="FJ96" s="80"/>
      <c r="FK96" s="80"/>
      <c r="FL96" s="80"/>
      <c r="FM96" s="80"/>
      <c r="FN96" s="80"/>
      <c r="FO96" s="80"/>
      <c r="FP96" s="80"/>
      <c r="FQ96" s="80"/>
      <c r="FR96" s="80"/>
      <c r="FS96" s="80"/>
      <c r="FT96" s="80"/>
      <c r="FU96" s="80"/>
      <c r="FV96" s="80"/>
      <c r="FW96" s="80"/>
      <c r="FX96" s="80"/>
      <c r="FY96" s="80"/>
      <c r="FZ96" s="80"/>
      <c r="GA96" s="80"/>
      <c r="GB96" s="80"/>
      <c r="GC96" s="80"/>
      <c r="GD96" s="80"/>
      <c r="GE96" s="80"/>
      <c r="GF96" s="80"/>
    </row>
    <row r="97" spans="1:188" x14ac:dyDescent="0.25">
      <c r="A97" s="122" t="s">
        <v>393</v>
      </c>
      <c r="B97" s="123">
        <v>12</v>
      </c>
      <c r="C97" s="125">
        <v>5</v>
      </c>
      <c r="D97" s="115"/>
      <c r="E97" s="89"/>
      <c r="F97" s="90"/>
      <c r="G97" s="78"/>
      <c r="H97" s="91"/>
      <c r="I97" s="78"/>
      <c r="J97" s="80"/>
      <c r="K97" s="80"/>
      <c r="L97" s="80"/>
      <c r="M97" s="78" t="s">
        <v>393</v>
      </c>
      <c r="N97" s="78" t="b">
        <f t="shared" si="6"/>
        <v>1</v>
      </c>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c r="CT97" s="80"/>
      <c r="CU97" s="80"/>
      <c r="CV97" s="80"/>
      <c r="CW97" s="80"/>
      <c r="CX97" s="80"/>
      <c r="CY97" s="80"/>
      <c r="CZ97" s="80"/>
      <c r="DA97" s="80"/>
      <c r="DB97" s="80"/>
      <c r="DC97" s="80"/>
      <c r="DD97" s="80"/>
      <c r="DE97" s="80"/>
      <c r="DF97" s="80"/>
      <c r="DG97" s="80"/>
      <c r="DH97" s="80"/>
      <c r="DI97" s="80"/>
      <c r="DJ97" s="80"/>
      <c r="DK97" s="80"/>
      <c r="DL97" s="80"/>
      <c r="DM97" s="80"/>
      <c r="DN97" s="80"/>
      <c r="DO97" s="80"/>
      <c r="DP97" s="80"/>
      <c r="DQ97" s="80"/>
      <c r="DR97" s="80"/>
      <c r="DS97" s="80"/>
      <c r="DT97" s="80"/>
      <c r="DU97" s="80"/>
      <c r="DV97" s="80"/>
      <c r="DW97" s="80"/>
      <c r="DX97" s="80"/>
      <c r="DY97" s="80"/>
      <c r="DZ97" s="80"/>
      <c r="EA97" s="80"/>
      <c r="EB97" s="80"/>
      <c r="EC97" s="80"/>
      <c r="ED97" s="80"/>
      <c r="EE97" s="80"/>
      <c r="EF97" s="80"/>
      <c r="EG97" s="80"/>
      <c r="EH97" s="80"/>
      <c r="EI97" s="80"/>
      <c r="EJ97" s="80"/>
      <c r="EK97" s="80"/>
      <c r="EL97" s="80"/>
      <c r="EM97" s="80"/>
      <c r="EN97" s="80"/>
      <c r="EO97" s="80"/>
      <c r="EP97" s="80"/>
      <c r="EQ97" s="80"/>
      <c r="ER97" s="80"/>
      <c r="ES97" s="80"/>
      <c r="ET97" s="80"/>
      <c r="EU97" s="80"/>
      <c r="EV97" s="80"/>
      <c r="EW97" s="80"/>
      <c r="EX97" s="80"/>
      <c r="EY97" s="80"/>
      <c r="EZ97" s="80"/>
      <c r="FA97" s="80"/>
      <c r="FB97" s="80"/>
      <c r="FC97" s="80"/>
      <c r="FD97" s="80"/>
      <c r="FE97" s="80"/>
      <c r="FF97" s="80"/>
      <c r="FG97" s="80"/>
      <c r="FH97" s="80"/>
      <c r="FI97" s="80"/>
      <c r="FJ97" s="80"/>
      <c r="FK97" s="80"/>
      <c r="FL97" s="80"/>
      <c r="FM97" s="80"/>
      <c r="FN97" s="80"/>
      <c r="FO97" s="80"/>
      <c r="FP97" s="80"/>
      <c r="FQ97" s="80"/>
      <c r="FR97" s="80"/>
      <c r="FS97" s="80"/>
      <c r="FT97" s="80"/>
      <c r="FU97" s="80"/>
      <c r="FV97" s="80"/>
      <c r="FW97" s="80"/>
      <c r="FX97" s="80"/>
      <c r="FY97" s="80"/>
      <c r="FZ97" s="80"/>
      <c r="GA97" s="80"/>
      <c r="GB97" s="80"/>
      <c r="GC97" s="80"/>
      <c r="GD97" s="80"/>
      <c r="GE97" s="80"/>
      <c r="GF97" s="80"/>
    </row>
    <row r="98" spans="1:188" x14ac:dyDescent="0.25">
      <c r="A98" s="122" t="s">
        <v>394</v>
      </c>
      <c r="B98" s="123">
        <v>12</v>
      </c>
      <c r="C98" s="125">
        <v>615</v>
      </c>
      <c r="D98" s="115"/>
      <c r="E98" s="89"/>
      <c r="F98" s="90"/>
      <c r="G98" s="78"/>
      <c r="H98" s="91"/>
      <c r="I98" s="78"/>
      <c r="J98" s="80"/>
      <c r="K98" s="80"/>
      <c r="L98" s="80"/>
      <c r="M98" s="78" t="s">
        <v>394</v>
      </c>
      <c r="N98" s="78" t="b">
        <f t="shared" si="6"/>
        <v>1</v>
      </c>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80"/>
      <c r="DK98" s="80"/>
      <c r="DL98" s="80"/>
      <c r="DM98" s="80"/>
      <c r="DN98" s="80"/>
      <c r="DO98" s="80"/>
      <c r="DP98" s="80"/>
      <c r="DQ98" s="80"/>
      <c r="DR98" s="80"/>
      <c r="DS98" s="80"/>
      <c r="DT98" s="80"/>
      <c r="DU98" s="80"/>
      <c r="DV98" s="80"/>
      <c r="DW98" s="80"/>
      <c r="DX98" s="80"/>
      <c r="DY98" s="80"/>
      <c r="DZ98" s="80"/>
      <c r="EA98" s="80"/>
      <c r="EB98" s="80"/>
      <c r="EC98" s="80"/>
      <c r="ED98" s="80"/>
      <c r="EE98" s="80"/>
      <c r="EF98" s="80"/>
      <c r="EG98" s="80"/>
      <c r="EH98" s="80"/>
      <c r="EI98" s="80"/>
      <c r="EJ98" s="80"/>
      <c r="EK98" s="80"/>
      <c r="EL98" s="80"/>
      <c r="EM98" s="80"/>
      <c r="EN98" s="80"/>
      <c r="EO98" s="80"/>
      <c r="EP98" s="80"/>
      <c r="EQ98" s="80"/>
      <c r="ER98" s="80"/>
      <c r="ES98" s="80"/>
      <c r="ET98" s="80"/>
      <c r="EU98" s="80"/>
      <c r="EV98" s="80"/>
      <c r="EW98" s="80"/>
      <c r="EX98" s="80"/>
      <c r="EY98" s="80"/>
      <c r="EZ98" s="80"/>
      <c r="FA98" s="80"/>
      <c r="FB98" s="80"/>
      <c r="FC98" s="80"/>
      <c r="FD98" s="80"/>
      <c r="FE98" s="80"/>
      <c r="FF98" s="80"/>
      <c r="FG98" s="80"/>
      <c r="FH98" s="80"/>
      <c r="FI98" s="80"/>
      <c r="FJ98" s="80"/>
      <c r="FK98" s="80"/>
      <c r="FL98" s="80"/>
      <c r="FM98" s="80"/>
      <c r="FN98" s="80"/>
      <c r="FO98" s="80"/>
      <c r="FP98" s="80"/>
      <c r="FQ98" s="80"/>
      <c r="FR98" s="80"/>
      <c r="FS98" s="80"/>
      <c r="FT98" s="80"/>
      <c r="FU98" s="80"/>
      <c r="FV98" s="80"/>
      <c r="FW98" s="80"/>
      <c r="FX98" s="80"/>
      <c r="FY98" s="80"/>
      <c r="FZ98" s="80"/>
      <c r="GA98" s="80"/>
      <c r="GB98" s="80"/>
      <c r="GC98" s="80"/>
      <c r="GD98" s="80"/>
      <c r="GE98" s="80"/>
      <c r="GF98" s="80"/>
    </row>
    <row r="99" spans="1:188" x14ac:dyDescent="0.25">
      <c r="A99" s="122" t="s">
        <v>395</v>
      </c>
      <c r="B99" s="123">
        <v>12</v>
      </c>
      <c r="C99" s="125">
        <v>194</v>
      </c>
      <c r="D99" s="115"/>
      <c r="E99" s="89"/>
      <c r="F99" s="90"/>
      <c r="G99" s="78">
        <f>'Victim Services'!I10</f>
        <v>194</v>
      </c>
      <c r="H99" s="91"/>
      <c r="I99" s="78" t="b">
        <f>C99=G99</f>
        <v>1</v>
      </c>
      <c r="J99" s="80"/>
      <c r="K99" s="80"/>
      <c r="L99" s="80"/>
      <c r="M99" s="78" t="s">
        <v>395</v>
      </c>
      <c r="N99" s="78" t="b">
        <f t="shared" si="6"/>
        <v>1</v>
      </c>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c r="CT99" s="80"/>
      <c r="CU99" s="80"/>
      <c r="CV99" s="80"/>
      <c r="CW99" s="80"/>
      <c r="CX99" s="80"/>
      <c r="CY99" s="80"/>
      <c r="CZ99" s="80"/>
      <c r="DA99" s="80"/>
      <c r="DB99" s="80"/>
      <c r="DC99" s="80"/>
      <c r="DD99" s="80"/>
      <c r="DE99" s="80"/>
      <c r="DF99" s="80"/>
      <c r="DG99" s="80"/>
      <c r="DH99" s="80"/>
      <c r="DI99" s="80"/>
      <c r="DJ99" s="80"/>
      <c r="DK99" s="80"/>
      <c r="DL99" s="80"/>
      <c r="DM99" s="80"/>
      <c r="DN99" s="80"/>
      <c r="DO99" s="80"/>
      <c r="DP99" s="80"/>
      <c r="DQ99" s="80"/>
      <c r="DR99" s="80"/>
      <c r="DS99" s="80"/>
      <c r="DT99" s="80"/>
      <c r="DU99" s="80"/>
      <c r="DV99" s="80"/>
      <c r="DW99" s="80"/>
      <c r="DX99" s="80"/>
      <c r="DY99" s="80"/>
      <c r="DZ99" s="80"/>
      <c r="EA99" s="80"/>
      <c r="EB99" s="80"/>
      <c r="EC99" s="80"/>
      <c r="ED99" s="80"/>
      <c r="EE99" s="80"/>
      <c r="EF99" s="80"/>
      <c r="EG99" s="80"/>
      <c r="EH99" s="80"/>
      <c r="EI99" s="80"/>
      <c r="EJ99" s="80"/>
      <c r="EK99" s="80"/>
      <c r="EL99" s="80"/>
      <c r="EM99" s="80"/>
      <c r="EN99" s="80"/>
      <c r="EO99" s="80"/>
      <c r="EP99" s="80"/>
      <c r="EQ99" s="80"/>
      <c r="ER99" s="80"/>
      <c r="ES99" s="80"/>
      <c r="ET99" s="80"/>
      <c r="EU99" s="80"/>
      <c r="EV99" s="80"/>
      <c r="EW99" s="80"/>
      <c r="EX99" s="80"/>
      <c r="EY99" s="80"/>
      <c r="EZ99" s="80"/>
      <c r="FA99" s="80"/>
      <c r="FB99" s="80"/>
      <c r="FC99" s="80"/>
      <c r="FD99" s="80"/>
      <c r="FE99" s="80"/>
      <c r="FF99" s="80"/>
      <c r="FG99" s="80"/>
      <c r="FH99" s="80"/>
      <c r="FI99" s="80"/>
      <c r="FJ99" s="80"/>
      <c r="FK99" s="80"/>
      <c r="FL99" s="80"/>
      <c r="FM99" s="80"/>
      <c r="FN99" s="80"/>
      <c r="FO99" s="80"/>
      <c r="FP99" s="80"/>
      <c r="FQ99" s="80"/>
      <c r="FR99" s="80"/>
      <c r="FS99" s="80"/>
      <c r="FT99" s="80"/>
      <c r="FU99" s="80"/>
      <c r="FV99" s="80"/>
      <c r="FW99" s="80"/>
      <c r="FX99" s="80"/>
      <c r="FY99" s="80"/>
      <c r="FZ99" s="80"/>
      <c r="GA99" s="80"/>
      <c r="GB99" s="80"/>
      <c r="GC99" s="80"/>
      <c r="GD99" s="80"/>
      <c r="GE99" s="80"/>
      <c r="GF99" s="80"/>
    </row>
    <row r="100" spans="1:188" x14ac:dyDescent="0.25">
      <c r="A100" s="122" t="s">
        <v>396</v>
      </c>
      <c r="B100" s="123">
        <v>12</v>
      </c>
      <c r="C100" s="125">
        <v>427</v>
      </c>
      <c r="D100" s="115"/>
      <c r="E100" s="89"/>
      <c r="F100" s="90"/>
      <c r="G100" s="78">
        <f>'Victim Services'!I11</f>
        <v>427</v>
      </c>
      <c r="H100" s="91"/>
      <c r="I100" s="78" t="b">
        <f t="shared" ref="I100:I125" si="9">C100=G100</f>
        <v>1</v>
      </c>
      <c r="J100" s="80"/>
      <c r="K100" s="80"/>
      <c r="L100" s="80"/>
      <c r="M100" s="78" t="s">
        <v>396</v>
      </c>
      <c r="N100" s="78" t="b">
        <f t="shared" si="6"/>
        <v>1</v>
      </c>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c r="CT100" s="80"/>
      <c r="CU100" s="80"/>
      <c r="CV100" s="80"/>
      <c r="CW100" s="80"/>
      <c r="CX100" s="80"/>
      <c r="CY100" s="80"/>
      <c r="CZ100" s="80"/>
      <c r="DA100" s="80"/>
      <c r="DB100" s="80"/>
      <c r="DC100" s="80"/>
      <c r="DD100" s="80"/>
      <c r="DE100" s="80"/>
      <c r="DF100" s="80"/>
      <c r="DG100" s="80"/>
      <c r="DH100" s="80"/>
      <c r="DI100" s="80"/>
      <c r="DJ100" s="80"/>
      <c r="DK100" s="80"/>
      <c r="DL100" s="80"/>
      <c r="DM100" s="80"/>
      <c r="DN100" s="80"/>
      <c r="DO100" s="80"/>
      <c r="DP100" s="80"/>
      <c r="DQ100" s="80"/>
      <c r="DR100" s="80"/>
      <c r="DS100" s="80"/>
      <c r="DT100" s="80"/>
      <c r="DU100" s="80"/>
      <c r="DV100" s="80"/>
      <c r="DW100" s="80"/>
      <c r="DX100" s="80"/>
      <c r="DY100" s="80"/>
      <c r="DZ100" s="80"/>
      <c r="EA100" s="80"/>
      <c r="EB100" s="80"/>
      <c r="EC100" s="80"/>
      <c r="ED100" s="80"/>
      <c r="EE100" s="80"/>
      <c r="EF100" s="80"/>
      <c r="EG100" s="80"/>
      <c r="EH100" s="80"/>
      <c r="EI100" s="80"/>
      <c r="EJ100" s="80"/>
      <c r="EK100" s="80"/>
      <c r="EL100" s="80"/>
      <c r="EM100" s="80"/>
      <c r="EN100" s="80"/>
      <c r="EO100" s="80"/>
      <c r="EP100" s="80"/>
      <c r="EQ100" s="80"/>
      <c r="ER100" s="80"/>
      <c r="ES100" s="80"/>
      <c r="ET100" s="80"/>
      <c r="EU100" s="80"/>
      <c r="EV100" s="80"/>
      <c r="EW100" s="80"/>
      <c r="EX100" s="80"/>
      <c r="EY100" s="80"/>
      <c r="EZ100" s="80"/>
      <c r="FA100" s="80"/>
      <c r="FB100" s="80"/>
      <c r="FC100" s="80"/>
      <c r="FD100" s="80"/>
      <c r="FE100" s="80"/>
      <c r="FF100" s="80"/>
      <c r="FG100" s="80"/>
      <c r="FH100" s="80"/>
      <c r="FI100" s="80"/>
      <c r="FJ100" s="80"/>
      <c r="FK100" s="80"/>
      <c r="FL100" s="80"/>
      <c r="FM100" s="80"/>
      <c r="FN100" s="80"/>
      <c r="FO100" s="80"/>
      <c r="FP100" s="80"/>
      <c r="FQ100" s="80"/>
      <c r="FR100" s="80"/>
      <c r="FS100" s="80"/>
      <c r="FT100" s="80"/>
      <c r="FU100" s="80"/>
      <c r="FV100" s="80"/>
      <c r="FW100" s="80"/>
      <c r="FX100" s="80"/>
      <c r="FY100" s="80"/>
      <c r="FZ100" s="80"/>
      <c r="GA100" s="80"/>
      <c r="GB100" s="80"/>
      <c r="GC100" s="80"/>
      <c r="GD100" s="80"/>
      <c r="GE100" s="80"/>
      <c r="GF100" s="80"/>
    </row>
    <row r="101" spans="1:188" x14ac:dyDescent="0.25">
      <c r="A101" s="122" t="s">
        <v>397</v>
      </c>
      <c r="B101" s="123">
        <v>12</v>
      </c>
      <c r="C101" s="125">
        <v>336</v>
      </c>
      <c r="D101" s="115"/>
      <c r="E101" s="89"/>
      <c r="F101" s="90"/>
      <c r="G101" s="78">
        <f>'Victim Services'!I12</f>
        <v>336</v>
      </c>
      <c r="H101" s="91"/>
      <c r="I101" s="78" t="b">
        <f t="shared" si="9"/>
        <v>1</v>
      </c>
      <c r="J101" s="80"/>
      <c r="K101" s="80"/>
      <c r="L101" s="80"/>
      <c r="M101" s="78" t="s">
        <v>397</v>
      </c>
      <c r="N101" s="78" t="b">
        <f t="shared" si="6"/>
        <v>1</v>
      </c>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S101" s="80"/>
      <c r="CT101" s="80"/>
      <c r="CU101" s="80"/>
      <c r="CV101" s="80"/>
      <c r="CW101" s="80"/>
      <c r="CX101" s="80"/>
      <c r="CY101" s="80"/>
      <c r="CZ101" s="80"/>
      <c r="DA101" s="80"/>
      <c r="DB101" s="80"/>
      <c r="DC101" s="80"/>
      <c r="DD101" s="80"/>
      <c r="DE101" s="80"/>
      <c r="DF101" s="80"/>
      <c r="DG101" s="80"/>
      <c r="DH101" s="80"/>
      <c r="DI101" s="80"/>
      <c r="DJ101" s="80"/>
      <c r="DK101" s="80"/>
      <c r="DL101" s="80"/>
      <c r="DM101" s="80"/>
      <c r="DN101" s="80"/>
      <c r="DO101" s="80"/>
      <c r="DP101" s="80"/>
      <c r="DQ101" s="80"/>
      <c r="DR101" s="80"/>
      <c r="DS101" s="80"/>
      <c r="DT101" s="80"/>
      <c r="DU101" s="80"/>
      <c r="DV101" s="80"/>
      <c r="DW101" s="80"/>
      <c r="DX101" s="80"/>
      <c r="DY101" s="80"/>
      <c r="DZ101" s="80"/>
      <c r="EA101" s="80"/>
      <c r="EB101" s="80"/>
      <c r="EC101" s="80"/>
      <c r="ED101" s="80"/>
      <c r="EE101" s="80"/>
      <c r="EF101" s="80"/>
      <c r="EG101" s="80"/>
      <c r="EH101" s="80"/>
      <c r="EI101" s="80"/>
      <c r="EJ101" s="80"/>
      <c r="EK101" s="80"/>
      <c r="EL101" s="80"/>
      <c r="EM101" s="80"/>
      <c r="EN101" s="80"/>
      <c r="EO101" s="80"/>
      <c r="EP101" s="80"/>
      <c r="EQ101" s="80"/>
      <c r="ER101" s="80"/>
      <c r="ES101" s="80"/>
      <c r="ET101" s="80"/>
      <c r="EU101" s="80"/>
      <c r="EV101" s="80"/>
      <c r="EW101" s="80"/>
      <c r="EX101" s="80"/>
      <c r="EY101" s="80"/>
      <c r="EZ101" s="80"/>
      <c r="FA101" s="80"/>
      <c r="FB101" s="80"/>
      <c r="FC101" s="80"/>
      <c r="FD101" s="80"/>
      <c r="FE101" s="80"/>
      <c r="FF101" s="80"/>
      <c r="FG101" s="80"/>
      <c r="FH101" s="80"/>
      <c r="FI101" s="80"/>
      <c r="FJ101" s="80"/>
      <c r="FK101" s="80"/>
      <c r="FL101" s="80"/>
      <c r="FM101" s="80"/>
      <c r="FN101" s="80"/>
      <c r="FO101" s="80"/>
      <c r="FP101" s="80"/>
      <c r="FQ101" s="80"/>
      <c r="FR101" s="80"/>
      <c r="FS101" s="80"/>
      <c r="FT101" s="80"/>
      <c r="FU101" s="80"/>
      <c r="FV101" s="80"/>
      <c r="FW101" s="80"/>
      <c r="FX101" s="80"/>
      <c r="FY101" s="80"/>
      <c r="FZ101" s="80"/>
      <c r="GA101" s="80"/>
      <c r="GB101" s="80"/>
      <c r="GC101" s="80"/>
      <c r="GD101" s="80"/>
      <c r="GE101" s="80"/>
      <c r="GF101" s="80"/>
    </row>
    <row r="102" spans="1:188" x14ac:dyDescent="0.25">
      <c r="A102" s="122" t="s">
        <v>398</v>
      </c>
      <c r="B102" s="123">
        <v>12</v>
      </c>
      <c r="C102" s="125">
        <v>51</v>
      </c>
      <c r="D102" s="115"/>
      <c r="E102" s="89"/>
      <c r="F102" s="90"/>
      <c r="G102" s="78">
        <f>'Victim Services'!I13</f>
        <v>51</v>
      </c>
      <c r="H102" s="91"/>
      <c r="I102" s="78" t="b">
        <f t="shared" si="9"/>
        <v>1</v>
      </c>
      <c r="J102" s="80"/>
      <c r="K102" s="80"/>
      <c r="L102" s="80"/>
      <c r="M102" s="78" t="s">
        <v>398</v>
      </c>
      <c r="N102" s="78" t="b">
        <f t="shared" si="6"/>
        <v>1</v>
      </c>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c r="CS102" s="80"/>
      <c r="CT102" s="80"/>
      <c r="CU102" s="80"/>
      <c r="CV102" s="80"/>
      <c r="CW102" s="80"/>
      <c r="CX102" s="80"/>
      <c r="CY102" s="80"/>
      <c r="CZ102" s="80"/>
      <c r="DA102" s="80"/>
      <c r="DB102" s="80"/>
      <c r="DC102" s="80"/>
      <c r="DD102" s="80"/>
      <c r="DE102" s="80"/>
      <c r="DF102" s="80"/>
      <c r="DG102" s="80"/>
      <c r="DH102" s="80"/>
      <c r="DI102" s="80"/>
      <c r="DJ102" s="80"/>
      <c r="DK102" s="80"/>
      <c r="DL102" s="80"/>
      <c r="DM102" s="80"/>
      <c r="DN102" s="80"/>
      <c r="DO102" s="80"/>
      <c r="DP102" s="80"/>
      <c r="DQ102" s="80"/>
      <c r="DR102" s="80"/>
      <c r="DS102" s="80"/>
      <c r="DT102" s="80"/>
      <c r="DU102" s="80"/>
      <c r="DV102" s="80"/>
      <c r="DW102" s="80"/>
      <c r="DX102" s="80"/>
      <c r="DY102" s="80"/>
      <c r="DZ102" s="80"/>
      <c r="EA102" s="80"/>
      <c r="EB102" s="80"/>
      <c r="EC102" s="80"/>
      <c r="ED102" s="80"/>
      <c r="EE102" s="80"/>
      <c r="EF102" s="80"/>
      <c r="EG102" s="80"/>
      <c r="EH102" s="80"/>
      <c r="EI102" s="80"/>
      <c r="EJ102" s="80"/>
      <c r="EK102" s="80"/>
      <c r="EL102" s="80"/>
      <c r="EM102" s="80"/>
      <c r="EN102" s="80"/>
      <c r="EO102" s="80"/>
      <c r="EP102" s="80"/>
      <c r="EQ102" s="80"/>
      <c r="ER102" s="80"/>
      <c r="ES102" s="80"/>
      <c r="ET102" s="80"/>
      <c r="EU102" s="80"/>
      <c r="EV102" s="80"/>
      <c r="EW102" s="80"/>
      <c r="EX102" s="80"/>
      <c r="EY102" s="80"/>
      <c r="EZ102" s="80"/>
      <c r="FA102" s="80"/>
      <c r="FB102" s="80"/>
      <c r="FC102" s="80"/>
      <c r="FD102" s="80"/>
      <c r="FE102" s="80"/>
      <c r="FF102" s="80"/>
      <c r="FG102" s="80"/>
      <c r="FH102" s="80"/>
      <c r="FI102" s="80"/>
      <c r="FJ102" s="80"/>
      <c r="FK102" s="80"/>
      <c r="FL102" s="80"/>
      <c r="FM102" s="80"/>
      <c r="FN102" s="80"/>
      <c r="FO102" s="80"/>
      <c r="FP102" s="80"/>
      <c r="FQ102" s="80"/>
      <c r="FR102" s="80"/>
      <c r="FS102" s="80"/>
      <c r="FT102" s="80"/>
      <c r="FU102" s="80"/>
      <c r="FV102" s="80"/>
      <c r="FW102" s="80"/>
      <c r="FX102" s="80"/>
      <c r="FY102" s="80"/>
      <c r="FZ102" s="80"/>
      <c r="GA102" s="80"/>
      <c r="GB102" s="80"/>
      <c r="GC102" s="80"/>
      <c r="GD102" s="80"/>
      <c r="GE102" s="80"/>
      <c r="GF102" s="80"/>
    </row>
    <row r="103" spans="1:188" x14ac:dyDescent="0.25">
      <c r="A103" s="122" t="s">
        <v>399</v>
      </c>
      <c r="B103" s="123">
        <v>12</v>
      </c>
      <c r="C103" s="125">
        <v>122</v>
      </c>
      <c r="D103" s="115"/>
      <c r="E103" s="89"/>
      <c r="F103" s="90"/>
      <c r="G103" s="78">
        <f>'Victim Services'!I14</f>
        <v>122</v>
      </c>
      <c r="H103" s="91"/>
      <c r="I103" s="78" t="b">
        <f t="shared" si="9"/>
        <v>1</v>
      </c>
      <c r="J103" s="80"/>
      <c r="K103" s="80"/>
      <c r="L103" s="80"/>
      <c r="M103" s="78" t="s">
        <v>399</v>
      </c>
      <c r="N103" s="78" t="b">
        <f t="shared" si="6"/>
        <v>1</v>
      </c>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c r="CS103" s="80"/>
      <c r="CT103" s="80"/>
      <c r="CU103" s="80"/>
      <c r="CV103" s="80"/>
      <c r="CW103" s="80"/>
      <c r="CX103" s="80"/>
      <c r="CY103" s="80"/>
      <c r="CZ103" s="80"/>
      <c r="DA103" s="80"/>
      <c r="DB103" s="80"/>
      <c r="DC103" s="80"/>
      <c r="DD103" s="80"/>
      <c r="DE103" s="80"/>
      <c r="DF103" s="80"/>
      <c r="DG103" s="80"/>
      <c r="DH103" s="80"/>
      <c r="DI103" s="80"/>
      <c r="DJ103" s="80"/>
      <c r="DK103" s="80"/>
      <c r="DL103" s="80"/>
      <c r="DM103" s="80"/>
      <c r="DN103" s="80"/>
      <c r="DO103" s="80"/>
      <c r="DP103" s="80"/>
      <c r="DQ103" s="80"/>
      <c r="DR103" s="80"/>
      <c r="DS103" s="80"/>
      <c r="DT103" s="80"/>
      <c r="DU103" s="80"/>
      <c r="DV103" s="80"/>
      <c r="DW103" s="80"/>
      <c r="DX103" s="80"/>
      <c r="DY103" s="80"/>
      <c r="DZ103" s="80"/>
      <c r="EA103" s="80"/>
      <c r="EB103" s="80"/>
      <c r="EC103" s="80"/>
      <c r="ED103" s="80"/>
      <c r="EE103" s="80"/>
      <c r="EF103" s="80"/>
      <c r="EG103" s="80"/>
      <c r="EH103" s="80"/>
      <c r="EI103" s="80"/>
      <c r="EJ103" s="80"/>
      <c r="EK103" s="80"/>
      <c r="EL103" s="80"/>
      <c r="EM103" s="80"/>
      <c r="EN103" s="80"/>
      <c r="EO103" s="80"/>
      <c r="EP103" s="80"/>
      <c r="EQ103" s="80"/>
      <c r="ER103" s="80"/>
      <c r="ES103" s="80"/>
      <c r="ET103" s="80"/>
      <c r="EU103" s="80"/>
      <c r="EV103" s="80"/>
      <c r="EW103" s="80"/>
      <c r="EX103" s="80"/>
      <c r="EY103" s="80"/>
      <c r="EZ103" s="80"/>
      <c r="FA103" s="80"/>
      <c r="FB103" s="80"/>
      <c r="FC103" s="80"/>
      <c r="FD103" s="80"/>
      <c r="FE103" s="80"/>
      <c r="FF103" s="80"/>
      <c r="FG103" s="80"/>
      <c r="FH103" s="80"/>
      <c r="FI103" s="80"/>
      <c r="FJ103" s="80"/>
      <c r="FK103" s="80"/>
      <c r="FL103" s="80"/>
      <c r="FM103" s="80"/>
      <c r="FN103" s="80"/>
      <c r="FO103" s="80"/>
      <c r="FP103" s="80"/>
      <c r="FQ103" s="80"/>
      <c r="FR103" s="80"/>
      <c r="FS103" s="80"/>
      <c r="FT103" s="80"/>
      <c r="FU103" s="80"/>
      <c r="FV103" s="80"/>
      <c r="FW103" s="80"/>
      <c r="FX103" s="80"/>
      <c r="FY103" s="80"/>
      <c r="FZ103" s="80"/>
      <c r="GA103" s="80"/>
      <c r="GB103" s="80"/>
      <c r="GC103" s="80"/>
      <c r="GD103" s="80"/>
      <c r="GE103" s="80"/>
      <c r="GF103" s="80"/>
    </row>
    <row r="104" spans="1:188" x14ac:dyDescent="0.25">
      <c r="A104" s="122" t="s">
        <v>400</v>
      </c>
      <c r="B104" s="123">
        <v>12</v>
      </c>
      <c r="C104" s="125">
        <v>1104</v>
      </c>
      <c r="D104" s="115"/>
      <c r="E104" s="89"/>
      <c r="F104" s="90"/>
      <c r="G104" s="78">
        <f>'Victim Services'!I15</f>
        <v>1104</v>
      </c>
      <c r="H104" s="91"/>
      <c r="I104" s="78" t="b">
        <f t="shared" si="9"/>
        <v>1</v>
      </c>
      <c r="J104" s="80"/>
      <c r="K104" s="80"/>
      <c r="L104" s="80"/>
      <c r="M104" s="78" t="s">
        <v>400</v>
      </c>
      <c r="N104" s="78" t="b">
        <f t="shared" si="6"/>
        <v>1</v>
      </c>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c r="CS104" s="80"/>
      <c r="CT104" s="80"/>
      <c r="CU104" s="80"/>
      <c r="CV104" s="80"/>
      <c r="CW104" s="80"/>
      <c r="CX104" s="80"/>
      <c r="CY104" s="80"/>
      <c r="CZ104" s="80"/>
      <c r="DA104" s="80"/>
      <c r="DB104" s="80"/>
      <c r="DC104" s="80"/>
      <c r="DD104" s="80"/>
      <c r="DE104" s="80"/>
      <c r="DF104" s="80"/>
      <c r="DG104" s="80"/>
      <c r="DH104" s="80"/>
      <c r="DI104" s="80"/>
      <c r="DJ104" s="80"/>
      <c r="DK104" s="80"/>
      <c r="DL104" s="80"/>
      <c r="DM104" s="80"/>
      <c r="DN104" s="80"/>
      <c r="DO104" s="80"/>
      <c r="DP104" s="80"/>
      <c r="DQ104" s="80"/>
      <c r="DR104" s="80"/>
      <c r="DS104" s="80"/>
      <c r="DT104" s="80"/>
      <c r="DU104" s="80"/>
      <c r="DV104" s="80"/>
      <c r="DW104" s="80"/>
      <c r="DX104" s="80"/>
      <c r="DY104" s="80"/>
      <c r="DZ104" s="80"/>
      <c r="EA104" s="80"/>
      <c r="EB104" s="80"/>
      <c r="EC104" s="80"/>
      <c r="ED104" s="80"/>
      <c r="EE104" s="80"/>
      <c r="EF104" s="80"/>
      <c r="EG104" s="80"/>
      <c r="EH104" s="80"/>
      <c r="EI104" s="80"/>
      <c r="EJ104" s="80"/>
      <c r="EK104" s="80"/>
      <c r="EL104" s="80"/>
      <c r="EM104" s="80"/>
      <c r="EN104" s="80"/>
      <c r="EO104" s="80"/>
      <c r="EP104" s="80"/>
      <c r="EQ104" s="80"/>
      <c r="ER104" s="80"/>
      <c r="ES104" s="80"/>
      <c r="ET104" s="80"/>
      <c r="EU104" s="80"/>
      <c r="EV104" s="80"/>
      <c r="EW104" s="80"/>
      <c r="EX104" s="80"/>
      <c r="EY104" s="80"/>
      <c r="EZ104" s="80"/>
      <c r="FA104" s="80"/>
      <c r="FB104" s="80"/>
      <c r="FC104" s="80"/>
      <c r="FD104" s="80"/>
      <c r="FE104" s="80"/>
      <c r="FF104" s="80"/>
      <c r="FG104" s="80"/>
      <c r="FH104" s="80"/>
      <c r="FI104" s="80"/>
      <c r="FJ104" s="80"/>
      <c r="FK104" s="80"/>
      <c r="FL104" s="80"/>
      <c r="FM104" s="80"/>
      <c r="FN104" s="80"/>
      <c r="FO104" s="80"/>
      <c r="FP104" s="80"/>
      <c r="FQ104" s="80"/>
      <c r="FR104" s="80"/>
      <c r="FS104" s="80"/>
      <c r="FT104" s="80"/>
      <c r="FU104" s="80"/>
      <c r="FV104" s="80"/>
      <c r="FW104" s="80"/>
      <c r="FX104" s="80"/>
      <c r="FY104" s="80"/>
      <c r="FZ104" s="80"/>
      <c r="GA104" s="80"/>
      <c r="GB104" s="80"/>
      <c r="GC104" s="80"/>
      <c r="GD104" s="80"/>
      <c r="GE104" s="80"/>
      <c r="GF104" s="80"/>
    </row>
    <row r="105" spans="1:188" x14ac:dyDescent="0.25">
      <c r="A105" s="122" t="s">
        <v>401</v>
      </c>
      <c r="B105" s="123">
        <v>12</v>
      </c>
      <c r="C105" s="125">
        <v>2234</v>
      </c>
      <c r="D105" s="115"/>
      <c r="E105" s="89"/>
      <c r="F105" s="90"/>
      <c r="G105" s="78"/>
      <c r="H105" s="91"/>
      <c r="I105" s="78"/>
      <c r="J105" s="80"/>
      <c r="K105" s="80"/>
      <c r="L105" s="80"/>
      <c r="M105" s="78" t="s">
        <v>401</v>
      </c>
      <c r="N105" s="78" t="b">
        <f t="shared" si="6"/>
        <v>1</v>
      </c>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80"/>
      <c r="DF105" s="80"/>
      <c r="DG105" s="80"/>
      <c r="DH105" s="80"/>
      <c r="DI105" s="80"/>
      <c r="DJ105" s="80"/>
      <c r="DK105" s="80"/>
      <c r="DL105" s="80"/>
      <c r="DM105" s="80"/>
      <c r="DN105" s="80"/>
      <c r="DO105" s="80"/>
      <c r="DP105" s="80"/>
      <c r="DQ105" s="80"/>
      <c r="DR105" s="80"/>
      <c r="DS105" s="80"/>
      <c r="DT105" s="80"/>
      <c r="DU105" s="80"/>
      <c r="DV105" s="80"/>
      <c r="DW105" s="80"/>
      <c r="DX105" s="80"/>
      <c r="DY105" s="80"/>
      <c r="DZ105" s="80"/>
      <c r="EA105" s="80"/>
      <c r="EB105" s="80"/>
      <c r="EC105" s="80"/>
      <c r="ED105" s="80"/>
      <c r="EE105" s="80"/>
      <c r="EF105" s="80"/>
      <c r="EG105" s="80"/>
      <c r="EH105" s="80"/>
      <c r="EI105" s="80"/>
      <c r="EJ105" s="80"/>
      <c r="EK105" s="80"/>
      <c r="EL105" s="80"/>
      <c r="EM105" s="80"/>
      <c r="EN105" s="80"/>
      <c r="EO105" s="80"/>
      <c r="EP105" s="80"/>
      <c r="EQ105" s="80"/>
      <c r="ER105" s="80"/>
      <c r="ES105" s="80"/>
      <c r="ET105" s="80"/>
      <c r="EU105" s="80"/>
      <c r="EV105" s="80"/>
      <c r="EW105" s="80"/>
      <c r="EX105" s="80"/>
      <c r="EY105" s="80"/>
      <c r="EZ105" s="80"/>
      <c r="FA105" s="80"/>
      <c r="FB105" s="80"/>
      <c r="FC105" s="80"/>
      <c r="FD105" s="80"/>
      <c r="FE105" s="80"/>
      <c r="FF105" s="80"/>
      <c r="FG105" s="80"/>
      <c r="FH105" s="80"/>
      <c r="FI105" s="80"/>
      <c r="FJ105" s="80"/>
      <c r="FK105" s="80"/>
      <c r="FL105" s="80"/>
      <c r="FM105" s="80"/>
      <c r="FN105" s="80"/>
      <c r="FO105" s="80"/>
      <c r="FP105" s="80"/>
      <c r="FQ105" s="80"/>
      <c r="FR105" s="80"/>
      <c r="FS105" s="80"/>
      <c r="FT105" s="80"/>
      <c r="FU105" s="80"/>
      <c r="FV105" s="80"/>
      <c r="FW105" s="80"/>
      <c r="FX105" s="80"/>
      <c r="FY105" s="80"/>
      <c r="FZ105" s="80"/>
      <c r="GA105" s="80"/>
      <c r="GB105" s="80"/>
      <c r="GC105" s="80"/>
      <c r="GD105" s="80"/>
      <c r="GE105" s="80"/>
      <c r="GF105" s="80"/>
    </row>
    <row r="106" spans="1:188" x14ac:dyDescent="0.25">
      <c r="A106" s="122" t="s">
        <v>402</v>
      </c>
      <c r="B106" s="123">
        <v>12</v>
      </c>
      <c r="C106" s="125">
        <v>47</v>
      </c>
      <c r="D106" s="115"/>
      <c r="E106" s="89"/>
      <c r="F106" s="90"/>
      <c r="G106" s="78">
        <f>'Victim Services'!D20</f>
        <v>1026</v>
      </c>
      <c r="H106" s="91"/>
      <c r="I106" s="78" t="b">
        <f t="shared" si="9"/>
        <v>0</v>
      </c>
      <c r="J106" s="80"/>
      <c r="K106" s="80"/>
      <c r="L106" s="80"/>
      <c r="M106" s="78" t="s">
        <v>402</v>
      </c>
      <c r="N106" s="78" t="b">
        <f t="shared" si="6"/>
        <v>1</v>
      </c>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80"/>
      <c r="DF106" s="80"/>
      <c r="DG106" s="80"/>
      <c r="DH106" s="80"/>
      <c r="DI106" s="80"/>
      <c r="DJ106" s="80"/>
      <c r="DK106" s="80"/>
      <c r="DL106" s="80"/>
      <c r="DM106" s="80"/>
      <c r="DN106" s="80"/>
      <c r="DO106" s="80"/>
      <c r="DP106" s="80"/>
      <c r="DQ106" s="80"/>
      <c r="DR106" s="80"/>
      <c r="DS106" s="80"/>
      <c r="DT106" s="80"/>
      <c r="DU106" s="80"/>
      <c r="DV106" s="80"/>
      <c r="DW106" s="80"/>
      <c r="DX106" s="80"/>
      <c r="DY106" s="80"/>
      <c r="DZ106" s="80"/>
      <c r="EA106" s="80"/>
      <c r="EB106" s="80"/>
      <c r="EC106" s="80"/>
      <c r="ED106" s="80"/>
      <c r="EE106" s="80"/>
      <c r="EF106" s="80"/>
      <c r="EG106" s="80"/>
      <c r="EH106" s="80"/>
      <c r="EI106" s="80"/>
      <c r="EJ106" s="80"/>
      <c r="EK106" s="80"/>
      <c r="EL106" s="80"/>
      <c r="EM106" s="80"/>
      <c r="EN106" s="80"/>
      <c r="EO106" s="80"/>
      <c r="EP106" s="80"/>
      <c r="EQ106" s="80"/>
      <c r="ER106" s="80"/>
      <c r="ES106" s="80"/>
      <c r="ET106" s="80"/>
      <c r="EU106" s="80"/>
      <c r="EV106" s="80"/>
      <c r="EW106" s="80"/>
      <c r="EX106" s="80"/>
      <c r="EY106" s="80"/>
      <c r="EZ106" s="80"/>
      <c r="FA106" s="80"/>
      <c r="FB106" s="80"/>
      <c r="FC106" s="80"/>
      <c r="FD106" s="80"/>
      <c r="FE106" s="80"/>
      <c r="FF106" s="80"/>
      <c r="FG106" s="80"/>
      <c r="FH106" s="80"/>
      <c r="FI106" s="80"/>
      <c r="FJ106" s="80"/>
      <c r="FK106" s="80"/>
      <c r="FL106" s="80"/>
      <c r="FM106" s="80"/>
      <c r="FN106" s="80"/>
      <c r="FO106" s="80"/>
      <c r="FP106" s="80"/>
      <c r="FQ106" s="80"/>
      <c r="FR106" s="80"/>
      <c r="FS106" s="80"/>
      <c r="FT106" s="80"/>
      <c r="FU106" s="80"/>
      <c r="FV106" s="80"/>
      <c r="FW106" s="80"/>
      <c r="FX106" s="80"/>
      <c r="FY106" s="80"/>
      <c r="FZ106" s="80"/>
      <c r="GA106" s="80"/>
      <c r="GB106" s="80"/>
      <c r="GC106" s="80"/>
      <c r="GD106" s="80"/>
      <c r="GE106" s="80"/>
      <c r="GF106" s="80"/>
    </row>
    <row r="107" spans="1:188" x14ac:dyDescent="0.25">
      <c r="A107" s="122" t="s">
        <v>403</v>
      </c>
      <c r="B107" s="123">
        <v>12</v>
      </c>
      <c r="C107" s="125">
        <v>603</v>
      </c>
      <c r="D107" s="115"/>
      <c r="E107" s="89"/>
      <c r="F107" s="90"/>
      <c r="G107" s="78">
        <f>'Victim Services'!D21</f>
        <v>603</v>
      </c>
      <c r="H107" s="91"/>
      <c r="I107" s="78" t="b">
        <f t="shared" si="9"/>
        <v>1</v>
      </c>
      <c r="J107" s="80"/>
      <c r="K107" s="80"/>
      <c r="L107" s="80"/>
      <c r="M107" s="78" t="s">
        <v>403</v>
      </c>
      <c r="N107" s="78" t="b">
        <f t="shared" si="6"/>
        <v>1</v>
      </c>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c r="CT107" s="80"/>
      <c r="CU107" s="80"/>
      <c r="CV107" s="80"/>
      <c r="CW107" s="80"/>
      <c r="CX107" s="80"/>
      <c r="CY107" s="80"/>
      <c r="CZ107" s="80"/>
      <c r="DA107" s="80"/>
      <c r="DB107" s="80"/>
      <c r="DC107" s="80"/>
      <c r="DD107" s="80"/>
      <c r="DE107" s="80"/>
      <c r="DF107" s="80"/>
      <c r="DG107" s="80"/>
      <c r="DH107" s="80"/>
      <c r="DI107" s="80"/>
      <c r="DJ107" s="80"/>
      <c r="DK107" s="80"/>
      <c r="DL107" s="80"/>
      <c r="DM107" s="80"/>
      <c r="DN107" s="80"/>
      <c r="DO107" s="80"/>
      <c r="DP107" s="80"/>
      <c r="DQ107" s="80"/>
      <c r="DR107" s="80"/>
      <c r="DS107" s="80"/>
      <c r="DT107" s="80"/>
      <c r="DU107" s="80"/>
      <c r="DV107" s="80"/>
      <c r="DW107" s="80"/>
      <c r="DX107" s="80"/>
      <c r="DY107" s="80"/>
      <c r="DZ107" s="80"/>
      <c r="EA107" s="80"/>
      <c r="EB107" s="80"/>
      <c r="EC107" s="80"/>
      <c r="ED107" s="80"/>
      <c r="EE107" s="80"/>
      <c r="EF107" s="80"/>
      <c r="EG107" s="80"/>
      <c r="EH107" s="80"/>
      <c r="EI107" s="80"/>
      <c r="EJ107" s="80"/>
      <c r="EK107" s="80"/>
      <c r="EL107" s="80"/>
      <c r="EM107" s="80"/>
      <c r="EN107" s="80"/>
      <c r="EO107" s="80"/>
      <c r="EP107" s="80"/>
      <c r="EQ107" s="80"/>
      <c r="ER107" s="80"/>
      <c r="ES107" s="80"/>
      <c r="ET107" s="80"/>
      <c r="EU107" s="80"/>
      <c r="EV107" s="80"/>
      <c r="EW107" s="80"/>
      <c r="EX107" s="80"/>
      <c r="EY107" s="80"/>
      <c r="EZ107" s="80"/>
      <c r="FA107" s="80"/>
      <c r="FB107" s="80"/>
      <c r="FC107" s="80"/>
      <c r="FD107" s="80"/>
      <c r="FE107" s="80"/>
      <c r="FF107" s="80"/>
      <c r="FG107" s="80"/>
      <c r="FH107" s="80"/>
      <c r="FI107" s="80"/>
      <c r="FJ107" s="80"/>
      <c r="FK107" s="80"/>
      <c r="FL107" s="80"/>
      <c r="FM107" s="80"/>
      <c r="FN107" s="80"/>
      <c r="FO107" s="80"/>
      <c r="FP107" s="80"/>
      <c r="FQ107" s="80"/>
      <c r="FR107" s="80"/>
      <c r="FS107" s="80"/>
      <c r="FT107" s="80"/>
      <c r="FU107" s="80"/>
      <c r="FV107" s="80"/>
      <c r="FW107" s="80"/>
      <c r="FX107" s="80"/>
      <c r="FY107" s="80"/>
      <c r="FZ107" s="80"/>
      <c r="GA107" s="80"/>
      <c r="GB107" s="80"/>
      <c r="GC107" s="80"/>
      <c r="GD107" s="80"/>
      <c r="GE107" s="80"/>
      <c r="GF107" s="80"/>
    </row>
    <row r="108" spans="1:188" x14ac:dyDescent="0.25">
      <c r="A108" s="122" t="s">
        <v>404</v>
      </c>
      <c r="B108" s="123">
        <v>12</v>
      </c>
      <c r="C108" s="125">
        <v>234</v>
      </c>
      <c r="D108" s="115"/>
      <c r="E108" s="89"/>
      <c r="F108" s="90"/>
      <c r="G108" s="78">
        <f>'Victim Services'!D22</f>
        <v>430</v>
      </c>
      <c r="H108" s="91"/>
      <c r="I108" s="78" t="b">
        <f t="shared" si="9"/>
        <v>0</v>
      </c>
      <c r="J108" s="80"/>
      <c r="K108" s="80"/>
      <c r="L108" s="80"/>
      <c r="M108" s="78" t="s">
        <v>404</v>
      </c>
      <c r="N108" s="78" t="b">
        <f t="shared" si="6"/>
        <v>1</v>
      </c>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c r="CT108" s="80"/>
      <c r="CU108" s="80"/>
      <c r="CV108" s="80"/>
      <c r="CW108" s="80"/>
      <c r="CX108" s="80"/>
      <c r="CY108" s="80"/>
      <c r="CZ108" s="80"/>
      <c r="DA108" s="80"/>
      <c r="DB108" s="80"/>
      <c r="DC108" s="80"/>
      <c r="DD108" s="80"/>
      <c r="DE108" s="80"/>
      <c r="DF108" s="80"/>
      <c r="DG108" s="80"/>
      <c r="DH108" s="80"/>
      <c r="DI108" s="80"/>
      <c r="DJ108" s="80"/>
      <c r="DK108" s="80"/>
      <c r="DL108" s="80"/>
      <c r="DM108" s="80"/>
      <c r="DN108" s="80"/>
      <c r="DO108" s="80"/>
      <c r="DP108" s="80"/>
      <c r="DQ108" s="80"/>
      <c r="DR108" s="80"/>
      <c r="DS108" s="80"/>
      <c r="DT108" s="80"/>
      <c r="DU108" s="80"/>
      <c r="DV108" s="80"/>
      <c r="DW108" s="80"/>
      <c r="DX108" s="80"/>
      <c r="DY108" s="80"/>
      <c r="DZ108" s="80"/>
      <c r="EA108" s="80"/>
      <c r="EB108" s="80"/>
      <c r="EC108" s="80"/>
      <c r="ED108" s="80"/>
      <c r="EE108" s="80"/>
      <c r="EF108" s="80"/>
      <c r="EG108" s="80"/>
      <c r="EH108" s="80"/>
      <c r="EI108" s="80"/>
      <c r="EJ108" s="80"/>
      <c r="EK108" s="80"/>
      <c r="EL108" s="80"/>
      <c r="EM108" s="80"/>
      <c r="EN108" s="80"/>
      <c r="EO108" s="80"/>
      <c r="EP108" s="80"/>
      <c r="EQ108" s="80"/>
      <c r="ER108" s="80"/>
      <c r="ES108" s="80"/>
      <c r="ET108" s="80"/>
      <c r="EU108" s="80"/>
      <c r="EV108" s="80"/>
      <c r="EW108" s="80"/>
      <c r="EX108" s="80"/>
      <c r="EY108" s="80"/>
      <c r="EZ108" s="80"/>
      <c r="FA108" s="80"/>
      <c r="FB108" s="80"/>
      <c r="FC108" s="80"/>
      <c r="FD108" s="80"/>
      <c r="FE108" s="80"/>
      <c r="FF108" s="80"/>
      <c r="FG108" s="80"/>
      <c r="FH108" s="80"/>
      <c r="FI108" s="80"/>
      <c r="FJ108" s="80"/>
      <c r="FK108" s="80"/>
      <c r="FL108" s="80"/>
      <c r="FM108" s="80"/>
      <c r="FN108" s="80"/>
      <c r="FO108" s="80"/>
      <c r="FP108" s="80"/>
      <c r="FQ108" s="80"/>
      <c r="FR108" s="80"/>
      <c r="FS108" s="80"/>
      <c r="FT108" s="80"/>
      <c r="FU108" s="80"/>
      <c r="FV108" s="80"/>
      <c r="FW108" s="80"/>
      <c r="FX108" s="80"/>
      <c r="FY108" s="80"/>
      <c r="FZ108" s="80"/>
      <c r="GA108" s="80"/>
      <c r="GB108" s="80"/>
      <c r="GC108" s="80"/>
      <c r="GD108" s="80"/>
      <c r="GE108" s="80"/>
      <c r="GF108" s="80"/>
    </row>
    <row r="109" spans="1:188" x14ac:dyDescent="0.25">
      <c r="A109" s="122" t="s">
        <v>405</v>
      </c>
      <c r="B109" s="123">
        <v>12</v>
      </c>
      <c r="C109" s="125">
        <v>400</v>
      </c>
      <c r="D109" s="115"/>
      <c r="E109" s="89"/>
      <c r="F109" s="90"/>
      <c r="G109" s="78">
        <f>'Victim Services'!D23</f>
        <v>400</v>
      </c>
      <c r="H109" s="91"/>
      <c r="I109" s="78" t="b">
        <f t="shared" si="9"/>
        <v>1</v>
      </c>
      <c r="J109" s="80"/>
      <c r="K109" s="80"/>
      <c r="L109" s="80"/>
      <c r="M109" s="78" t="s">
        <v>405</v>
      </c>
      <c r="N109" s="78" t="b">
        <f t="shared" si="6"/>
        <v>1</v>
      </c>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c r="CT109" s="80"/>
      <c r="CU109" s="80"/>
      <c r="CV109" s="80"/>
      <c r="CW109" s="80"/>
      <c r="CX109" s="80"/>
      <c r="CY109" s="80"/>
      <c r="CZ109" s="80"/>
      <c r="DA109" s="80"/>
      <c r="DB109" s="80"/>
      <c r="DC109" s="80"/>
      <c r="DD109" s="80"/>
      <c r="DE109" s="80"/>
      <c r="DF109" s="80"/>
      <c r="DG109" s="80"/>
      <c r="DH109" s="80"/>
      <c r="DI109" s="80"/>
      <c r="DJ109" s="80"/>
      <c r="DK109" s="80"/>
      <c r="DL109" s="80"/>
      <c r="DM109" s="80"/>
      <c r="DN109" s="80"/>
      <c r="DO109" s="80"/>
      <c r="DP109" s="80"/>
      <c r="DQ109" s="80"/>
      <c r="DR109" s="80"/>
      <c r="DS109" s="80"/>
      <c r="DT109" s="80"/>
      <c r="DU109" s="80"/>
      <c r="DV109" s="80"/>
      <c r="DW109" s="80"/>
      <c r="DX109" s="80"/>
      <c r="DY109" s="80"/>
      <c r="DZ109" s="80"/>
      <c r="EA109" s="80"/>
      <c r="EB109" s="80"/>
      <c r="EC109" s="80"/>
      <c r="ED109" s="80"/>
      <c r="EE109" s="80"/>
      <c r="EF109" s="80"/>
      <c r="EG109" s="80"/>
      <c r="EH109" s="80"/>
      <c r="EI109" s="80"/>
      <c r="EJ109" s="80"/>
      <c r="EK109" s="80"/>
      <c r="EL109" s="80"/>
      <c r="EM109" s="80"/>
      <c r="EN109" s="80"/>
      <c r="EO109" s="80"/>
      <c r="EP109" s="80"/>
      <c r="EQ109" s="80"/>
      <c r="ER109" s="80"/>
      <c r="ES109" s="80"/>
      <c r="ET109" s="80"/>
      <c r="EU109" s="80"/>
      <c r="EV109" s="80"/>
      <c r="EW109" s="80"/>
      <c r="EX109" s="80"/>
      <c r="EY109" s="80"/>
      <c r="EZ109" s="80"/>
      <c r="FA109" s="80"/>
      <c r="FB109" s="80"/>
      <c r="FC109" s="80"/>
      <c r="FD109" s="80"/>
      <c r="FE109" s="80"/>
      <c r="FF109" s="80"/>
      <c r="FG109" s="80"/>
      <c r="FH109" s="80"/>
      <c r="FI109" s="80"/>
      <c r="FJ109" s="80"/>
      <c r="FK109" s="80"/>
      <c r="FL109" s="80"/>
      <c r="FM109" s="80"/>
      <c r="FN109" s="80"/>
      <c r="FO109" s="80"/>
      <c r="FP109" s="80"/>
      <c r="FQ109" s="80"/>
      <c r="FR109" s="80"/>
      <c r="FS109" s="80"/>
      <c r="FT109" s="80"/>
      <c r="FU109" s="80"/>
      <c r="FV109" s="80"/>
      <c r="FW109" s="80"/>
      <c r="FX109" s="80"/>
      <c r="FY109" s="80"/>
      <c r="FZ109" s="80"/>
      <c r="GA109" s="80"/>
      <c r="GB109" s="80"/>
      <c r="GC109" s="80"/>
      <c r="GD109" s="80"/>
      <c r="GE109" s="80"/>
      <c r="GF109" s="80"/>
    </row>
    <row r="110" spans="1:188" x14ac:dyDescent="0.25">
      <c r="A110" s="122" t="s">
        <v>406</v>
      </c>
      <c r="B110" s="123">
        <v>12</v>
      </c>
      <c r="C110" s="125">
        <v>0</v>
      </c>
      <c r="D110" s="115"/>
      <c r="E110" s="89"/>
      <c r="F110" s="90"/>
      <c r="G110" s="78">
        <f>'Victim Services'!D24</f>
        <v>289</v>
      </c>
      <c r="H110" s="91"/>
      <c r="I110" s="78" t="b">
        <f t="shared" si="9"/>
        <v>0</v>
      </c>
      <c r="J110" s="80"/>
      <c r="K110" s="80"/>
      <c r="L110" s="80"/>
      <c r="M110" s="78" t="s">
        <v>406</v>
      </c>
      <c r="N110" s="78" t="b">
        <f t="shared" si="6"/>
        <v>1</v>
      </c>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c r="CT110" s="80"/>
      <c r="CU110" s="80"/>
      <c r="CV110" s="80"/>
      <c r="CW110" s="80"/>
      <c r="CX110" s="80"/>
      <c r="CY110" s="80"/>
      <c r="CZ110" s="80"/>
      <c r="DA110" s="80"/>
      <c r="DB110" s="80"/>
      <c r="DC110" s="80"/>
      <c r="DD110" s="80"/>
      <c r="DE110" s="80"/>
      <c r="DF110" s="80"/>
      <c r="DG110" s="80"/>
      <c r="DH110" s="80"/>
      <c r="DI110" s="80"/>
      <c r="DJ110" s="80"/>
      <c r="DK110" s="80"/>
      <c r="DL110" s="80"/>
      <c r="DM110" s="80"/>
      <c r="DN110" s="80"/>
      <c r="DO110" s="80"/>
      <c r="DP110" s="80"/>
      <c r="DQ110" s="80"/>
      <c r="DR110" s="80"/>
      <c r="DS110" s="80"/>
      <c r="DT110" s="80"/>
      <c r="DU110" s="80"/>
      <c r="DV110" s="80"/>
      <c r="DW110" s="80"/>
      <c r="DX110" s="80"/>
      <c r="DY110" s="80"/>
      <c r="DZ110" s="80"/>
      <c r="EA110" s="80"/>
      <c r="EB110" s="80"/>
      <c r="EC110" s="80"/>
      <c r="ED110" s="80"/>
      <c r="EE110" s="80"/>
      <c r="EF110" s="80"/>
      <c r="EG110" s="80"/>
      <c r="EH110" s="80"/>
      <c r="EI110" s="80"/>
      <c r="EJ110" s="80"/>
      <c r="EK110" s="80"/>
      <c r="EL110" s="80"/>
      <c r="EM110" s="80"/>
      <c r="EN110" s="80"/>
      <c r="EO110" s="80"/>
      <c r="EP110" s="80"/>
      <c r="EQ110" s="80"/>
      <c r="ER110" s="80"/>
      <c r="ES110" s="80"/>
      <c r="ET110" s="80"/>
      <c r="EU110" s="80"/>
      <c r="EV110" s="80"/>
      <c r="EW110" s="80"/>
      <c r="EX110" s="80"/>
      <c r="EY110" s="80"/>
      <c r="EZ110" s="80"/>
      <c r="FA110" s="80"/>
      <c r="FB110" s="80"/>
      <c r="FC110" s="80"/>
      <c r="FD110" s="80"/>
      <c r="FE110" s="80"/>
      <c r="FF110" s="80"/>
      <c r="FG110" s="80"/>
      <c r="FH110" s="80"/>
      <c r="FI110" s="80"/>
      <c r="FJ110" s="80"/>
      <c r="FK110" s="80"/>
      <c r="FL110" s="80"/>
      <c r="FM110" s="80"/>
      <c r="FN110" s="80"/>
      <c r="FO110" s="80"/>
      <c r="FP110" s="80"/>
      <c r="FQ110" s="80"/>
      <c r="FR110" s="80"/>
      <c r="FS110" s="80"/>
      <c r="FT110" s="80"/>
      <c r="FU110" s="80"/>
      <c r="FV110" s="80"/>
      <c r="FW110" s="80"/>
      <c r="FX110" s="80"/>
      <c r="FY110" s="80"/>
      <c r="FZ110" s="80"/>
      <c r="GA110" s="80"/>
      <c r="GB110" s="80"/>
      <c r="GC110" s="80"/>
      <c r="GD110" s="80"/>
      <c r="GE110" s="80"/>
      <c r="GF110" s="80"/>
    </row>
    <row r="111" spans="1:188" x14ac:dyDescent="0.25">
      <c r="A111" s="122" t="s">
        <v>407</v>
      </c>
      <c r="B111" s="123">
        <v>12</v>
      </c>
      <c r="C111" s="125">
        <v>0</v>
      </c>
      <c r="D111" s="115"/>
      <c r="E111" s="89"/>
      <c r="F111" s="90"/>
      <c r="G111" s="78">
        <f>'Victim Services'!D25</f>
        <v>234</v>
      </c>
      <c r="H111" s="91"/>
      <c r="I111" s="78" t="b">
        <f t="shared" si="9"/>
        <v>0</v>
      </c>
      <c r="J111" s="80"/>
      <c r="K111" s="80"/>
      <c r="L111" s="80"/>
      <c r="M111" s="78" t="s">
        <v>407</v>
      </c>
      <c r="N111" s="78" t="b">
        <f t="shared" si="6"/>
        <v>1</v>
      </c>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c r="CV111" s="80"/>
      <c r="CW111" s="80"/>
      <c r="CX111" s="80"/>
      <c r="CY111" s="80"/>
      <c r="CZ111" s="80"/>
      <c r="DA111" s="80"/>
      <c r="DB111" s="80"/>
      <c r="DC111" s="80"/>
      <c r="DD111" s="80"/>
      <c r="DE111" s="80"/>
      <c r="DF111" s="80"/>
      <c r="DG111" s="80"/>
      <c r="DH111" s="80"/>
      <c r="DI111" s="80"/>
      <c r="DJ111" s="80"/>
      <c r="DK111" s="80"/>
      <c r="DL111" s="80"/>
      <c r="DM111" s="80"/>
      <c r="DN111" s="80"/>
      <c r="DO111" s="80"/>
      <c r="DP111" s="80"/>
      <c r="DQ111" s="80"/>
      <c r="DR111" s="80"/>
      <c r="DS111" s="80"/>
      <c r="DT111" s="80"/>
      <c r="DU111" s="80"/>
      <c r="DV111" s="80"/>
      <c r="DW111" s="80"/>
      <c r="DX111" s="80"/>
      <c r="DY111" s="80"/>
      <c r="DZ111" s="80"/>
      <c r="EA111" s="80"/>
      <c r="EB111" s="80"/>
      <c r="EC111" s="80"/>
      <c r="ED111" s="80"/>
      <c r="EE111" s="80"/>
      <c r="EF111" s="80"/>
      <c r="EG111" s="80"/>
      <c r="EH111" s="80"/>
      <c r="EI111" s="80"/>
      <c r="EJ111" s="80"/>
      <c r="EK111" s="80"/>
      <c r="EL111" s="80"/>
      <c r="EM111" s="80"/>
      <c r="EN111" s="80"/>
      <c r="EO111" s="80"/>
      <c r="EP111" s="80"/>
      <c r="EQ111" s="80"/>
      <c r="ER111" s="80"/>
      <c r="ES111" s="80"/>
      <c r="ET111" s="80"/>
      <c r="EU111" s="80"/>
      <c r="EV111" s="80"/>
      <c r="EW111" s="80"/>
      <c r="EX111" s="80"/>
      <c r="EY111" s="80"/>
      <c r="EZ111" s="80"/>
      <c r="FA111" s="80"/>
      <c r="FB111" s="80"/>
      <c r="FC111" s="80"/>
      <c r="FD111" s="80"/>
      <c r="FE111" s="80"/>
      <c r="FF111" s="80"/>
      <c r="FG111" s="80"/>
      <c r="FH111" s="80"/>
      <c r="FI111" s="80"/>
      <c r="FJ111" s="80"/>
      <c r="FK111" s="80"/>
      <c r="FL111" s="80"/>
      <c r="FM111" s="80"/>
      <c r="FN111" s="80"/>
      <c r="FO111" s="80"/>
      <c r="FP111" s="80"/>
      <c r="FQ111" s="80"/>
      <c r="FR111" s="80"/>
      <c r="FS111" s="80"/>
      <c r="FT111" s="80"/>
      <c r="FU111" s="80"/>
      <c r="FV111" s="80"/>
      <c r="FW111" s="80"/>
      <c r="FX111" s="80"/>
      <c r="FY111" s="80"/>
      <c r="FZ111" s="80"/>
      <c r="GA111" s="80"/>
      <c r="GB111" s="80"/>
      <c r="GC111" s="80"/>
      <c r="GD111" s="80"/>
      <c r="GE111" s="80"/>
      <c r="GF111" s="80"/>
    </row>
    <row r="112" spans="1:188" x14ac:dyDescent="0.25">
      <c r="A112" s="122" t="s">
        <v>408</v>
      </c>
      <c r="B112" s="123">
        <v>12</v>
      </c>
      <c r="C112" s="125">
        <v>289</v>
      </c>
      <c r="D112" s="115"/>
      <c r="E112" s="89"/>
      <c r="F112" s="90"/>
      <c r="G112" s="78">
        <f>'Victim Services'!D26</f>
        <v>49</v>
      </c>
      <c r="H112" s="91"/>
      <c r="I112" s="78" t="b">
        <f t="shared" si="9"/>
        <v>0</v>
      </c>
      <c r="J112" s="80"/>
      <c r="K112" s="80"/>
      <c r="L112" s="80"/>
      <c r="M112" s="78" t="s">
        <v>408</v>
      </c>
      <c r="N112" s="78" t="b">
        <f t="shared" si="6"/>
        <v>1</v>
      </c>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c r="CT112" s="80"/>
      <c r="CU112" s="80"/>
      <c r="CV112" s="80"/>
      <c r="CW112" s="80"/>
      <c r="CX112" s="80"/>
      <c r="CY112" s="80"/>
      <c r="CZ112" s="80"/>
      <c r="DA112" s="80"/>
      <c r="DB112" s="80"/>
      <c r="DC112" s="80"/>
      <c r="DD112" s="80"/>
      <c r="DE112" s="80"/>
      <c r="DF112" s="80"/>
      <c r="DG112" s="80"/>
      <c r="DH112" s="80"/>
      <c r="DI112" s="80"/>
      <c r="DJ112" s="80"/>
      <c r="DK112" s="80"/>
      <c r="DL112" s="80"/>
      <c r="DM112" s="80"/>
      <c r="DN112" s="80"/>
      <c r="DO112" s="80"/>
      <c r="DP112" s="80"/>
      <c r="DQ112" s="80"/>
      <c r="DR112" s="80"/>
      <c r="DS112" s="80"/>
      <c r="DT112" s="80"/>
      <c r="DU112" s="80"/>
      <c r="DV112" s="80"/>
      <c r="DW112" s="80"/>
      <c r="DX112" s="80"/>
      <c r="DY112" s="80"/>
      <c r="DZ112" s="80"/>
      <c r="EA112" s="80"/>
      <c r="EB112" s="80"/>
      <c r="EC112" s="80"/>
      <c r="ED112" s="80"/>
      <c r="EE112" s="80"/>
      <c r="EF112" s="80"/>
      <c r="EG112" s="80"/>
      <c r="EH112" s="80"/>
      <c r="EI112" s="80"/>
      <c r="EJ112" s="80"/>
      <c r="EK112" s="80"/>
      <c r="EL112" s="80"/>
      <c r="EM112" s="80"/>
      <c r="EN112" s="80"/>
      <c r="EO112" s="80"/>
      <c r="EP112" s="80"/>
      <c r="EQ112" s="80"/>
      <c r="ER112" s="80"/>
      <c r="ES112" s="80"/>
      <c r="ET112" s="80"/>
      <c r="EU112" s="80"/>
      <c r="EV112" s="80"/>
      <c r="EW112" s="80"/>
      <c r="EX112" s="80"/>
      <c r="EY112" s="80"/>
      <c r="EZ112" s="80"/>
      <c r="FA112" s="80"/>
      <c r="FB112" s="80"/>
      <c r="FC112" s="80"/>
      <c r="FD112" s="80"/>
      <c r="FE112" s="80"/>
      <c r="FF112" s="80"/>
      <c r="FG112" s="80"/>
      <c r="FH112" s="80"/>
      <c r="FI112" s="80"/>
      <c r="FJ112" s="80"/>
      <c r="FK112" s="80"/>
      <c r="FL112" s="80"/>
      <c r="FM112" s="80"/>
      <c r="FN112" s="80"/>
      <c r="FO112" s="80"/>
      <c r="FP112" s="80"/>
      <c r="FQ112" s="80"/>
      <c r="FR112" s="80"/>
      <c r="FS112" s="80"/>
      <c r="FT112" s="80"/>
      <c r="FU112" s="80"/>
      <c r="FV112" s="80"/>
      <c r="FW112" s="80"/>
      <c r="FX112" s="80"/>
      <c r="FY112" s="80"/>
      <c r="FZ112" s="80"/>
      <c r="GA112" s="80"/>
      <c r="GB112" s="80"/>
      <c r="GC112" s="80"/>
      <c r="GD112" s="80"/>
      <c r="GE112" s="80"/>
      <c r="GF112" s="80"/>
    </row>
    <row r="113" spans="1:188" x14ac:dyDescent="0.25">
      <c r="A113" s="122" t="s">
        <v>409</v>
      </c>
      <c r="B113" s="123">
        <v>12</v>
      </c>
      <c r="C113" s="125">
        <v>0</v>
      </c>
      <c r="D113" s="115"/>
      <c r="E113" s="89"/>
      <c r="F113" s="90"/>
      <c r="G113" s="78">
        <f>'Victim Services'!D27</f>
        <v>47</v>
      </c>
      <c r="H113" s="91"/>
      <c r="I113" s="78" t="b">
        <f t="shared" si="9"/>
        <v>0</v>
      </c>
      <c r="J113" s="80"/>
      <c r="K113" s="80"/>
      <c r="L113" s="80"/>
      <c r="M113" s="78" t="s">
        <v>409</v>
      </c>
      <c r="N113" s="78" t="b">
        <f t="shared" si="6"/>
        <v>1</v>
      </c>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80"/>
      <c r="EP113" s="80"/>
      <c r="EQ113" s="80"/>
      <c r="ER113" s="80"/>
      <c r="ES113" s="80"/>
      <c r="ET113" s="80"/>
      <c r="EU113" s="80"/>
      <c r="EV113" s="80"/>
      <c r="EW113" s="80"/>
      <c r="EX113" s="80"/>
      <c r="EY113" s="80"/>
      <c r="EZ113" s="80"/>
      <c r="FA113" s="80"/>
      <c r="FB113" s="80"/>
      <c r="FC113" s="80"/>
      <c r="FD113" s="80"/>
      <c r="FE113" s="80"/>
      <c r="FF113" s="80"/>
      <c r="FG113" s="80"/>
      <c r="FH113" s="80"/>
      <c r="FI113" s="80"/>
      <c r="FJ113" s="80"/>
      <c r="FK113" s="80"/>
      <c r="FL113" s="80"/>
      <c r="FM113" s="80"/>
      <c r="FN113" s="80"/>
      <c r="FO113" s="80"/>
      <c r="FP113" s="80"/>
      <c r="FQ113" s="80"/>
      <c r="FR113" s="80"/>
      <c r="FS113" s="80"/>
      <c r="FT113" s="80"/>
      <c r="FU113" s="80"/>
      <c r="FV113" s="80"/>
      <c r="FW113" s="80"/>
      <c r="FX113" s="80"/>
      <c r="FY113" s="80"/>
      <c r="FZ113" s="80"/>
      <c r="GA113" s="80"/>
      <c r="GB113" s="80"/>
      <c r="GC113" s="80"/>
      <c r="GD113" s="80"/>
      <c r="GE113" s="80"/>
      <c r="GF113" s="80"/>
    </row>
    <row r="114" spans="1:188" x14ac:dyDescent="0.25">
      <c r="A114" s="122" t="s">
        <v>410</v>
      </c>
      <c r="B114" s="123">
        <v>12</v>
      </c>
      <c r="C114" s="125">
        <v>1026</v>
      </c>
      <c r="D114" s="115"/>
      <c r="E114" s="89"/>
      <c r="F114" s="90"/>
      <c r="G114" s="78">
        <f>'Victim Services'!D28</f>
        <v>9</v>
      </c>
      <c r="H114" s="91"/>
      <c r="I114" s="78" t="b">
        <f t="shared" si="9"/>
        <v>0</v>
      </c>
      <c r="J114" s="80"/>
      <c r="K114" s="80"/>
      <c r="L114" s="80"/>
      <c r="M114" s="78" t="s">
        <v>410</v>
      </c>
      <c r="N114" s="78" t="b">
        <f t="shared" si="6"/>
        <v>1</v>
      </c>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c r="CT114" s="80"/>
      <c r="CU114" s="80"/>
      <c r="CV114" s="80"/>
      <c r="CW114" s="80"/>
      <c r="CX114" s="80"/>
      <c r="CY114" s="80"/>
      <c r="CZ114" s="80"/>
      <c r="DA114" s="80"/>
      <c r="DB114" s="80"/>
      <c r="DC114" s="80"/>
      <c r="DD114" s="80"/>
      <c r="DE114" s="80"/>
      <c r="DF114" s="80"/>
      <c r="DG114" s="80"/>
      <c r="DH114" s="80"/>
      <c r="DI114" s="80"/>
      <c r="DJ114" s="80"/>
      <c r="DK114" s="80"/>
      <c r="DL114" s="80"/>
      <c r="DM114" s="80"/>
      <c r="DN114" s="80"/>
      <c r="DO114" s="80"/>
      <c r="DP114" s="80"/>
      <c r="DQ114" s="80"/>
      <c r="DR114" s="80"/>
      <c r="DS114" s="80"/>
      <c r="DT114" s="80"/>
      <c r="DU114" s="80"/>
      <c r="DV114" s="80"/>
      <c r="DW114" s="80"/>
      <c r="DX114" s="80"/>
      <c r="DY114" s="80"/>
      <c r="DZ114" s="80"/>
      <c r="EA114" s="80"/>
      <c r="EB114" s="80"/>
      <c r="EC114" s="80"/>
      <c r="ED114" s="80"/>
      <c r="EE114" s="80"/>
      <c r="EF114" s="80"/>
      <c r="EG114" s="80"/>
      <c r="EH114" s="80"/>
      <c r="EI114" s="80"/>
      <c r="EJ114" s="80"/>
      <c r="EK114" s="80"/>
      <c r="EL114" s="80"/>
      <c r="EM114" s="80"/>
      <c r="EN114" s="80"/>
      <c r="EO114" s="80"/>
      <c r="EP114" s="80"/>
      <c r="EQ114" s="80"/>
      <c r="ER114" s="80"/>
      <c r="ES114" s="80"/>
      <c r="ET114" s="80"/>
      <c r="EU114" s="80"/>
      <c r="EV114" s="80"/>
      <c r="EW114" s="80"/>
      <c r="EX114" s="80"/>
      <c r="EY114" s="80"/>
      <c r="EZ114" s="80"/>
      <c r="FA114" s="80"/>
      <c r="FB114" s="80"/>
      <c r="FC114" s="80"/>
      <c r="FD114" s="80"/>
      <c r="FE114" s="80"/>
      <c r="FF114" s="80"/>
      <c r="FG114" s="80"/>
      <c r="FH114" s="80"/>
      <c r="FI114" s="80"/>
      <c r="FJ114" s="80"/>
      <c r="FK114" s="80"/>
      <c r="FL114" s="80"/>
      <c r="FM114" s="80"/>
      <c r="FN114" s="80"/>
      <c r="FO114" s="80"/>
      <c r="FP114" s="80"/>
      <c r="FQ114" s="80"/>
      <c r="FR114" s="80"/>
      <c r="FS114" s="80"/>
      <c r="FT114" s="80"/>
      <c r="FU114" s="80"/>
      <c r="FV114" s="80"/>
      <c r="FW114" s="80"/>
      <c r="FX114" s="80"/>
      <c r="FY114" s="80"/>
      <c r="FZ114" s="80"/>
      <c r="GA114" s="80"/>
      <c r="GB114" s="80"/>
      <c r="GC114" s="80"/>
      <c r="GD114" s="80"/>
      <c r="GE114" s="80"/>
      <c r="GF114" s="80"/>
    </row>
    <row r="115" spans="1:188" x14ac:dyDescent="0.25">
      <c r="A115" s="122" t="s">
        <v>411</v>
      </c>
      <c r="B115" s="123">
        <v>12</v>
      </c>
      <c r="C115" s="125">
        <v>9</v>
      </c>
      <c r="D115" s="115"/>
      <c r="E115" s="89"/>
      <c r="F115" s="90"/>
      <c r="G115" s="78">
        <f>'Victim Services'!D29</f>
        <v>4</v>
      </c>
      <c r="H115" s="91"/>
      <c r="I115" s="78" t="b">
        <f t="shared" si="9"/>
        <v>0</v>
      </c>
      <c r="J115" s="80"/>
      <c r="K115" s="80"/>
      <c r="L115" s="80"/>
      <c r="M115" s="78" t="s">
        <v>411</v>
      </c>
      <c r="N115" s="78" t="b">
        <f t="shared" si="6"/>
        <v>1</v>
      </c>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c r="CT115" s="80"/>
      <c r="CU115" s="80"/>
      <c r="CV115" s="80"/>
      <c r="CW115" s="80"/>
      <c r="CX115" s="80"/>
      <c r="CY115" s="80"/>
      <c r="CZ115" s="80"/>
      <c r="DA115" s="80"/>
      <c r="DB115" s="80"/>
      <c r="DC115" s="80"/>
      <c r="DD115" s="80"/>
      <c r="DE115" s="80"/>
      <c r="DF115" s="80"/>
      <c r="DG115" s="80"/>
      <c r="DH115" s="80"/>
      <c r="DI115" s="80"/>
      <c r="DJ115" s="80"/>
      <c r="DK115" s="80"/>
      <c r="DL115" s="80"/>
      <c r="DM115" s="80"/>
      <c r="DN115" s="80"/>
      <c r="DO115" s="80"/>
      <c r="DP115" s="80"/>
      <c r="DQ115" s="80"/>
      <c r="DR115" s="80"/>
      <c r="DS115" s="80"/>
      <c r="DT115" s="80"/>
      <c r="DU115" s="80"/>
      <c r="DV115" s="80"/>
      <c r="DW115" s="80"/>
      <c r="DX115" s="80"/>
      <c r="DY115" s="80"/>
      <c r="DZ115" s="80"/>
      <c r="EA115" s="80"/>
      <c r="EB115" s="80"/>
      <c r="EC115" s="80"/>
      <c r="ED115" s="80"/>
      <c r="EE115" s="80"/>
      <c r="EF115" s="80"/>
      <c r="EG115" s="80"/>
      <c r="EH115" s="80"/>
      <c r="EI115" s="80"/>
      <c r="EJ115" s="80"/>
      <c r="EK115" s="80"/>
      <c r="EL115" s="80"/>
      <c r="EM115" s="80"/>
      <c r="EN115" s="80"/>
      <c r="EO115" s="80"/>
      <c r="EP115" s="80"/>
      <c r="EQ115" s="80"/>
      <c r="ER115" s="80"/>
      <c r="ES115" s="80"/>
      <c r="ET115" s="80"/>
      <c r="EU115" s="80"/>
      <c r="EV115" s="80"/>
      <c r="EW115" s="80"/>
      <c r="EX115" s="80"/>
      <c r="EY115" s="80"/>
      <c r="EZ115" s="80"/>
      <c r="FA115" s="80"/>
      <c r="FB115" s="80"/>
      <c r="FC115" s="80"/>
      <c r="FD115" s="80"/>
      <c r="FE115" s="80"/>
      <c r="FF115" s="80"/>
      <c r="FG115" s="80"/>
      <c r="FH115" s="80"/>
      <c r="FI115" s="80"/>
      <c r="FJ115" s="80"/>
      <c r="FK115" s="80"/>
      <c r="FL115" s="80"/>
      <c r="FM115" s="80"/>
      <c r="FN115" s="80"/>
      <c r="FO115" s="80"/>
      <c r="FP115" s="80"/>
      <c r="FQ115" s="80"/>
      <c r="FR115" s="80"/>
      <c r="FS115" s="80"/>
      <c r="FT115" s="80"/>
      <c r="FU115" s="80"/>
      <c r="FV115" s="80"/>
      <c r="FW115" s="80"/>
      <c r="FX115" s="80"/>
      <c r="FY115" s="80"/>
      <c r="FZ115" s="80"/>
      <c r="GA115" s="80"/>
      <c r="GB115" s="80"/>
      <c r="GC115" s="80"/>
      <c r="GD115" s="80"/>
      <c r="GE115" s="80"/>
      <c r="GF115" s="80"/>
    </row>
    <row r="116" spans="1:188" x14ac:dyDescent="0.25">
      <c r="A116" s="122" t="s">
        <v>412</v>
      </c>
      <c r="B116" s="123">
        <v>12</v>
      </c>
      <c r="C116" s="125">
        <v>4</v>
      </c>
      <c r="D116" s="115"/>
      <c r="E116" s="89"/>
      <c r="F116" s="90"/>
      <c r="G116" s="96">
        <f>'Victim Services'!D31</f>
        <v>0</v>
      </c>
      <c r="H116" s="91"/>
      <c r="I116" s="78" t="b">
        <f t="shared" si="9"/>
        <v>0</v>
      </c>
      <c r="J116" s="80"/>
      <c r="K116" s="80"/>
      <c r="L116" s="80"/>
      <c r="M116" s="78" t="s">
        <v>412</v>
      </c>
      <c r="N116" s="78" t="b">
        <f t="shared" si="6"/>
        <v>1</v>
      </c>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c r="CT116" s="80"/>
      <c r="CU116" s="80"/>
      <c r="CV116" s="80"/>
      <c r="CW116" s="80"/>
      <c r="CX116" s="80"/>
      <c r="CY116" s="80"/>
      <c r="CZ116" s="80"/>
      <c r="DA116" s="80"/>
      <c r="DB116" s="80"/>
      <c r="DC116" s="80"/>
      <c r="DD116" s="80"/>
      <c r="DE116" s="80"/>
      <c r="DF116" s="80"/>
      <c r="DG116" s="80"/>
      <c r="DH116" s="80"/>
      <c r="DI116" s="80"/>
      <c r="DJ116" s="80"/>
      <c r="DK116" s="80"/>
      <c r="DL116" s="80"/>
      <c r="DM116" s="80"/>
      <c r="DN116" s="80"/>
      <c r="DO116" s="80"/>
      <c r="DP116" s="80"/>
      <c r="DQ116" s="80"/>
      <c r="DR116" s="80"/>
      <c r="DS116" s="80"/>
      <c r="DT116" s="80"/>
      <c r="DU116" s="80"/>
      <c r="DV116" s="80"/>
      <c r="DW116" s="80"/>
      <c r="DX116" s="80"/>
      <c r="DY116" s="80"/>
      <c r="DZ116" s="80"/>
      <c r="EA116" s="80"/>
      <c r="EB116" s="80"/>
      <c r="EC116" s="80"/>
      <c r="ED116" s="80"/>
      <c r="EE116" s="80"/>
      <c r="EF116" s="80"/>
      <c r="EG116" s="80"/>
      <c r="EH116" s="80"/>
      <c r="EI116" s="80"/>
      <c r="EJ116" s="80"/>
      <c r="EK116" s="80"/>
      <c r="EL116" s="80"/>
      <c r="EM116" s="80"/>
      <c r="EN116" s="80"/>
      <c r="EO116" s="80"/>
      <c r="EP116" s="80"/>
      <c r="EQ116" s="80"/>
      <c r="ER116" s="80"/>
      <c r="ES116" s="80"/>
      <c r="ET116" s="80"/>
      <c r="EU116" s="80"/>
      <c r="EV116" s="80"/>
      <c r="EW116" s="80"/>
      <c r="EX116" s="80"/>
      <c r="EY116" s="80"/>
      <c r="EZ116" s="80"/>
      <c r="FA116" s="80"/>
      <c r="FB116" s="80"/>
      <c r="FC116" s="80"/>
      <c r="FD116" s="80"/>
      <c r="FE116" s="80"/>
      <c r="FF116" s="80"/>
      <c r="FG116" s="80"/>
      <c r="FH116" s="80"/>
      <c r="FI116" s="80"/>
      <c r="FJ116" s="80"/>
      <c r="FK116" s="80"/>
      <c r="FL116" s="80"/>
      <c r="FM116" s="80"/>
      <c r="FN116" s="80"/>
      <c r="FO116" s="80"/>
      <c r="FP116" s="80"/>
      <c r="FQ116" s="80"/>
      <c r="FR116" s="80"/>
      <c r="FS116" s="80"/>
      <c r="FT116" s="80"/>
      <c r="FU116" s="80"/>
      <c r="FV116" s="80"/>
      <c r="FW116" s="80"/>
      <c r="FX116" s="80"/>
      <c r="FY116" s="80"/>
      <c r="FZ116" s="80"/>
      <c r="GA116" s="80"/>
      <c r="GB116" s="80"/>
      <c r="GC116" s="80"/>
      <c r="GD116" s="80"/>
      <c r="GE116" s="80"/>
      <c r="GF116" s="80"/>
    </row>
    <row r="117" spans="1:188" x14ac:dyDescent="0.25">
      <c r="A117" s="122" t="s">
        <v>413</v>
      </c>
      <c r="B117" s="123">
        <v>12</v>
      </c>
      <c r="C117" s="125">
        <v>430</v>
      </c>
      <c r="D117" s="115"/>
      <c r="E117" s="89"/>
      <c r="F117" s="90"/>
      <c r="G117" s="96">
        <f>'Victim Services'!D32</f>
        <v>0</v>
      </c>
      <c r="H117" s="91"/>
      <c r="I117" s="78" t="b">
        <f t="shared" si="9"/>
        <v>0</v>
      </c>
      <c r="J117" s="80"/>
      <c r="K117" s="80"/>
      <c r="L117" s="80"/>
      <c r="M117" s="78" t="s">
        <v>413</v>
      </c>
      <c r="N117" s="78" t="b">
        <f t="shared" si="6"/>
        <v>1</v>
      </c>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c r="CT117" s="80"/>
      <c r="CU117" s="80"/>
      <c r="CV117" s="80"/>
      <c r="CW117" s="80"/>
      <c r="CX117" s="80"/>
      <c r="CY117" s="80"/>
      <c r="CZ117" s="80"/>
      <c r="DA117" s="80"/>
      <c r="DB117" s="80"/>
      <c r="DC117" s="80"/>
      <c r="DD117" s="80"/>
      <c r="DE117" s="80"/>
      <c r="DF117" s="80"/>
      <c r="DG117" s="80"/>
      <c r="DH117" s="80"/>
      <c r="DI117" s="80"/>
      <c r="DJ117" s="80"/>
      <c r="DK117" s="80"/>
      <c r="DL117" s="80"/>
      <c r="DM117" s="80"/>
      <c r="DN117" s="80"/>
      <c r="DO117" s="80"/>
      <c r="DP117" s="80"/>
      <c r="DQ117" s="80"/>
      <c r="DR117" s="80"/>
      <c r="DS117" s="80"/>
      <c r="DT117" s="80"/>
      <c r="DU117" s="80"/>
      <c r="DV117" s="80"/>
      <c r="DW117" s="80"/>
      <c r="DX117" s="80"/>
      <c r="DY117" s="80"/>
      <c r="DZ117" s="80"/>
      <c r="EA117" s="80"/>
      <c r="EB117" s="80"/>
      <c r="EC117" s="80"/>
      <c r="ED117" s="80"/>
      <c r="EE117" s="80"/>
      <c r="EF117" s="80"/>
      <c r="EG117" s="80"/>
      <c r="EH117" s="80"/>
      <c r="EI117" s="80"/>
      <c r="EJ117" s="80"/>
      <c r="EK117" s="80"/>
      <c r="EL117" s="80"/>
      <c r="EM117" s="80"/>
      <c r="EN117" s="80"/>
      <c r="EO117" s="80"/>
      <c r="EP117" s="80"/>
      <c r="EQ117" s="80"/>
      <c r="ER117" s="80"/>
      <c r="ES117" s="80"/>
      <c r="ET117" s="80"/>
      <c r="EU117" s="80"/>
      <c r="EV117" s="80"/>
      <c r="EW117" s="80"/>
      <c r="EX117" s="80"/>
      <c r="EY117" s="80"/>
      <c r="EZ117" s="80"/>
      <c r="FA117" s="80"/>
      <c r="FB117" s="80"/>
      <c r="FC117" s="80"/>
      <c r="FD117" s="80"/>
      <c r="FE117" s="80"/>
      <c r="FF117" s="80"/>
      <c r="FG117" s="80"/>
      <c r="FH117" s="80"/>
      <c r="FI117" s="80"/>
      <c r="FJ117" s="80"/>
      <c r="FK117" s="80"/>
      <c r="FL117" s="80"/>
      <c r="FM117" s="80"/>
      <c r="FN117" s="80"/>
      <c r="FO117" s="80"/>
      <c r="FP117" s="80"/>
      <c r="FQ117" s="80"/>
      <c r="FR117" s="80"/>
      <c r="FS117" s="80"/>
      <c r="FT117" s="80"/>
      <c r="FU117" s="80"/>
      <c r="FV117" s="80"/>
      <c r="FW117" s="80"/>
      <c r="FX117" s="80"/>
      <c r="FY117" s="80"/>
      <c r="FZ117" s="80"/>
      <c r="GA117" s="80"/>
      <c r="GB117" s="80"/>
      <c r="GC117" s="80"/>
      <c r="GD117" s="80"/>
      <c r="GE117" s="80"/>
      <c r="GF117" s="80"/>
    </row>
    <row r="118" spans="1:188" x14ac:dyDescent="0.25">
      <c r="A118" s="122" t="s">
        <v>414</v>
      </c>
      <c r="B118" s="123">
        <v>12</v>
      </c>
      <c r="C118" s="125">
        <v>49</v>
      </c>
      <c r="D118" s="115"/>
      <c r="E118" s="89"/>
      <c r="F118" s="90"/>
      <c r="G118" s="96">
        <f>'Victim Services'!D30</f>
        <v>0</v>
      </c>
      <c r="H118" s="91"/>
      <c r="I118" s="78" t="b">
        <f t="shared" si="9"/>
        <v>0</v>
      </c>
      <c r="J118" s="80"/>
      <c r="K118" s="80"/>
      <c r="L118" s="80"/>
      <c r="M118" s="78" t="s">
        <v>414</v>
      </c>
      <c r="N118" s="78" t="b">
        <f t="shared" si="6"/>
        <v>1</v>
      </c>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c r="DK118" s="80"/>
      <c r="DL118" s="80"/>
      <c r="DM118" s="80"/>
      <c r="DN118" s="80"/>
      <c r="DO118" s="80"/>
      <c r="DP118" s="80"/>
      <c r="DQ118" s="80"/>
      <c r="DR118" s="80"/>
      <c r="DS118" s="80"/>
      <c r="DT118" s="80"/>
      <c r="DU118" s="80"/>
      <c r="DV118" s="80"/>
      <c r="DW118" s="80"/>
      <c r="DX118" s="80"/>
      <c r="DY118" s="80"/>
      <c r="DZ118" s="80"/>
      <c r="EA118" s="80"/>
      <c r="EB118" s="80"/>
      <c r="EC118" s="80"/>
      <c r="ED118" s="80"/>
      <c r="EE118" s="80"/>
      <c r="EF118" s="80"/>
      <c r="EG118" s="80"/>
      <c r="EH118" s="80"/>
      <c r="EI118" s="80"/>
      <c r="EJ118" s="80"/>
      <c r="EK118" s="80"/>
      <c r="EL118" s="80"/>
      <c r="EM118" s="80"/>
      <c r="EN118" s="80"/>
      <c r="EO118" s="80"/>
      <c r="EP118" s="80"/>
      <c r="EQ118" s="80"/>
      <c r="ER118" s="80"/>
      <c r="ES118" s="80"/>
      <c r="ET118" s="80"/>
      <c r="EU118" s="80"/>
      <c r="EV118" s="80"/>
      <c r="EW118" s="80"/>
      <c r="EX118" s="80"/>
      <c r="EY118" s="80"/>
      <c r="EZ118" s="80"/>
      <c r="FA118" s="80"/>
      <c r="FB118" s="80"/>
      <c r="FC118" s="80"/>
      <c r="FD118" s="80"/>
      <c r="FE118" s="80"/>
      <c r="FF118" s="80"/>
      <c r="FG118" s="80"/>
      <c r="FH118" s="80"/>
      <c r="FI118" s="80"/>
      <c r="FJ118" s="80"/>
      <c r="FK118" s="80"/>
      <c r="FL118" s="80"/>
      <c r="FM118" s="80"/>
      <c r="FN118" s="80"/>
      <c r="FO118" s="80"/>
      <c r="FP118" s="80"/>
      <c r="FQ118" s="80"/>
      <c r="FR118" s="80"/>
      <c r="FS118" s="80"/>
      <c r="FT118" s="80"/>
      <c r="FU118" s="80"/>
      <c r="FV118" s="80"/>
      <c r="FW118" s="80"/>
      <c r="FX118" s="80"/>
      <c r="FY118" s="80"/>
      <c r="FZ118" s="80"/>
      <c r="GA118" s="80"/>
      <c r="GB118" s="80"/>
      <c r="GC118" s="80"/>
      <c r="GD118" s="80"/>
      <c r="GE118" s="80"/>
      <c r="GF118" s="80"/>
    </row>
    <row r="119" spans="1:188" x14ac:dyDescent="0.25">
      <c r="A119" s="122" t="s">
        <v>415</v>
      </c>
      <c r="B119" s="123">
        <v>12</v>
      </c>
      <c r="C119" s="125">
        <v>1087</v>
      </c>
      <c r="D119" s="115"/>
      <c r="E119" s="89"/>
      <c r="F119" s="90"/>
      <c r="G119" s="78">
        <f>'Victim Services'!D39</f>
        <v>1087</v>
      </c>
      <c r="H119" s="91"/>
      <c r="I119" s="78" t="b">
        <f t="shared" si="9"/>
        <v>1</v>
      </c>
      <c r="J119" s="80"/>
      <c r="K119" s="80"/>
      <c r="L119" s="80"/>
      <c r="M119" s="78" t="s">
        <v>415</v>
      </c>
      <c r="N119" s="78" t="b">
        <f t="shared" si="6"/>
        <v>1</v>
      </c>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c r="CV119" s="80"/>
      <c r="CW119" s="80"/>
      <c r="CX119" s="80"/>
      <c r="CY119" s="80"/>
      <c r="CZ119" s="80"/>
      <c r="DA119" s="80"/>
      <c r="DB119" s="80"/>
      <c r="DC119" s="80"/>
      <c r="DD119" s="80"/>
      <c r="DE119" s="80"/>
      <c r="DF119" s="80"/>
      <c r="DG119" s="80"/>
      <c r="DH119" s="80"/>
      <c r="DI119" s="80"/>
      <c r="DJ119" s="80"/>
      <c r="DK119" s="80"/>
      <c r="DL119" s="80"/>
      <c r="DM119" s="80"/>
      <c r="DN119" s="80"/>
      <c r="DO119" s="80"/>
      <c r="DP119" s="80"/>
      <c r="DQ119" s="80"/>
      <c r="DR119" s="80"/>
      <c r="DS119" s="80"/>
      <c r="DT119" s="80"/>
      <c r="DU119" s="80"/>
      <c r="DV119" s="80"/>
      <c r="DW119" s="80"/>
      <c r="DX119" s="80"/>
      <c r="DY119" s="80"/>
      <c r="DZ119" s="80"/>
      <c r="EA119" s="80"/>
      <c r="EB119" s="80"/>
      <c r="EC119" s="80"/>
      <c r="ED119" s="80"/>
      <c r="EE119" s="80"/>
      <c r="EF119" s="80"/>
      <c r="EG119" s="80"/>
      <c r="EH119" s="80"/>
      <c r="EI119" s="80"/>
      <c r="EJ119" s="80"/>
      <c r="EK119" s="80"/>
      <c r="EL119" s="80"/>
      <c r="EM119" s="80"/>
      <c r="EN119" s="80"/>
      <c r="EO119" s="80"/>
      <c r="EP119" s="80"/>
      <c r="EQ119" s="80"/>
      <c r="ER119" s="80"/>
      <c r="ES119" s="80"/>
      <c r="ET119" s="80"/>
      <c r="EU119" s="80"/>
      <c r="EV119" s="80"/>
      <c r="EW119" s="80"/>
      <c r="EX119" s="80"/>
      <c r="EY119" s="80"/>
      <c r="EZ119" s="80"/>
      <c r="FA119" s="80"/>
      <c r="FB119" s="80"/>
      <c r="FC119" s="80"/>
      <c r="FD119" s="80"/>
      <c r="FE119" s="80"/>
      <c r="FF119" s="80"/>
      <c r="FG119" s="80"/>
      <c r="FH119" s="80"/>
      <c r="FI119" s="80"/>
      <c r="FJ119" s="80"/>
      <c r="FK119" s="80"/>
      <c r="FL119" s="80"/>
      <c r="FM119" s="80"/>
      <c r="FN119" s="80"/>
      <c r="FO119" s="80"/>
      <c r="FP119" s="80"/>
      <c r="FQ119" s="80"/>
      <c r="FR119" s="80"/>
      <c r="FS119" s="80"/>
      <c r="FT119" s="80"/>
      <c r="FU119" s="80"/>
      <c r="FV119" s="80"/>
      <c r="FW119" s="80"/>
      <c r="FX119" s="80"/>
      <c r="FY119" s="80"/>
      <c r="FZ119" s="80"/>
      <c r="GA119" s="80"/>
      <c r="GB119" s="80"/>
      <c r="GC119" s="80"/>
      <c r="GD119" s="80"/>
      <c r="GE119" s="80"/>
      <c r="GF119" s="80"/>
    </row>
    <row r="120" spans="1:188" x14ac:dyDescent="0.25">
      <c r="A120" s="122" t="s">
        <v>416</v>
      </c>
      <c r="B120" s="123">
        <v>12</v>
      </c>
      <c r="C120" s="125">
        <v>3942</v>
      </c>
      <c r="D120" s="115"/>
      <c r="E120" s="89"/>
      <c r="F120" s="90"/>
      <c r="G120" s="78">
        <f>'Victim Services'!E39</f>
        <v>3942</v>
      </c>
      <c r="H120" s="91"/>
      <c r="I120" s="78" t="b">
        <f t="shared" si="9"/>
        <v>1</v>
      </c>
      <c r="J120" s="80"/>
      <c r="K120" s="80"/>
      <c r="L120" s="80"/>
      <c r="M120" s="78" t="s">
        <v>416</v>
      </c>
      <c r="N120" s="78" t="b">
        <f t="shared" si="6"/>
        <v>1</v>
      </c>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c r="CT120" s="80"/>
      <c r="CU120" s="80"/>
      <c r="CV120" s="80"/>
      <c r="CW120" s="80"/>
      <c r="CX120" s="80"/>
      <c r="CY120" s="80"/>
      <c r="CZ120" s="80"/>
      <c r="DA120" s="80"/>
      <c r="DB120" s="80"/>
      <c r="DC120" s="80"/>
      <c r="DD120" s="80"/>
      <c r="DE120" s="80"/>
      <c r="DF120" s="80"/>
      <c r="DG120" s="80"/>
      <c r="DH120" s="80"/>
      <c r="DI120" s="80"/>
      <c r="DJ120" s="80"/>
      <c r="DK120" s="80"/>
      <c r="DL120" s="80"/>
      <c r="DM120" s="80"/>
      <c r="DN120" s="80"/>
      <c r="DO120" s="80"/>
      <c r="DP120" s="80"/>
      <c r="DQ120" s="80"/>
      <c r="DR120" s="80"/>
      <c r="DS120" s="80"/>
      <c r="DT120" s="80"/>
      <c r="DU120" s="80"/>
      <c r="DV120" s="80"/>
      <c r="DW120" s="80"/>
      <c r="DX120" s="80"/>
      <c r="DY120" s="80"/>
      <c r="DZ120" s="80"/>
      <c r="EA120" s="80"/>
      <c r="EB120" s="80"/>
      <c r="EC120" s="80"/>
      <c r="ED120" s="80"/>
      <c r="EE120" s="80"/>
      <c r="EF120" s="80"/>
      <c r="EG120" s="80"/>
      <c r="EH120" s="80"/>
      <c r="EI120" s="80"/>
      <c r="EJ120" s="80"/>
      <c r="EK120" s="80"/>
      <c r="EL120" s="80"/>
      <c r="EM120" s="80"/>
      <c r="EN120" s="80"/>
      <c r="EO120" s="80"/>
      <c r="EP120" s="80"/>
      <c r="EQ120" s="80"/>
      <c r="ER120" s="80"/>
      <c r="ES120" s="80"/>
      <c r="ET120" s="80"/>
      <c r="EU120" s="80"/>
      <c r="EV120" s="80"/>
      <c r="EW120" s="80"/>
      <c r="EX120" s="80"/>
      <c r="EY120" s="80"/>
      <c r="EZ120" s="80"/>
      <c r="FA120" s="80"/>
      <c r="FB120" s="80"/>
      <c r="FC120" s="80"/>
      <c r="FD120" s="80"/>
      <c r="FE120" s="80"/>
      <c r="FF120" s="80"/>
      <c r="FG120" s="80"/>
      <c r="FH120" s="80"/>
      <c r="FI120" s="80"/>
      <c r="FJ120" s="80"/>
      <c r="FK120" s="80"/>
      <c r="FL120" s="80"/>
      <c r="FM120" s="80"/>
      <c r="FN120" s="80"/>
      <c r="FO120" s="80"/>
      <c r="FP120" s="80"/>
      <c r="FQ120" s="80"/>
      <c r="FR120" s="80"/>
      <c r="FS120" s="80"/>
      <c r="FT120" s="80"/>
      <c r="FU120" s="80"/>
      <c r="FV120" s="80"/>
      <c r="FW120" s="80"/>
      <c r="FX120" s="80"/>
      <c r="FY120" s="80"/>
      <c r="FZ120" s="80"/>
      <c r="GA120" s="80"/>
      <c r="GB120" s="80"/>
      <c r="GC120" s="80"/>
      <c r="GD120" s="80"/>
      <c r="GE120" s="80"/>
      <c r="GF120" s="80"/>
    </row>
    <row r="121" spans="1:188" x14ac:dyDescent="0.25">
      <c r="A121" s="122" t="s">
        <v>417</v>
      </c>
      <c r="B121" s="123">
        <v>12</v>
      </c>
      <c r="C121" s="125">
        <v>49</v>
      </c>
      <c r="D121" s="115"/>
      <c r="E121" s="89"/>
      <c r="F121" s="90"/>
      <c r="G121" s="78">
        <f>'Victim Services'!D41</f>
        <v>49</v>
      </c>
      <c r="H121" s="91"/>
      <c r="I121" s="78" t="b">
        <f t="shared" si="9"/>
        <v>1</v>
      </c>
      <c r="J121" s="80"/>
      <c r="K121" s="80"/>
      <c r="L121" s="80"/>
      <c r="M121" s="78" t="s">
        <v>417</v>
      </c>
      <c r="N121" s="78" t="b">
        <f t="shared" si="6"/>
        <v>1</v>
      </c>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c r="DB121" s="80"/>
      <c r="DC121" s="80"/>
      <c r="DD121" s="80"/>
      <c r="DE121" s="80"/>
      <c r="DF121" s="80"/>
      <c r="DG121" s="80"/>
      <c r="DH121" s="80"/>
      <c r="DI121" s="80"/>
      <c r="DJ121" s="80"/>
      <c r="DK121" s="80"/>
      <c r="DL121" s="80"/>
      <c r="DM121" s="80"/>
      <c r="DN121" s="80"/>
      <c r="DO121" s="80"/>
      <c r="DP121" s="80"/>
      <c r="DQ121" s="80"/>
      <c r="DR121" s="80"/>
      <c r="DS121" s="80"/>
      <c r="DT121" s="80"/>
      <c r="DU121" s="80"/>
      <c r="DV121" s="80"/>
      <c r="DW121" s="80"/>
      <c r="DX121" s="80"/>
      <c r="DY121" s="80"/>
      <c r="DZ121" s="80"/>
      <c r="EA121" s="80"/>
      <c r="EB121" s="80"/>
      <c r="EC121" s="80"/>
      <c r="ED121" s="80"/>
      <c r="EE121" s="80"/>
      <c r="EF121" s="80"/>
      <c r="EG121" s="80"/>
      <c r="EH121" s="80"/>
      <c r="EI121" s="80"/>
      <c r="EJ121" s="80"/>
      <c r="EK121" s="80"/>
      <c r="EL121" s="80"/>
      <c r="EM121" s="80"/>
      <c r="EN121" s="80"/>
      <c r="EO121" s="80"/>
      <c r="EP121" s="80"/>
      <c r="EQ121" s="80"/>
      <c r="ER121" s="80"/>
      <c r="ES121" s="80"/>
      <c r="ET121" s="80"/>
      <c r="EU121" s="80"/>
      <c r="EV121" s="80"/>
      <c r="EW121" s="80"/>
      <c r="EX121" s="80"/>
      <c r="EY121" s="80"/>
      <c r="EZ121" s="80"/>
      <c r="FA121" s="80"/>
      <c r="FB121" s="80"/>
      <c r="FC121" s="80"/>
      <c r="FD121" s="80"/>
      <c r="FE121" s="80"/>
      <c r="FF121" s="80"/>
      <c r="FG121" s="80"/>
      <c r="FH121" s="80"/>
      <c r="FI121" s="80"/>
      <c r="FJ121" s="80"/>
      <c r="FK121" s="80"/>
      <c r="FL121" s="80"/>
      <c r="FM121" s="80"/>
      <c r="FN121" s="80"/>
      <c r="FO121" s="80"/>
      <c r="FP121" s="80"/>
      <c r="FQ121" s="80"/>
      <c r="FR121" s="80"/>
      <c r="FS121" s="80"/>
      <c r="FT121" s="80"/>
      <c r="FU121" s="80"/>
      <c r="FV121" s="80"/>
      <c r="FW121" s="80"/>
      <c r="FX121" s="80"/>
      <c r="FY121" s="80"/>
      <c r="FZ121" s="80"/>
      <c r="GA121" s="80"/>
      <c r="GB121" s="80"/>
      <c r="GC121" s="80"/>
      <c r="GD121" s="80"/>
      <c r="GE121" s="80"/>
      <c r="GF121" s="80"/>
    </row>
    <row r="122" spans="1:188" x14ac:dyDescent="0.25">
      <c r="A122" s="122" t="s">
        <v>418</v>
      </c>
      <c r="B122" s="123">
        <v>12</v>
      </c>
      <c r="C122" s="125">
        <v>74</v>
      </c>
      <c r="D122" s="115"/>
      <c r="E122" s="89"/>
      <c r="F122" s="90"/>
      <c r="G122" s="78">
        <f>'Victim Services'!E41</f>
        <v>74</v>
      </c>
      <c r="H122" s="91"/>
      <c r="I122" s="78" t="b">
        <f t="shared" si="9"/>
        <v>1</v>
      </c>
      <c r="J122" s="80"/>
      <c r="K122" s="80"/>
      <c r="L122" s="80"/>
      <c r="M122" s="78" t="s">
        <v>418</v>
      </c>
      <c r="N122" s="78" t="b">
        <f t="shared" si="6"/>
        <v>1</v>
      </c>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c r="CT122" s="80"/>
      <c r="CU122" s="80"/>
      <c r="CV122" s="80"/>
      <c r="CW122" s="80"/>
      <c r="CX122" s="80"/>
      <c r="CY122" s="80"/>
      <c r="CZ122" s="80"/>
      <c r="DA122" s="80"/>
      <c r="DB122" s="80"/>
      <c r="DC122" s="80"/>
      <c r="DD122" s="80"/>
      <c r="DE122" s="80"/>
      <c r="DF122" s="80"/>
      <c r="DG122" s="80"/>
      <c r="DH122" s="80"/>
      <c r="DI122" s="80"/>
      <c r="DJ122" s="80"/>
      <c r="DK122" s="80"/>
      <c r="DL122" s="80"/>
      <c r="DM122" s="80"/>
      <c r="DN122" s="80"/>
      <c r="DO122" s="80"/>
      <c r="DP122" s="80"/>
      <c r="DQ122" s="80"/>
      <c r="DR122" s="80"/>
      <c r="DS122" s="80"/>
      <c r="DT122" s="80"/>
      <c r="DU122" s="80"/>
      <c r="DV122" s="80"/>
      <c r="DW122" s="80"/>
      <c r="DX122" s="80"/>
      <c r="DY122" s="80"/>
      <c r="DZ122" s="80"/>
      <c r="EA122" s="80"/>
      <c r="EB122" s="80"/>
      <c r="EC122" s="80"/>
      <c r="ED122" s="80"/>
      <c r="EE122" s="80"/>
      <c r="EF122" s="80"/>
      <c r="EG122" s="80"/>
      <c r="EH122" s="80"/>
      <c r="EI122" s="80"/>
      <c r="EJ122" s="80"/>
      <c r="EK122" s="80"/>
      <c r="EL122" s="80"/>
      <c r="EM122" s="80"/>
      <c r="EN122" s="80"/>
      <c r="EO122" s="80"/>
      <c r="EP122" s="80"/>
      <c r="EQ122" s="80"/>
      <c r="ER122" s="80"/>
      <c r="ES122" s="80"/>
      <c r="ET122" s="80"/>
      <c r="EU122" s="80"/>
      <c r="EV122" s="80"/>
      <c r="EW122" s="80"/>
      <c r="EX122" s="80"/>
      <c r="EY122" s="80"/>
      <c r="EZ122" s="80"/>
      <c r="FA122" s="80"/>
      <c r="FB122" s="80"/>
      <c r="FC122" s="80"/>
      <c r="FD122" s="80"/>
      <c r="FE122" s="80"/>
      <c r="FF122" s="80"/>
      <c r="FG122" s="80"/>
      <c r="FH122" s="80"/>
      <c r="FI122" s="80"/>
      <c r="FJ122" s="80"/>
      <c r="FK122" s="80"/>
      <c r="FL122" s="80"/>
      <c r="FM122" s="80"/>
      <c r="FN122" s="80"/>
      <c r="FO122" s="80"/>
      <c r="FP122" s="80"/>
      <c r="FQ122" s="80"/>
      <c r="FR122" s="80"/>
      <c r="FS122" s="80"/>
      <c r="FT122" s="80"/>
      <c r="FU122" s="80"/>
      <c r="FV122" s="80"/>
      <c r="FW122" s="80"/>
      <c r="FX122" s="80"/>
      <c r="FY122" s="80"/>
      <c r="FZ122" s="80"/>
      <c r="GA122" s="80"/>
      <c r="GB122" s="80"/>
      <c r="GC122" s="80"/>
      <c r="GD122" s="80"/>
      <c r="GE122" s="80"/>
      <c r="GF122" s="80"/>
    </row>
    <row r="123" spans="1:188" x14ac:dyDescent="0.25">
      <c r="A123" s="122" t="s">
        <v>419</v>
      </c>
      <c r="B123" s="123">
        <v>12</v>
      </c>
      <c r="C123" s="125">
        <v>9</v>
      </c>
      <c r="D123" s="115"/>
      <c r="E123" s="89"/>
      <c r="F123" s="90"/>
      <c r="G123" s="78">
        <f>'Victim Services'!D42</f>
        <v>9</v>
      </c>
      <c r="H123" s="91"/>
      <c r="I123" s="78" t="b">
        <f t="shared" si="9"/>
        <v>1</v>
      </c>
      <c r="J123" s="80"/>
      <c r="K123" s="80"/>
      <c r="L123" s="80"/>
      <c r="M123" s="78" t="s">
        <v>419</v>
      </c>
      <c r="N123" s="78" t="b">
        <f t="shared" si="6"/>
        <v>1</v>
      </c>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c r="CT123" s="80"/>
      <c r="CU123" s="80"/>
      <c r="CV123" s="80"/>
      <c r="CW123" s="80"/>
      <c r="CX123" s="80"/>
      <c r="CY123" s="80"/>
      <c r="CZ123" s="80"/>
      <c r="DA123" s="80"/>
      <c r="DB123" s="80"/>
      <c r="DC123" s="80"/>
      <c r="DD123" s="80"/>
      <c r="DE123" s="80"/>
      <c r="DF123" s="80"/>
      <c r="DG123" s="80"/>
      <c r="DH123" s="80"/>
      <c r="DI123" s="80"/>
      <c r="DJ123" s="80"/>
      <c r="DK123" s="80"/>
      <c r="DL123" s="80"/>
      <c r="DM123" s="80"/>
      <c r="DN123" s="80"/>
      <c r="DO123" s="80"/>
      <c r="DP123" s="80"/>
      <c r="DQ123" s="80"/>
      <c r="DR123" s="80"/>
      <c r="DS123" s="80"/>
      <c r="DT123" s="80"/>
      <c r="DU123" s="80"/>
      <c r="DV123" s="80"/>
      <c r="DW123" s="80"/>
      <c r="DX123" s="80"/>
      <c r="DY123" s="80"/>
      <c r="DZ123" s="80"/>
      <c r="EA123" s="80"/>
      <c r="EB123" s="80"/>
      <c r="EC123" s="80"/>
      <c r="ED123" s="80"/>
      <c r="EE123" s="80"/>
      <c r="EF123" s="80"/>
      <c r="EG123" s="80"/>
      <c r="EH123" s="80"/>
      <c r="EI123" s="80"/>
      <c r="EJ123" s="80"/>
      <c r="EK123" s="80"/>
      <c r="EL123" s="80"/>
      <c r="EM123" s="80"/>
      <c r="EN123" s="80"/>
      <c r="EO123" s="80"/>
      <c r="EP123" s="80"/>
      <c r="EQ123" s="80"/>
      <c r="ER123" s="80"/>
      <c r="ES123" s="80"/>
      <c r="ET123" s="80"/>
      <c r="EU123" s="80"/>
      <c r="EV123" s="80"/>
      <c r="EW123" s="80"/>
      <c r="EX123" s="80"/>
      <c r="EY123" s="80"/>
      <c r="EZ123" s="80"/>
      <c r="FA123" s="80"/>
      <c r="FB123" s="80"/>
      <c r="FC123" s="80"/>
      <c r="FD123" s="80"/>
      <c r="FE123" s="80"/>
      <c r="FF123" s="80"/>
      <c r="FG123" s="80"/>
      <c r="FH123" s="80"/>
      <c r="FI123" s="80"/>
      <c r="FJ123" s="80"/>
      <c r="FK123" s="80"/>
      <c r="FL123" s="80"/>
      <c r="FM123" s="80"/>
      <c r="FN123" s="80"/>
      <c r="FO123" s="80"/>
      <c r="FP123" s="80"/>
      <c r="FQ123" s="80"/>
      <c r="FR123" s="80"/>
      <c r="FS123" s="80"/>
      <c r="FT123" s="80"/>
      <c r="FU123" s="80"/>
      <c r="FV123" s="80"/>
      <c r="FW123" s="80"/>
      <c r="FX123" s="80"/>
      <c r="FY123" s="80"/>
      <c r="FZ123" s="80"/>
      <c r="GA123" s="80"/>
      <c r="GB123" s="80"/>
      <c r="GC123" s="80"/>
      <c r="GD123" s="80"/>
      <c r="GE123" s="80"/>
      <c r="GF123" s="80"/>
    </row>
    <row r="124" spans="1:188" x14ac:dyDescent="0.25">
      <c r="A124" s="122" t="s">
        <v>420</v>
      </c>
      <c r="B124" s="123">
        <v>12</v>
      </c>
      <c r="C124" s="125">
        <v>13</v>
      </c>
      <c r="D124" s="115"/>
      <c r="E124" s="89"/>
      <c r="F124" s="90"/>
      <c r="G124" s="78">
        <f>'Victim Services'!E42</f>
        <v>13</v>
      </c>
      <c r="H124" s="91"/>
      <c r="I124" s="78" t="b">
        <f t="shared" si="9"/>
        <v>1</v>
      </c>
      <c r="J124" s="80"/>
      <c r="K124" s="80"/>
      <c r="L124" s="80"/>
      <c r="M124" s="78" t="s">
        <v>420</v>
      </c>
      <c r="N124" s="78" t="b">
        <f t="shared" si="6"/>
        <v>1</v>
      </c>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80"/>
      <c r="DM124" s="80"/>
      <c r="DN124" s="80"/>
      <c r="DO124" s="80"/>
      <c r="DP124" s="80"/>
      <c r="DQ124" s="80"/>
      <c r="DR124" s="80"/>
      <c r="DS124" s="80"/>
      <c r="DT124" s="80"/>
      <c r="DU124" s="80"/>
      <c r="DV124" s="80"/>
      <c r="DW124" s="80"/>
      <c r="DX124" s="80"/>
      <c r="DY124" s="80"/>
      <c r="DZ124" s="80"/>
      <c r="EA124" s="80"/>
      <c r="EB124" s="80"/>
      <c r="EC124" s="80"/>
      <c r="ED124" s="80"/>
      <c r="EE124" s="80"/>
      <c r="EF124" s="80"/>
      <c r="EG124" s="80"/>
      <c r="EH124" s="80"/>
      <c r="EI124" s="80"/>
      <c r="EJ124" s="80"/>
      <c r="EK124" s="80"/>
      <c r="EL124" s="80"/>
      <c r="EM124" s="80"/>
      <c r="EN124" s="80"/>
      <c r="EO124" s="80"/>
      <c r="EP124" s="80"/>
      <c r="EQ124" s="80"/>
      <c r="ER124" s="80"/>
      <c r="ES124" s="80"/>
      <c r="ET124" s="80"/>
      <c r="EU124" s="80"/>
      <c r="EV124" s="80"/>
      <c r="EW124" s="80"/>
      <c r="EX124" s="80"/>
      <c r="EY124" s="80"/>
      <c r="EZ124" s="80"/>
      <c r="FA124" s="80"/>
      <c r="FB124" s="80"/>
      <c r="FC124" s="80"/>
      <c r="FD124" s="80"/>
      <c r="FE124" s="80"/>
      <c r="FF124" s="80"/>
      <c r="FG124" s="80"/>
      <c r="FH124" s="80"/>
      <c r="FI124" s="80"/>
      <c r="FJ124" s="80"/>
      <c r="FK124" s="80"/>
      <c r="FL124" s="80"/>
      <c r="FM124" s="80"/>
      <c r="FN124" s="80"/>
      <c r="FO124" s="80"/>
      <c r="FP124" s="80"/>
      <c r="FQ124" s="80"/>
      <c r="FR124" s="80"/>
      <c r="FS124" s="80"/>
      <c r="FT124" s="80"/>
      <c r="FU124" s="80"/>
      <c r="FV124" s="80"/>
      <c r="FW124" s="80"/>
      <c r="FX124" s="80"/>
      <c r="FY124" s="80"/>
      <c r="FZ124" s="80"/>
      <c r="GA124" s="80"/>
      <c r="GB124" s="80"/>
      <c r="GC124" s="80"/>
      <c r="GD124" s="80"/>
      <c r="GE124" s="80"/>
      <c r="GF124" s="80"/>
    </row>
    <row r="125" spans="1:188" x14ac:dyDescent="0.25">
      <c r="A125" s="122" t="s">
        <v>421</v>
      </c>
      <c r="B125" s="123">
        <v>12</v>
      </c>
      <c r="C125" s="125">
        <v>521</v>
      </c>
      <c r="D125" s="115"/>
      <c r="E125" s="89"/>
      <c r="F125" s="90"/>
      <c r="G125" s="78">
        <f>SUM(DATA[OUTREACH_NUM_ACTIVITIES])</f>
        <v>521</v>
      </c>
      <c r="H125" s="91"/>
      <c r="I125" s="78" t="b">
        <f t="shared" si="9"/>
        <v>1</v>
      </c>
      <c r="J125" s="80"/>
      <c r="K125" s="80"/>
      <c r="L125" s="80"/>
      <c r="M125" s="78" t="s">
        <v>421</v>
      </c>
      <c r="N125" s="78" t="b">
        <f t="shared" si="6"/>
        <v>1</v>
      </c>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c r="CT125" s="80"/>
      <c r="CU125" s="80"/>
      <c r="CV125" s="80"/>
      <c r="CW125" s="80"/>
      <c r="CX125" s="80"/>
      <c r="CY125" s="80"/>
      <c r="CZ125" s="80"/>
      <c r="DA125" s="80"/>
      <c r="DB125" s="80"/>
      <c r="DC125" s="80"/>
      <c r="DD125" s="80"/>
      <c r="DE125" s="80"/>
      <c r="DF125" s="80"/>
      <c r="DG125" s="80"/>
      <c r="DH125" s="80"/>
      <c r="DI125" s="80"/>
      <c r="DJ125" s="80"/>
      <c r="DK125" s="80"/>
      <c r="DL125" s="80"/>
      <c r="DM125" s="80"/>
      <c r="DN125" s="80"/>
      <c r="DO125" s="80"/>
      <c r="DP125" s="80"/>
      <c r="DQ125" s="80"/>
      <c r="DR125" s="80"/>
      <c r="DS125" s="80"/>
      <c r="DT125" s="80"/>
      <c r="DU125" s="80"/>
      <c r="DV125" s="80"/>
      <c r="DW125" s="80"/>
      <c r="DX125" s="80"/>
      <c r="DY125" s="80"/>
      <c r="DZ125" s="80"/>
      <c r="EA125" s="80"/>
      <c r="EB125" s="80"/>
      <c r="EC125" s="80"/>
      <c r="ED125" s="80"/>
      <c r="EE125" s="80"/>
      <c r="EF125" s="80"/>
      <c r="EG125" s="80"/>
      <c r="EH125" s="80"/>
      <c r="EI125" s="80"/>
      <c r="EJ125" s="80"/>
      <c r="EK125" s="80"/>
      <c r="EL125" s="80"/>
      <c r="EM125" s="80"/>
      <c r="EN125" s="80"/>
      <c r="EO125" s="80"/>
      <c r="EP125" s="80"/>
      <c r="EQ125" s="80"/>
      <c r="ER125" s="80"/>
      <c r="ES125" s="80"/>
      <c r="ET125" s="80"/>
      <c r="EU125" s="80"/>
      <c r="EV125" s="80"/>
      <c r="EW125" s="80"/>
      <c r="EX125" s="80"/>
      <c r="EY125" s="80"/>
      <c r="EZ125" s="80"/>
      <c r="FA125" s="80"/>
      <c r="FB125" s="80"/>
      <c r="FC125" s="80"/>
      <c r="FD125" s="80"/>
      <c r="FE125" s="80"/>
      <c r="FF125" s="80"/>
      <c r="FG125" s="80"/>
      <c r="FH125" s="80"/>
      <c r="FI125" s="80"/>
      <c r="FJ125" s="80"/>
      <c r="FK125" s="80"/>
      <c r="FL125" s="80"/>
      <c r="FM125" s="80"/>
      <c r="FN125" s="80"/>
      <c r="FO125" s="80"/>
      <c r="FP125" s="80"/>
      <c r="FQ125" s="80"/>
      <c r="FR125" s="80"/>
      <c r="FS125" s="80"/>
      <c r="FT125" s="80"/>
      <c r="FU125" s="80"/>
      <c r="FV125" s="80"/>
      <c r="FW125" s="80"/>
      <c r="FX125" s="80"/>
      <c r="FY125" s="80"/>
      <c r="FZ125" s="80"/>
      <c r="GA125" s="80"/>
      <c r="GB125" s="80"/>
      <c r="GC125" s="80"/>
      <c r="GD125" s="80"/>
      <c r="GE125" s="80"/>
      <c r="GF125" s="80"/>
    </row>
    <row r="126" spans="1:188" x14ac:dyDescent="0.25">
      <c r="A126" s="122" t="s">
        <v>422</v>
      </c>
      <c r="B126" s="123">
        <v>12</v>
      </c>
      <c r="C126" s="125">
        <v>10</v>
      </c>
      <c r="D126" s="115"/>
      <c r="E126" s="89"/>
      <c r="F126" s="90"/>
      <c r="G126" s="78"/>
      <c r="H126" s="91"/>
      <c r="I126" s="78"/>
      <c r="J126" s="80"/>
      <c r="K126" s="80"/>
      <c r="L126" s="80"/>
      <c r="M126" s="78" t="s">
        <v>422</v>
      </c>
      <c r="N126" s="78" t="b">
        <f t="shared" si="6"/>
        <v>1</v>
      </c>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c r="CS126" s="80"/>
      <c r="CT126" s="80"/>
      <c r="CU126" s="80"/>
      <c r="CV126" s="80"/>
      <c r="CW126" s="80"/>
      <c r="CX126" s="80"/>
      <c r="CY126" s="80"/>
      <c r="CZ126" s="80"/>
      <c r="DA126" s="80"/>
      <c r="DB126" s="80"/>
      <c r="DC126" s="80"/>
      <c r="DD126" s="80"/>
      <c r="DE126" s="80"/>
      <c r="DF126" s="80"/>
      <c r="DG126" s="80"/>
      <c r="DH126" s="80"/>
      <c r="DI126" s="80"/>
      <c r="DJ126" s="80"/>
      <c r="DK126" s="80"/>
      <c r="DL126" s="80"/>
      <c r="DM126" s="80"/>
      <c r="DN126" s="80"/>
      <c r="DO126" s="80"/>
      <c r="DP126" s="80"/>
      <c r="DQ126" s="80"/>
      <c r="DR126" s="80"/>
      <c r="DS126" s="80"/>
      <c r="DT126" s="80"/>
      <c r="DU126" s="80"/>
      <c r="DV126" s="80"/>
      <c r="DW126" s="80"/>
      <c r="DX126" s="80"/>
      <c r="DY126" s="80"/>
      <c r="DZ126" s="80"/>
      <c r="EA126" s="80"/>
      <c r="EB126" s="80"/>
      <c r="EC126" s="80"/>
      <c r="ED126" s="80"/>
      <c r="EE126" s="80"/>
      <c r="EF126" s="80"/>
      <c r="EG126" s="80"/>
      <c r="EH126" s="80"/>
      <c r="EI126" s="80"/>
      <c r="EJ126" s="80"/>
      <c r="EK126" s="80"/>
      <c r="EL126" s="80"/>
      <c r="EM126" s="80"/>
      <c r="EN126" s="80"/>
      <c r="EO126" s="80"/>
      <c r="EP126" s="80"/>
      <c r="EQ126" s="80"/>
      <c r="ER126" s="80"/>
      <c r="ES126" s="80"/>
      <c r="ET126" s="80"/>
      <c r="EU126" s="80"/>
      <c r="EV126" s="80"/>
      <c r="EW126" s="80"/>
      <c r="EX126" s="80"/>
      <c r="EY126" s="80"/>
      <c r="EZ126" s="80"/>
      <c r="FA126" s="80"/>
      <c r="FB126" s="80"/>
      <c r="FC126" s="80"/>
      <c r="FD126" s="80"/>
      <c r="FE126" s="80"/>
      <c r="FF126" s="80"/>
      <c r="FG126" s="80"/>
      <c r="FH126" s="80"/>
      <c r="FI126" s="80"/>
      <c r="FJ126" s="80"/>
      <c r="FK126" s="80"/>
      <c r="FL126" s="80"/>
      <c r="FM126" s="80"/>
      <c r="FN126" s="80"/>
      <c r="FO126" s="80"/>
      <c r="FP126" s="80"/>
      <c r="FQ126" s="80"/>
      <c r="FR126" s="80"/>
      <c r="FS126" s="80"/>
      <c r="FT126" s="80"/>
      <c r="FU126" s="80"/>
      <c r="FV126" s="80"/>
      <c r="FW126" s="80"/>
      <c r="FX126" s="80"/>
      <c r="FY126" s="80"/>
      <c r="FZ126" s="80"/>
      <c r="GA126" s="80"/>
      <c r="GB126" s="80"/>
      <c r="GC126" s="80"/>
      <c r="GD126" s="80"/>
      <c r="GE126" s="80"/>
      <c r="GF126" s="80"/>
    </row>
    <row r="127" spans="1:188" x14ac:dyDescent="0.25">
      <c r="A127" s="122" t="s">
        <v>423</v>
      </c>
      <c r="B127" s="123">
        <v>12</v>
      </c>
      <c r="C127" s="125">
        <v>5</v>
      </c>
      <c r="D127" s="115"/>
      <c r="E127" s="89"/>
      <c r="F127" s="90"/>
      <c r="G127" s="78"/>
      <c r="H127" s="91"/>
      <c r="I127" s="78"/>
      <c r="J127" s="80"/>
      <c r="K127" s="80"/>
      <c r="L127" s="80"/>
      <c r="M127" s="78" t="s">
        <v>423</v>
      </c>
      <c r="N127" s="78" t="b">
        <f t="shared" si="6"/>
        <v>1</v>
      </c>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c r="CS127" s="80"/>
      <c r="CT127" s="80"/>
      <c r="CU127" s="80"/>
      <c r="CV127" s="80"/>
      <c r="CW127" s="80"/>
      <c r="CX127" s="80"/>
      <c r="CY127" s="80"/>
      <c r="CZ127" s="80"/>
      <c r="DA127" s="80"/>
      <c r="DB127" s="80"/>
      <c r="DC127" s="80"/>
      <c r="DD127" s="80"/>
      <c r="DE127" s="80"/>
      <c r="DF127" s="80"/>
      <c r="DG127" s="80"/>
      <c r="DH127" s="80"/>
      <c r="DI127" s="80"/>
      <c r="DJ127" s="80"/>
      <c r="DK127" s="80"/>
      <c r="DL127" s="80"/>
      <c r="DM127" s="80"/>
      <c r="DN127" s="80"/>
      <c r="DO127" s="80"/>
      <c r="DP127" s="80"/>
      <c r="DQ127" s="80"/>
      <c r="DR127" s="80"/>
      <c r="DS127" s="80"/>
      <c r="DT127" s="80"/>
      <c r="DU127" s="80"/>
      <c r="DV127" s="80"/>
      <c r="DW127" s="80"/>
      <c r="DX127" s="80"/>
      <c r="DY127" s="80"/>
      <c r="DZ127" s="80"/>
      <c r="EA127" s="80"/>
      <c r="EB127" s="80"/>
      <c r="EC127" s="80"/>
      <c r="ED127" s="80"/>
      <c r="EE127" s="80"/>
      <c r="EF127" s="80"/>
      <c r="EG127" s="80"/>
      <c r="EH127" s="80"/>
      <c r="EI127" s="80"/>
      <c r="EJ127" s="80"/>
      <c r="EK127" s="80"/>
      <c r="EL127" s="80"/>
      <c r="EM127" s="80"/>
      <c r="EN127" s="80"/>
      <c r="EO127" s="80"/>
      <c r="EP127" s="80"/>
      <c r="EQ127" s="80"/>
      <c r="ER127" s="80"/>
      <c r="ES127" s="80"/>
      <c r="ET127" s="80"/>
      <c r="EU127" s="80"/>
      <c r="EV127" s="80"/>
      <c r="EW127" s="80"/>
      <c r="EX127" s="80"/>
      <c r="EY127" s="80"/>
      <c r="EZ127" s="80"/>
      <c r="FA127" s="80"/>
      <c r="FB127" s="80"/>
      <c r="FC127" s="80"/>
      <c r="FD127" s="80"/>
      <c r="FE127" s="80"/>
      <c r="FF127" s="80"/>
      <c r="FG127" s="80"/>
      <c r="FH127" s="80"/>
      <c r="FI127" s="80"/>
      <c r="FJ127" s="80"/>
      <c r="FK127" s="80"/>
      <c r="FL127" s="80"/>
      <c r="FM127" s="80"/>
      <c r="FN127" s="80"/>
      <c r="FO127" s="80"/>
      <c r="FP127" s="80"/>
      <c r="FQ127" s="80"/>
      <c r="FR127" s="80"/>
      <c r="FS127" s="80"/>
      <c r="FT127" s="80"/>
      <c r="FU127" s="80"/>
      <c r="FV127" s="80"/>
      <c r="FW127" s="80"/>
      <c r="FX127" s="80"/>
      <c r="FY127" s="80"/>
      <c r="FZ127" s="80"/>
      <c r="GA127" s="80"/>
      <c r="GB127" s="80"/>
      <c r="GC127" s="80"/>
      <c r="GD127" s="80"/>
      <c r="GE127" s="80"/>
      <c r="GF127" s="80"/>
    </row>
    <row r="128" spans="1:188" x14ac:dyDescent="0.25">
      <c r="A128" s="122" t="s">
        <v>424</v>
      </c>
      <c r="B128" s="123">
        <v>12</v>
      </c>
      <c r="C128" s="125">
        <v>7</v>
      </c>
      <c r="D128" s="115"/>
      <c r="E128" s="89"/>
      <c r="F128" s="90"/>
      <c r="G128" s="78">
        <f>SUM(DATA[PO_TEMP_GRANT])</f>
        <v>7</v>
      </c>
      <c r="H128" s="91"/>
      <c r="I128" s="78" t="b">
        <f>C128=G128</f>
        <v>1</v>
      </c>
      <c r="J128" s="80"/>
      <c r="K128" s="80"/>
      <c r="L128" s="80"/>
      <c r="M128" s="78" t="s">
        <v>424</v>
      </c>
      <c r="N128" s="78" t="b">
        <f t="shared" si="6"/>
        <v>1</v>
      </c>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c r="CS128" s="80"/>
      <c r="CT128" s="80"/>
      <c r="CU128" s="80"/>
      <c r="CV128" s="80"/>
      <c r="CW128" s="80"/>
      <c r="CX128" s="80"/>
      <c r="CY128" s="80"/>
      <c r="CZ128" s="80"/>
      <c r="DA128" s="80"/>
      <c r="DB128" s="80"/>
      <c r="DC128" s="80"/>
      <c r="DD128" s="80"/>
      <c r="DE128" s="80"/>
      <c r="DF128" s="80"/>
      <c r="DG128" s="80"/>
      <c r="DH128" s="80"/>
      <c r="DI128" s="80"/>
      <c r="DJ128" s="80"/>
      <c r="DK128" s="80"/>
      <c r="DL128" s="80"/>
      <c r="DM128" s="80"/>
      <c r="DN128" s="80"/>
      <c r="DO128" s="80"/>
      <c r="DP128" s="80"/>
      <c r="DQ128" s="80"/>
      <c r="DR128" s="80"/>
      <c r="DS128" s="80"/>
      <c r="DT128" s="80"/>
      <c r="DU128" s="80"/>
      <c r="DV128" s="80"/>
      <c r="DW128" s="80"/>
      <c r="DX128" s="80"/>
      <c r="DY128" s="80"/>
      <c r="DZ128" s="80"/>
      <c r="EA128" s="80"/>
      <c r="EB128" s="80"/>
      <c r="EC128" s="80"/>
      <c r="ED128" s="80"/>
      <c r="EE128" s="80"/>
      <c r="EF128" s="80"/>
      <c r="EG128" s="80"/>
      <c r="EH128" s="80"/>
      <c r="EI128" s="80"/>
      <c r="EJ128" s="80"/>
      <c r="EK128" s="80"/>
      <c r="EL128" s="80"/>
      <c r="EM128" s="80"/>
      <c r="EN128" s="80"/>
      <c r="EO128" s="80"/>
      <c r="EP128" s="80"/>
      <c r="EQ128" s="80"/>
      <c r="ER128" s="80"/>
      <c r="ES128" s="80"/>
      <c r="ET128" s="80"/>
      <c r="EU128" s="80"/>
      <c r="EV128" s="80"/>
      <c r="EW128" s="80"/>
      <c r="EX128" s="80"/>
      <c r="EY128" s="80"/>
      <c r="EZ128" s="80"/>
      <c r="FA128" s="80"/>
      <c r="FB128" s="80"/>
      <c r="FC128" s="80"/>
      <c r="FD128" s="80"/>
      <c r="FE128" s="80"/>
      <c r="FF128" s="80"/>
      <c r="FG128" s="80"/>
      <c r="FH128" s="80"/>
      <c r="FI128" s="80"/>
      <c r="FJ128" s="80"/>
      <c r="FK128" s="80"/>
      <c r="FL128" s="80"/>
      <c r="FM128" s="80"/>
      <c r="FN128" s="80"/>
      <c r="FO128" s="80"/>
      <c r="FP128" s="80"/>
      <c r="FQ128" s="80"/>
      <c r="FR128" s="80"/>
      <c r="FS128" s="80"/>
      <c r="FT128" s="80"/>
      <c r="FU128" s="80"/>
      <c r="FV128" s="80"/>
      <c r="FW128" s="80"/>
      <c r="FX128" s="80"/>
      <c r="FY128" s="80"/>
      <c r="FZ128" s="80"/>
      <c r="GA128" s="80"/>
      <c r="GB128" s="80"/>
      <c r="GC128" s="80"/>
      <c r="GD128" s="80"/>
      <c r="GE128" s="80"/>
      <c r="GF128" s="80"/>
    </row>
    <row r="129" spans="1:188" x14ac:dyDescent="0.25">
      <c r="A129" s="122" t="s">
        <v>425</v>
      </c>
      <c r="B129" s="123">
        <v>12</v>
      </c>
      <c r="C129" s="125">
        <v>5</v>
      </c>
      <c r="D129" s="115"/>
      <c r="E129" s="89"/>
      <c r="F129" s="90"/>
      <c r="G129" s="78">
        <f>SUM(DATA[PO_FINAL_GRANT])</f>
        <v>5</v>
      </c>
      <c r="H129" s="91"/>
      <c r="I129" s="78" t="b">
        <f>C129=G129</f>
        <v>1</v>
      </c>
      <c r="J129" s="80"/>
      <c r="K129" s="80"/>
      <c r="L129" s="80"/>
      <c r="M129" s="78" t="s">
        <v>425</v>
      </c>
      <c r="N129" s="78" t="b">
        <f t="shared" si="6"/>
        <v>1</v>
      </c>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c r="CS129" s="80"/>
      <c r="CT129" s="80"/>
      <c r="CU129" s="80"/>
      <c r="CV129" s="80"/>
      <c r="CW129" s="80"/>
      <c r="CX129" s="80"/>
      <c r="CY129" s="80"/>
      <c r="CZ129" s="80"/>
      <c r="DA129" s="80"/>
      <c r="DB129" s="80"/>
      <c r="DC129" s="80"/>
      <c r="DD129" s="80"/>
      <c r="DE129" s="80"/>
      <c r="DF129" s="80"/>
      <c r="DG129" s="80"/>
      <c r="DH129" s="80"/>
      <c r="DI129" s="80"/>
      <c r="DJ129" s="80"/>
      <c r="DK129" s="80"/>
      <c r="DL129" s="80"/>
      <c r="DM129" s="80"/>
      <c r="DN129" s="80"/>
      <c r="DO129" s="80"/>
      <c r="DP129" s="80"/>
      <c r="DQ129" s="80"/>
      <c r="DR129" s="80"/>
      <c r="DS129" s="80"/>
      <c r="DT129" s="80"/>
      <c r="DU129" s="80"/>
      <c r="DV129" s="80"/>
      <c r="DW129" s="80"/>
      <c r="DX129" s="80"/>
      <c r="DY129" s="80"/>
      <c r="DZ129" s="80"/>
      <c r="EA129" s="80"/>
      <c r="EB129" s="80"/>
      <c r="EC129" s="80"/>
      <c r="ED129" s="80"/>
      <c r="EE129" s="80"/>
      <c r="EF129" s="80"/>
      <c r="EG129" s="80"/>
      <c r="EH129" s="80"/>
      <c r="EI129" s="80"/>
      <c r="EJ129" s="80"/>
      <c r="EK129" s="80"/>
      <c r="EL129" s="80"/>
      <c r="EM129" s="80"/>
      <c r="EN129" s="80"/>
      <c r="EO129" s="80"/>
      <c r="EP129" s="80"/>
      <c r="EQ129" s="80"/>
      <c r="ER129" s="80"/>
      <c r="ES129" s="80"/>
      <c r="ET129" s="80"/>
      <c r="EU129" s="80"/>
      <c r="EV129" s="80"/>
      <c r="EW129" s="80"/>
      <c r="EX129" s="80"/>
      <c r="EY129" s="80"/>
      <c r="EZ129" s="80"/>
      <c r="FA129" s="80"/>
      <c r="FB129" s="80"/>
      <c r="FC129" s="80"/>
      <c r="FD129" s="80"/>
      <c r="FE129" s="80"/>
      <c r="FF129" s="80"/>
      <c r="FG129" s="80"/>
      <c r="FH129" s="80"/>
      <c r="FI129" s="80"/>
      <c r="FJ129" s="80"/>
      <c r="FK129" s="80"/>
      <c r="FL129" s="80"/>
      <c r="FM129" s="80"/>
      <c r="FN129" s="80"/>
      <c r="FO129" s="80"/>
      <c r="FP129" s="80"/>
      <c r="FQ129" s="80"/>
      <c r="FR129" s="80"/>
      <c r="FS129" s="80"/>
      <c r="FT129" s="80"/>
      <c r="FU129" s="80"/>
      <c r="FV129" s="80"/>
      <c r="FW129" s="80"/>
      <c r="FX129" s="80"/>
      <c r="FY129" s="80"/>
      <c r="FZ129" s="80"/>
      <c r="GA129" s="80"/>
      <c r="GB129" s="80"/>
      <c r="GC129" s="80"/>
      <c r="GD129" s="80"/>
      <c r="GE129" s="80"/>
      <c r="GF129" s="80"/>
    </row>
    <row r="130" spans="1:188" x14ac:dyDescent="0.25">
      <c r="A130" s="127" t="s">
        <v>290</v>
      </c>
      <c r="B130" s="128">
        <v>12</v>
      </c>
      <c r="C130" s="129"/>
      <c r="D130" s="115"/>
      <c r="E130" s="89"/>
      <c r="F130" s="90"/>
      <c r="G130" s="78"/>
      <c r="H130" s="91"/>
      <c r="I130" s="78"/>
      <c r="J130" s="80"/>
      <c r="K130" s="80"/>
      <c r="L130" s="80"/>
      <c r="M130" s="78" t="s">
        <v>290</v>
      </c>
      <c r="N130" s="78" t="b">
        <f t="shared" si="6"/>
        <v>1</v>
      </c>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c r="CS130" s="80"/>
      <c r="CT130" s="80"/>
      <c r="CU130" s="80"/>
      <c r="CV130" s="80"/>
      <c r="CW130" s="80"/>
      <c r="CX130" s="80"/>
      <c r="CY130" s="80"/>
      <c r="CZ130" s="80"/>
      <c r="DA130" s="80"/>
      <c r="DB130" s="80"/>
      <c r="DC130" s="80"/>
      <c r="DD130" s="80"/>
      <c r="DE130" s="80"/>
      <c r="DF130" s="80"/>
      <c r="DG130" s="80"/>
      <c r="DH130" s="80"/>
      <c r="DI130" s="80"/>
      <c r="DJ130" s="80"/>
      <c r="DK130" s="80"/>
      <c r="DL130" s="80"/>
      <c r="DM130" s="80"/>
      <c r="DN130" s="80"/>
      <c r="DO130" s="80"/>
      <c r="DP130" s="80"/>
      <c r="DQ130" s="80"/>
      <c r="DR130" s="80"/>
      <c r="DS130" s="80"/>
      <c r="DT130" s="80"/>
      <c r="DU130" s="80"/>
      <c r="DV130" s="80"/>
      <c r="DW130" s="80"/>
      <c r="DX130" s="80"/>
      <c r="DY130" s="80"/>
      <c r="DZ130" s="80"/>
      <c r="EA130" s="80"/>
      <c r="EB130" s="80"/>
      <c r="EC130" s="80"/>
      <c r="ED130" s="80"/>
      <c r="EE130" s="80"/>
      <c r="EF130" s="80"/>
      <c r="EG130" s="80"/>
      <c r="EH130" s="80"/>
      <c r="EI130" s="80"/>
      <c r="EJ130" s="80"/>
      <c r="EK130" s="80"/>
      <c r="EL130" s="80"/>
      <c r="EM130" s="80"/>
      <c r="EN130" s="80"/>
      <c r="EO130" s="80"/>
      <c r="EP130" s="80"/>
      <c r="EQ130" s="80"/>
      <c r="ER130" s="80"/>
      <c r="ES130" s="80"/>
      <c r="ET130" s="80"/>
      <c r="EU130" s="80"/>
      <c r="EV130" s="80"/>
      <c r="EW130" s="80"/>
      <c r="EX130" s="80"/>
      <c r="EY130" s="80"/>
      <c r="EZ130" s="80"/>
      <c r="FA130" s="80"/>
      <c r="FB130" s="80"/>
      <c r="FC130" s="80"/>
      <c r="FD130" s="80"/>
      <c r="FE130" s="80"/>
      <c r="FF130" s="80"/>
      <c r="FG130" s="80"/>
      <c r="FH130" s="80"/>
      <c r="FI130" s="80"/>
      <c r="FJ130" s="80"/>
      <c r="FK130" s="80"/>
      <c r="FL130" s="80"/>
      <c r="FM130" s="80"/>
      <c r="FN130" s="80"/>
      <c r="FO130" s="80"/>
      <c r="FP130" s="80"/>
      <c r="FQ130" s="80"/>
      <c r="FR130" s="80"/>
      <c r="FS130" s="80"/>
      <c r="FT130" s="80"/>
      <c r="FU130" s="80"/>
      <c r="FV130" s="80"/>
      <c r="FW130" s="80"/>
      <c r="FX130" s="80"/>
      <c r="FY130" s="80"/>
      <c r="FZ130" s="80"/>
      <c r="GA130" s="80"/>
      <c r="GB130" s="80"/>
      <c r="GC130" s="80"/>
      <c r="GD130" s="80"/>
      <c r="GE130" s="80"/>
      <c r="GF130" s="80"/>
    </row>
    <row r="131" spans="1:188" x14ac:dyDescent="0.25">
      <c r="A131" s="101"/>
      <c r="B131" s="102"/>
      <c r="C131" s="102"/>
      <c r="D131" s="38"/>
      <c r="E131" s="89"/>
      <c r="F131" s="90"/>
      <c r="G131" s="78"/>
      <c r="H131" s="91"/>
      <c r="I131" s="78"/>
      <c r="J131" s="80"/>
      <c r="K131" s="80"/>
      <c r="L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c r="CS131" s="80"/>
      <c r="CT131" s="80"/>
      <c r="CU131" s="80"/>
      <c r="CV131" s="80"/>
      <c r="CW131" s="80"/>
      <c r="CX131" s="80"/>
      <c r="CY131" s="80"/>
      <c r="CZ131" s="80"/>
      <c r="DA131" s="80"/>
      <c r="DB131" s="80"/>
      <c r="DC131" s="80"/>
      <c r="DD131" s="80"/>
      <c r="DE131" s="80"/>
      <c r="DF131" s="80"/>
      <c r="DG131" s="80"/>
      <c r="DH131" s="80"/>
      <c r="DI131" s="80"/>
      <c r="DJ131" s="80"/>
      <c r="DK131" s="80"/>
      <c r="DL131" s="80"/>
      <c r="DM131" s="80"/>
      <c r="DN131" s="80"/>
      <c r="DO131" s="80"/>
      <c r="DP131" s="80"/>
      <c r="DQ131" s="80"/>
      <c r="DR131" s="80"/>
      <c r="DS131" s="80"/>
      <c r="DT131" s="80"/>
      <c r="DU131" s="80"/>
      <c r="DV131" s="80"/>
      <c r="DW131" s="80"/>
      <c r="DX131" s="80"/>
      <c r="DY131" s="80"/>
      <c r="DZ131" s="80"/>
      <c r="EA131" s="80"/>
      <c r="EB131" s="80"/>
      <c r="EC131" s="80"/>
      <c r="ED131" s="80"/>
      <c r="EE131" s="80"/>
      <c r="EF131" s="80"/>
      <c r="EG131" s="80"/>
      <c r="EH131" s="80"/>
      <c r="EI131" s="80"/>
      <c r="EJ131" s="80"/>
      <c r="EK131" s="80"/>
      <c r="EL131" s="80"/>
      <c r="EM131" s="80"/>
      <c r="EN131" s="80"/>
      <c r="EO131" s="80"/>
      <c r="EP131" s="80"/>
      <c r="EQ131" s="80"/>
      <c r="ER131" s="80"/>
      <c r="ES131" s="80"/>
      <c r="ET131" s="80"/>
      <c r="EU131" s="80"/>
      <c r="EV131" s="80"/>
      <c r="EW131" s="80"/>
      <c r="EX131" s="80"/>
      <c r="EY131" s="80"/>
      <c r="EZ131" s="80"/>
      <c r="FA131" s="80"/>
      <c r="FB131" s="80"/>
      <c r="FC131" s="80"/>
      <c r="FD131" s="80"/>
      <c r="FE131" s="80"/>
      <c r="FF131" s="80"/>
      <c r="FG131" s="80"/>
      <c r="FH131" s="80"/>
      <c r="FI131" s="80"/>
      <c r="FJ131" s="80"/>
      <c r="FK131" s="80"/>
      <c r="FL131" s="80"/>
      <c r="FM131" s="80"/>
      <c r="FN131" s="80"/>
      <c r="FO131" s="80"/>
      <c r="FP131" s="80"/>
      <c r="FQ131" s="80"/>
      <c r="FR131" s="80"/>
      <c r="FS131" s="80"/>
      <c r="FT131" s="80"/>
      <c r="FU131" s="80"/>
      <c r="FV131" s="80"/>
      <c r="FW131" s="80"/>
      <c r="FX131" s="80"/>
      <c r="FY131" s="80"/>
      <c r="FZ131" s="80"/>
      <c r="GA131" s="80"/>
      <c r="GB131" s="80"/>
      <c r="GC131" s="80"/>
      <c r="GD131" s="80"/>
      <c r="GE131" s="80"/>
      <c r="GF131" s="80"/>
    </row>
    <row r="132" spans="1:188" x14ac:dyDescent="0.25">
      <c r="A132" s="101"/>
      <c r="B132" s="102"/>
      <c r="C132" s="102"/>
      <c r="D132" s="38"/>
      <c r="E132" s="89"/>
      <c r="F132" s="90"/>
      <c r="G132" s="78"/>
      <c r="H132" s="91"/>
      <c r="I132" s="78"/>
      <c r="J132" s="80"/>
      <c r="K132" s="80"/>
      <c r="L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c r="CS132" s="80"/>
      <c r="CT132" s="80"/>
      <c r="CU132" s="80"/>
      <c r="CV132" s="80"/>
      <c r="CW132" s="80"/>
      <c r="CX132" s="80"/>
      <c r="CY132" s="80"/>
      <c r="CZ132" s="80"/>
      <c r="DA132" s="80"/>
      <c r="DB132" s="80"/>
      <c r="DC132" s="80"/>
      <c r="DD132" s="80"/>
      <c r="DE132" s="80"/>
      <c r="DF132" s="80"/>
      <c r="DG132" s="80"/>
      <c r="DH132" s="80"/>
      <c r="DI132" s="80"/>
      <c r="DJ132" s="80"/>
      <c r="DK132" s="80"/>
      <c r="DL132" s="80"/>
      <c r="DM132" s="80"/>
      <c r="DN132" s="80"/>
      <c r="DO132" s="80"/>
      <c r="DP132" s="80"/>
      <c r="DQ132" s="80"/>
      <c r="DR132" s="80"/>
      <c r="DS132" s="80"/>
      <c r="DT132" s="80"/>
      <c r="DU132" s="80"/>
      <c r="DV132" s="80"/>
      <c r="DW132" s="80"/>
      <c r="DX132" s="80"/>
      <c r="DY132" s="80"/>
      <c r="DZ132" s="80"/>
      <c r="EA132" s="80"/>
      <c r="EB132" s="80"/>
      <c r="EC132" s="80"/>
      <c r="ED132" s="80"/>
      <c r="EE132" s="80"/>
      <c r="EF132" s="80"/>
      <c r="EG132" s="80"/>
      <c r="EH132" s="80"/>
      <c r="EI132" s="80"/>
      <c r="EJ132" s="80"/>
      <c r="EK132" s="80"/>
      <c r="EL132" s="80"/>
      <c r="EM132" s="80"/>
      <c r="EN132" s="80"/>
      <c r="EO132" s="80"/>
      <c r="EP132" s="80"/>
      <c r="EQ132" s="80"/>
      <c r="ER132" s="80"/>
      <c r="ES132" s="80"/>
      <c r="ET132" s="80"/>
      <c r="EU132" s="80"/>
      <c r="EV132" s="80"/>
      <c r="EW132" s="80"/>
      <c r="EX132" s="80"/>
      <c r="EY132" s="80"/>
      <c r="EZ132" s="80"/>
      <c r="FA132" s="80"/>
      <c r="FB132" s="80"/>
      <c r="FC132" s="80"/>
      <c r="FD132" s="80"/>
      <c r="FE132" s="80"/>
      <c r="FF132" s="80"/>
      <c r="FG132" s="80"/>
      <c r="FH132" s="80"/>
      <c r="FI132" s="80"/>
      <c r="FJ132" s="80"/>
      <c r="FK132" s="80"/>
      <c r="FL132" s="80"/>
      <c r="FM132" s="80"/>
      <c r="FN132" s="80"/>
      <c r="FO132" s="80"/>
      <c r="FP132" s="80"/>
      <c r="FQ132" s="80"/>
      <c r="FR132" s="80"/>
      <c r="FS132" s="80"/>
      <c r="FT132" s="80"/>
      <c r="FU132" s="80"/>
      <c r="FV132" s="80"/>
      <c r="FW132" s="80"/>
      <c r="FX132" s="80"/>
      <c r="FY132" s="80"/>
      <c r="FZ132" s="80"/>
      <c r="GA132" s="80"/>
      <c r="GB132" s="80"/>
      <c r="GC132" s="80"/>
      <c r="GD132" s="80"/>
      <c r="GE132" s="80"/>
      <c r="GF132" s="80"/>
    </row>
    <row r="133" spans="1:188" x14ac:dyDescent="0.25">
      <c r="A133" s="101"/>
      <c r="B133" s="102"/>
      <c r="C133" s="102"/>
      <c r="D133" s="38"/>
      <c r="E133" s="89"/>
      <c r="F133" s="90"/>
      <c r="G133" s="78"/>
      <c r="H133" s="91"/>
      <c r="I133" s="78"/>
      <c r="J133" s="80"/>
      <c r="K133" s="80"/>
      <c r="L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c r="CS133" s="80"/>
      <c r="CT133" s="80"/>
      <c r="CU133" s="80"/>
      <c r="CV133" s="80"/>
      <c r="CW133" s="80"/>
      <c r="CX133" s="80"/>
      <c r="CY133" s="80"/>
      <c r="CZ133" s="80"/>
      <c r="DA133" s="80"/>
      <c r="DB133" s="80"/>
      <c r="DC133" s="80"/>
      <c r="DD133" s="80"/>
      <c r="DE133" s="80"/>
      <c r="DF133" s="80"/>
      <c r="DG133" s="80"/>
      <c r="DH133" s="80"/>
      <c r="DI133" s="80"/>
      <c r="DJ133" s="80"/>
      <c r="DK133" s="80"/>
      <c r="DL133" s="80"/>
      <c r="DM133" s="80"/>
      <c r="DN133" s="80"/>
      <c r="DO133" s="80"/>
      <c r="DP133" s="80"/>
      <c r="DQ133" s="80"/>
      <c r="DR133" s="80"/>
      <c r="DS133" s="80"/>
      <c r="DT133" s="80"/>
      <c r="DU133" s="80"/>
      <c r="DV133" s="80"/>
      <c r="DW133" s="80"/>
      <c r="DX133" s="80"/>
      <c r="DY133" s="80"/>
      <c r="DZ133" s="80"/>
      <c r="EA133" s="80"/>
      <c r="EB133" s="80"/>
      <c r="EC133" s="80"/>
      <c r="ED133" s="80"/>
      <c r="EE133" s="80"/>
      <c r="EF133" s="80"/>
      <c r="EG133" s="80"/>
      <c r="EH133" s="80"/>
      <c r="EI133" s="80"/>
      <c r="EJ133" s="80"/>
      <c r="EK133" s="80"/>
      <c r="EL133" s="80"/>
      <c r="EM133" s="80"/>
      <c r="EN133" s="80"/>
      <c r="EO133" s="80"/>
      <c r="EP133" s="80"/>
      <c r="EQ133" s="80"/>
      <c r="ER133" s="80"/>
      <c r="ES133" s="80"/>
      <c r="ET133" s="80"/>
      <c r="EU133" s="80"/>
      <c r="EV133" s="80"/>
      <c r="EW133" s="80"/>
      <c r="EX133" s="80"/>
      <c r="EY133" s="80"/>
      <c r="EZ133" s="80"/>
      <c r="FA133" s="80"/>
      <c r="FB133" s="80"/>
      <c r="FC133" s="80"/>
      <c r="FD133" s="80"/>
      <c r="FE133" s="80"/>
      <c r="FF133" s="80"/>
      <c r="FG133" s="80"/>
      <c r="FH133" s="80"/>
      <c r="FI133" s="80"/>
      <c r="FJ133" s="80"/>
      <c r="FK133" s="80"/>
      <c r="FL133" s="80"/>
      <c r="FM133" s="80"/>
      <c r="FN133" s="80"/>
      <c r="FO133" s="80"/>
      <c r="FP133" s="80"/>
      <c r="FQ133" s="80"/>
      <c r="FR133" s="80"/>
      <c r="FS133" s="80"/>
      <c r="FT133" s="80"/>
      <c r="FU133" s="80"/>
      <c r="FV133" s="80"/>
      <c r="FW133" s="80"/>
      <c r="FX133" s="80"/>
      <c r="FY133" s="80"/>
      <c r="FZ133" s="80"/>
      <c r="GA133" s="80"/>
      <c r="GB133" s="80"/>
      <c r="GC133" s="80"/>
      <c r="GD133" s="80"/>
      <c r="GE133" s="80"/>
      <c r="GF133" s="80"/>
    </row>
    <row r="134" spans="1:188" x14ac:dyDescent="0.25">
      <c r="A134" s="101"/>
      <c r="B134" s="102"/>
      <c r="C134" s="102"/>
      <c r="D134" s="38"/>
      <c r="E134" s="89"/>
      <c r="F134" s="90"/>
      <c r="G134" s="78"/>
      <c r="H134" s="91"/>
      <c r="I134" s="78"/>
      <c r="J134" s="80"/>
      <c r="K134" s="80"/>
      <c r="L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c r="CS134" s="80"/>
      <c r="CT134" s="80"/>
      <c r="CU134" s="80"/>
      <c r="CV134" s="80"/>
      <c r="CW134" s="80"/>
      <c r="CX134" s="80"/>
      <c r="CY134" s="80"/>
      <c r="CZ134" s="80"/>
      <c r="DA134" s="80"/>
      <c r="DB134" s="80"/>
      <c r="DC134" s="80"/>
      <c r="DD134" s="80"/>
      <c r="DE134" s="80"/>
      <c r="DF134" s="80"/>
      <c r="DG134" s="80"/>
      <c r="DH134" s="80"/>
      <c r="DI134" s="80"/>
      <c r="DJ134" s="80"/>
      <c r="DK134" s="80"/>
      <c r="DL134" s="80"/>
      <c r="DM134" s="80"/>
      <c r="DN134" s="80"/>
      <c r="DO134" s="80"/>
      <c r="DP134" s="80"/>
      <c r="DQ134" s="80"/>
      <c r="DR134" s="80"/>
      <c r="DS134" s="80"/>
      <c r="DT134" s="80"/>
      <c r="DU134" s="80"/>
      <c r="DV134" s="80"/>
      <c r="DW134" s="80"/>
      <c r="DX134" s="80"/>
      <c r="DY134" s="80"/>
      <c r="DZ134" s="80"/>
      <c r="EA134" s="80"/>
      <c r="EB134" s="80"/>
      <c r="EC134" s="80"/>
      <c r="ED134" s="80"/>
      <c r="EE134" s="80"/>
      <c r="EF134" s="80"/>
      <c r="EG134" s="80"/>
      <c r="EH134" s="80"/>
      <c r="EI134" s="80"/>
      <c r="EJ134" s="80"/>
      <c r="EK134" s="80"/>
      <c r="EL134" s="80"/>
      <c r="EM134" s="80"/>
      <c r="EN134" s="80"/>
      <c r="EO134" s="80"/>
      <c r="EP134" s="80"/>
      <c r="EQ134" s="80"/>
      <c r="ER134" s="80"/>
      <c r="ES134" s="80"/>
      <c r="ET134" s="80"/>
      <c r="EU134" s="80"/>
      <c r="EV134" s="80"/>
      <c r="EW134" s="80"/>
      <c r="EX134" s="80"/>
      <c r="EY134" s="80"/>
      <c r="EZ134" s="80"/>
      <c r="FA134" s="80"/>
      <c r="FB134" s="80"/>
      <c r="FC134" s="80"/>
      <c r="FD134" s="80"/>
      <c r="FE134" s="80"/>
      <c r="FF134" s="80"/>
      <c r="FG134" s="80"/>
      <c r="FH134" s="80"/>
      <c r="FI134" s="80"/>
      <c r="FJ134" s="80"/>
      <c r="FK134" s="80"/>
      <c r="FL134" s="80"/>
      <c r="FM134" s="80"/>
      <c r="FN134" s="80"/>
      <c r="FO134" s="80"/>
      <c r="FP134" s="80"/>
      <c r="FQ134" s="80"/>
      <c r="FR134" s="80"/>
      <c r="FS134" s="80"/>
      <c r="FT134" s="80"/>
      <c r="FU134" s="80"/>
      <c r="FV134" s="80"/>
      <c r="FW134" s="80"/>
      <c r="FX134" s="80"/>
      <c r="FY134" s="80"/>
      <c r="FZ134" s="80"/>
      <c r="GA134" s="80"/>
      <c r="GB134" s="80"/>
      <c r="GC134" s="80"/>
      <c r="GD134" s="80"/>
      <c r="GE134" s="80"/>
      <c r="GF134" s="80"/>
    </row>
    <row r="135" spans="1:188" x14ac:dyDescent="0.25">
      <c r="A135" s="101"/>
      <c r="B135" s="102"/>
      <c r="C135" s="102"/>
      <c r="D135" s="38"/>
      <c r="E135" s="89"/>
      <c r="F135" s="90"/>
      <c r="G135" s="78"/>
      <c r="H135" s="91"/>
      <c r="I135" s="78"/>
      <c r="J135" s="80"/>
      <c r="K135" s="80"/>
      <c r="L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c r="CT135" s="80"/>
      <c r="CU135" s="80"/>
      <c r="CV135" s="80"/>
      <c r="CW135" s="80"/>
      <c r="CX135" s="80"/>
      <c r="CY135" s="80"/>
      <c r="CZ135" s="80"/>
      <c r="DA135" s="80"/>
      <c r="DB135" s="80"/>
      <c r="DC135" s="80"/>
      <c r="DD135" s="80"/>
      <c r="DE135" s="80"/>
      <c r="DF135" s="80"/>
      <c r="DG135" s="80"/>
      <c r="DH135" s="80"/>
      <c r="DI135" s="80"/>
      <c r="DJ135" s="80"/>
      <c r="DK135" s="80"/>
      <c r="DL135" s="80"/>
      <c r="DM135" s="80"/>
      <c r="DN135" s="80"/>
      <c r="DO135" s="80"/>
      <c r="DP135" s="80"/>
      <c r="DQ135" s="80"/>
      <c r="DR135" s="80"/>
      <c r="DS135" s="80"/>
      <c r="DT135" s="80"/>
      <c r="DU135" s="80"/>
      <c r="DV135" s="80"/>
      <c r="DW135" s="80"/>
      <c r="DX135" s="80"/>
      <c r="DY135" s="80"/>
      <c r="DZ135" s="80"/>
      <c r="EA135" s="80"/>
      <c r="EB135" s="80"/>
      <c r="EC135" s="80"/>
      <c r="ED135" s="80"/>
      <c r="EE135" s="80"/>
      <c r="EF135" s="80"/>
      <c r="EG135" s="80"/>
      <c r="EH135" s="80"/>
      <c r="EI135" s="80"/>
      <c r="EJ135" s="80"/>
      <c r="EK135" s="80"/>
      <c r="EL135" s="80"/>
      <c r="EM135" s="80"/>
      <c r="EN135" s="80"/>
      <c r="EO135" s="80"/>
      <c r="EP135" s="80"/>
      <c r="EQ135" s="80"/>
      <c r="ER135" s="80"/>
      <c r="ES135" s="80"/>
      <c r="ET135" s="80"/>
      <c r="EU135" s="80"/>
      <c r="EV135" s="80"/>
      <c r="EW135" s="80"/>
      <c r="EX135" s="80"/>
      <c r="EY135" s="80"/>
      <c r="EZ135" s="80"/>
      <c r="FA135" s="80"/>
      <c r="FB135" s="80"/>
      <c r="FC135" s="80"/>
      <c r="FD135" s="80"/>
      <c r="FE135" s="80"/>
      <c r="FF135" s="80"/>
      <c r="FG135" s="80"/>
      <c r="FH135" s="80"/>
      <c r="FI135" s="80"/>
      <c r="FJ135" s="80"/>
      <c r="FK135" s="80"/>
      <c r="FL135" s="80"/>
      <c r="FM135" s="80"/>
      <c r="FN135" s="80"/>
      <c r="FO135" s="80"/>
      <c r="FP135" s="80"/>
      <c r="FQ135" s="80"/>
      <c r="FR135" s="80"/>
      <c r="FS135" s="80"/>
      <c r="FT135" s="80"/>
      <c r="FU135" s="80"/>
      <c r="FV135" s="80"/>
      <c r="FW135" s="80"/>
      <c r="FX135" s="80"/>
      <c r="FY135" s="80"/>
      <c r="FZ135" s="80"/>
      <c r="GA135" s="80"/>
      <c r="GB135" s="80"/>
      <c r="GC135" s="80"/>
      <c r="GD135" s="80"/>
      <c r="GE135" s="80"/>
      <c r="GF135" s="80"/>
    </row>
    <row r="136" spans="1:188" x14ac:dyDescent="0.25">
      <c r="A136" s="101"/>
      <c r="B136" s="102"/>
      <c r="C136" s="102"/>
      <c r="D136" s="38"/>
      <c r="E136" s="89"/>
      <c r="F136" s="90"/>
      <c r="G136" s="78"/>
      <c r="H136" s="91"/>
      <c r="I136" s="78"/>
      <c r="J136" s="80"/>
      <c r="K136" s="80"/>
      <c r="L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c r="CS136" s="80"/>
      <c r="CT136" s="80"/>
      <c r="CU136" s="80"/>
      <c r="CV136" s="80"/>
      <c r="CW136" s="80"/>
      <c r="CX136" s="80"/>
      <c r="CY136" s="80"/>
      <c r="CZ136" s="80"/>
      <c r="DA136" s="80"/>
      <c r="DB136" s="80"/>
      <c r="DC136" s="80"/>
      <c r="DD136" s="80"/>
      <c r="DE136" s="80"/>
      <c r="DF136" s="80"/>
      <c r="DG136" s="80"/>
      <c r="DH136" s="80"/>
      <c r="DI136" s="80"/>
      <c r="DJ136" s="80"/>
      <c r="DK136" s="80"/>
      <c r="DL136" s="80"/>
      <c r="DM136" s="80"/>
      <c r="DN136" s="80"/>
      <c r="DO136" s="80"/>
      <c r="DP136" s="80"/>
      <c r="DQ136" s="80"/>
      <c r="DR136" s="80"/>
      <c r="DS136" s="80"/>
      <c r="DT136" s="80"/>
      <c r="DU136" s="80"/>
      <c r="DV136" s="80"/>
      <c r="DW136" s="80"/>
      <c r="DX136" s="80"/>
      <c r="DY136" s="80"/>
      <c r="DZ136" s="80"/>
      <c r="EA136" s="80"/>
      <c r="EB136" s="80"/>
      <c r="EC136" s="80"/>
      <c r="ED136" s="80"/>
      <c r="EE136" s="80"/>
      <c r="EF136" s="80"/>
      <c r="EG136" s="80"/>
      <c r="EH136" s="80"/>
      <c r="EI136" s="80"/>
      <c r="EJ136" s="80"/>
      <c r="EK136" s="80"/>
      <c r="EL136" s="80"/>
      <c r="EM136" s="80"/>
      <c r="EN136" s="80"/>
      <c r="EO136" s="80"/>
      <c r="EP136" s="80"/>
      <c r="EQ136" s="80"/>
      <c r="ER136" s="80"/>
      <c r="ES136" s="80"/>
      <c r="ET136" s="80"/>
      <c r="EU136" s="80"/>
      <c r="EV136" s="80"/>
      <c r="EW136" s="80"/>
      <c r="EX136" s="80"/>
      <c r="EY136" s="80"/>
      <c r="EZ136" s="80"/>
      <c r="FA136" s="80"/>
      <c r="FB136" s="80"/>
      <c r="FC136" s="80"/>
      <c r="FD136" s="80"/>
      <c r="FE136" s="80"/>
      <c r="FF136" s="80"/>
      <c r="FG136" s="80"/>
      <c r="FH136" s="80"/>
      <c r="FI136" s="80"/>
      <c r="FJ136" s="80"/>
      <c r="FK136" s="80"/>
      <c r="FL136" s="80"/>
      <c r="FM136" s="80"/>
      <c r="FN136" s="80"/>
      <c r="FO136" s="80"/>
      <c r="FP136" s="80"/>
      <c r="FQ136" s="80"/>
      <c r="FR136" s="80"/>
      <c r="FS136" s="80"/>
      <c r="FT136" s="80"/>
      <c r="FU136" s="80"/>
      <c r="FV136" s="80"/>
      <c r="FW136" s="80"/>
      <c r="FX136" s="80"/>
      <c r="FY136" s="80"/>
      <c r="FZ136" s="80"/>
      <c r="GA136" s="80"/>
      <c r="GB136" s="80"/>
      <c r="GC136" s="80"/>
      <c r="GD136" s="80"/>
      <c r="GE136" s="80"/>
      <c r="GF136" s="80"/>
    </row>
    <row r="137" spans="1:188" x14ac:dyDescent="0.25">
      <c r="A137" s="101"/>
      <c r="B137" s="102"/>
      <c r="C137" s="102"/>
      <c r="D137" s="38"/>
      <c r="E137" s="89"/>
      <c r="F137" s="90"/>
      <c r="G137" s="78"/>
      <c r="H137" s="91"/>
      <c r="I137" s="78"/>
      <c r="J137" s="80"/>
      <c r="K137" s="80"/>
      <c r="L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c r="CS137" s="80"/>
      <c r="CT137" s="80"/>
      <c r="CU137" s="80"/>
      <c r="CV137" s="80"/>
      <c r="CW137" s="80"/>
      <c r="CX137" s="80"/>
      <c r="CY137" s="80"/>
      <c r="CZ137" s="80"/>
      <c r="DA137" s="80"/>
      <c r="DB137" s="80"/>
      <c r="DC137" s="80"/>
      <c r="DD137" s="80"/>
      <c r="DE137" s="80"/>
      <c r="DF137" s="80"/>
      <c r="DG137" s="80"/>
      <c r="DH137" s="80"/>
      <c r="DI137" s="80"/>
      <c r="DJ137" s="80"/>
      <c r="DK137" s="80"/>
      <c r="DL137" s="80"/>
      <c r="DM137" s="80"/>
      <c r="DN137" s="80"/>
      <c r="DO137" s="80"/>
      <c r="DP137" s="80"/>
      <c r="DQ137" s="80"/>
      <c r="DR137" s="80"/>
      <c r="DS137" s="80"/>
      <c r="DT137" s="80"/>
      <c r="DU137" s="80"/>
      <c r="DV137" s="80"/>
      <c r="DW137" s="80"/>
      <c r="DX137" s="80"/>
      <c r="DY137" s="80"/>
      <c r="DZ137" s="80"/>
      <c r="EA137" s="80"/>
      <c r="EB137" s="80"/>
      <c r="EC137" s="80"/>
      <c r="ED137" s="80"/>
      <c r="EE137" s="80"/>
      <c r="EF137" s="80"/>
      <c r="EG137" s="80"/>
      <c r="EH137" s="80"/>
      <c r="EI137" s="80"/>
      <c r="EJ137" s="80"/>
      <c r="EK137" s="80"/>
      <c r="EL137" s="80"/>
      <c r="EM137" s="80"/>
      <c r="EN137" s="80"/>
      <c r="EO137" s="80"/>
      <c r="EP137" s="80"/>
      <c r="EQ137" s="80"/>
      <c r="ER137" s="80"/>
      <c r="ES137" s="80"/>
      <c r="ET137" s="80"/>
      <c r="EU137" s="80"/>
      <c r="EV137" s="80"/>
      <c r="EW137" s="80"/>
      <c r="EX137" s="80"/>
      <c r="EY137" s="80"/>
      <c r="EZ137" s="80"/>
      <c r="FA137" s="80"/>
      <c r="FB137" s="80"/>
      <c r="FC137" s="80"/>
      <c r="FD137" s="80"/>
      <c r="FE137" s="80"/>
      <c r="FF137" s="80"/>
      <c r="FG137" s="80"/>
      <c r="FH137" s="80"/>
      <c r="FI137" s="80"/>
      <c r="FJ137" s="80"/>
      <c r="FK137" s="80"/>
      <c r="FL137" s="80"/>
      <c r="FM137" s="80"/>
      <c r="FN137" s="80"/>
      <c r="FO137" s="80"/>
      <c r="FP137" s="80"/>
      <c r="FQ137" s="80"/>
      <c r="FR137" s="80"/>
      <c r="FS137" s="80"/>
      <c r="FT137" s="80"/>
      <c r="FU137" s="80"/>
      <c r="FV137" s="80"/>
      <c r="FW137" s="80"/>
      <c r="FX137" s="80"/>
      <c r="FY137" s="80"/>
      <c r="FZ137" s="80"/>
      <c r="GA137" s="80"/>
      <c r="GB137" s="80"/>
      <c r="GC137" s="80"/>
      <c r="GD137" s="80"/>
      <c r="GE137" s="80"/>
      <c r="GF137" s="80"/>
    </row>
    <row r="138" spans="1:188" x14ac:dyDescent="0.25">
      <c r="A138" s="101"/>
      <c r="B138" s="102"/>
      <c r="C138" s="102"/>
      <c r="D138" s="38"/>
      <c r="E138" s="89"/>
      <c r="F138" s="90"/>
      <c r="G138" s="78"/>
      <c r="H138" s="91"/>
      <c r="I138" s="78"/>
      <c r="J138" s="80"/>
      <c r="K138" s="80"/>
      <c r="L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c r="CT138" s="80"/>
      <c r="CU138" s="80"/>
      <c r="CV138" s="80"/>
      <c r="CW138" s="80"/>
      <c r="CX138" s="80"/>
      <c r="CY138" s="80"/>
      <c r="CZ138" s="80"/>
      <c r="DA138" s="80"/>
      <c r="DB138" s="80"/>
      <c r="DC138" s="80"/>
      <c r="DD138" s="80"/>
      <c r="DE138" s="80"/>
      <c r="DF138" s="80"/>
      <c r="DG138" s="80"/>
      <c r="DH138" s="80"/>
      <c r="DI138" s="80"/>
      <c r="DJ138" s="80"/>
      <c r="DK138" s="80"/>
      <c r="DL138" s="80"/>
      <c r="DM138" s="80"/>
      <c r="DN138" s="80"/>
      <c r="DO138" s="80"/>
      <c r="DP138" s="80"/>
      <c r="DQ138" s="80"/>
      <c r="DR138" s="80"/>
      <c r="DS138" s="80"/>
      <c r="DT138" s="80"/>
      <c r="DU138" s="80"/>
      <c r="DV138" s="80"/>
      <c r="DW138" s="80"/>
      <c r="DX138" s="80"/>
      <c r="DY138" s="80"/>
      <c r="DZ138" s="80"/>
      <c r="EA138" s="80"/>
      <c r="EB138" s="80"/>
      <c r="EC138" s="80"/>
      <c r="ED138" s="80"/>
      <c r="EE138" s="80"/>
      <c r="EF138" s="80"/>
      <c r="EG138" s="80"/>
      <c r="EH138" s="80"/>
      <c r="EI138" s="80"/>
      <c r="EJ138" s="80"/>
      <c r="EK138" s="80"/>
      <c r="EL138" s="80"/>
      <c r="EM138" s="80"/>
      <c r="EN138" s="80"/>
      <c r="EO138" s="80"/>
      <c r="EP138" s="80"/>
      <c r="EQ138" s="80"/>
      <c r="ER138" s="80"/>
      <c r="ES138" s="80"/>
      <c r="ET138" s="80"/>
      <c r="EU138" s="80"/>
      <c r="EV138" s="80"/>
      <c r="EW138" s="80"/>
      <c r="EX138" s="80"/>
      <c r="EY138" s="80"/>
      <c r="EZ138" s="80"/>
      <c r="FA138" s="80"/>
      <c r="FB138" s="80"/>
      <c r="FC138" s="80"/>
      <c r="FD138" s="80"/>
      <c r="FE138" s="80"/>
      <c r="FF138" s="80"/>
      <c r="FG138" s="80"/>
      <c r="FH138" s="80"/>
      <c r="FI138" s="80"/>
      <c r="FJ138" s="80"/>
      <c r="FK138" s="80"/>
      <c r="FL138" s="80"/>
      <c r="FM138" s="80"/>
      <c r="FN138" s="80"/>
      <c r="FO138" s="80"/>
      <c r="FP138" s="80"/>
      <c r="FQ138" s="80"/>
      <c r="FR138" s="80"/>
      <c r="FS138" s="80"/>
      <c r="FT138" s="80"/>
      <c r="FU138" s="80"/>
      <c r="FV138" s="80"/>
      <c r="FW138" s="80"/>
      <c r="FX138" s="80"/>
      <c r="FY138" s="80"/>
      <c r="FZ138" s="80"/>
      <c r="GA138" s="80"/>
      <c r="GB138" s="80"/>
      <c r="GC138" s="80"/>
      <c r="GD138" s="80"/>
      <c r="GE138" s="80"/>
      <c r="GF138" s="80"/>
    </row>
    <row r="139" spans="1:188" x14ac:dyDescent="0.25">
      <c r="A139" s="101"/>
      <c r="B139" s="102"/>
      <c r="C139" s="102"/>
      <c r="D139" s="38"/>
      <c r="E139" s="89"/>
      <c r="F139" s="90"/>
      <c r="G139" s="78"/>
      <c r="H139" s="91"/>
      <c r="I139" s="78"/>
      <c r="J139" s="80"/>
      <c r="K139" s="80"/>
      <c r="L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80"/>
      <c r="BX139" s="80"/>
      <c r="BY139" s="80"/>
      <c r="BZ139" s="80"/>
      <c r="CA139" s="80"/>
      <c r="CB139" s="80"/>
      <c r="CC139" s="80"/>
      <c r="CD139" s="80"/>
      <c r="CE139" s="80"/>
      <c r="CF139" s="80"/>
      <c r="CG139" s="80"/>
      <c r="CH139" s="80"/>
      <c r="CI139" s="80"/>
      <c r="CJ139" s="80"/>
      <c r="CK139" s="80"/>
      <c r="CL139" s="80"/>
      <c r="CM139" s="80"/>
      <c r="CN139" s="80"/>
      <c r="CO139" s="80"/>
      <c r="CP139" s="80"/>
      <c r="CQ139" s="80"/>
      <c r="CR139" s="80"/>
      <c r="CS139" s="80"/>
      <c r="CT139" s="80"/>
      <c r="CU139" s="80"/>
      <c r="CV139" s="80"/>
      <c r="CW139" s="80"/>
      <c r="CX139" s="80"/>
      <c r="CY139" s="80"/>
      <c r="CZ139" s="80"/>
      <c r="DA139" s="80"/>
      <c r="DB139" s="80"/>
      <c r="DC139" s="80"/>
      <c r="DD139" s="80"/>
      <c r="DE139" s="80"/>
      <c r="DF139" s="80"/>
      <c r="DG139" s="80"/>
      <c r="DH139" s="80"/>
      <c r="DI139" s="80"/>
      <c r="DJ139" s="80"/>
      <c r="DK139" s="80"/>
      <c r="DL139" s="80"/>
      <c r="DM139" s="80"/>
      <c r="DN139" s="80"/>
      <c r="DO139" s="80"/>
      <c r="DP139" s="80"/>
      <c r="DQ139" s="80"/>
      <c r="DR139" s="80"/>
      <c r="DS139" s="80"/>
      <c r="DT139" s="80"/>
      <c r="DU139" s="80"/>
      <c r="DV139" s="80"/>
      <c r="DW139" s="80"/>
      <c r="DX139" s="80"/>
      <c r="DY139" s="80"/>
      <c r="DZ139" s="80"/>
      <c r="EA139" s="80"/>
      <c r="EB139" s="80"/>
      <c r="EC139" s="80"/>
      <c r="ED139" s="80"/>
      <c r="EE139" s="80"/>
      <c r="EF139" s="80"/>
      <c r="EG139" s="80"/>
      <c r="EH139" s="80"/>
      <c r="EI139" s="80"/>
      <c r="EJ139" s="80"/>
      <c r="EK139" s="80"/>
      <c r="EL139" s="80"/>
      <c r="EM139" s="80"/>
      <c r="EN139" s="80"/>
      <c r="EO139" s="80"/>
      <c r="EP139" s="80"/>
      <c r="EQ139" s="80"/>
      <c r="ER139" s="80"/>
      <c r="ES139" s="80"/>
      <c r="ET139" s="80"/>
      <c r="EU139" s="80"/>
      <c r="EV139" s="80"/>
      <c r="EW139" s="80"/>
      <c r="EX139" s="80"/>
      <c r="EY139" s="80"/>
      <c r="EZ139" s="80"/>
      <c r="FA139" s="80"/>
      <c r="FB139" s="80"/>
      <c r="FC139" s="80"/>
      <c r="FD139" s="80"/>
      <c r="FE139" s="80"/>
      <c r="FF139" s="80"/>
      <c r="FG139" s="80"/>
      <c r="FH139" s="80"/>
      <c r="FI139" s="80"/>
      <c r="FJ139" s="80"/>
      <c r="FK139" s="80"/>
      <c r="FL139" s="80"/>
      <c r="FM139" s="80"/>
      <c r="FN139" s="80"/>
      <c r="FO139" s="80"/>
      <c r="FP139" s="80"/>
      <c r="FQ139" s="80"/>
      <c r="FR139" s="80"/>
      <c r="FS139" s="80"/>
      <c r="FT139" s="80"/>
      <c r="FU139" s="80"/>
      <c r="FV139" s="80"/>
      <c r="FW139" s="80"/>
      <c r="FX139" s="80"/>
      <c r="FY139" s="80"/>
      <c r="FZ139" s="80"/>
      <c r="GA139" s="80"/>
      <c r="GB139" s="80"/>
      <c r="GC139" s="80"/>
      <c r="GD139" s="80"/>
      <c r="GE139" s="80"/>
      <c r="GF139" s="80"/>
    </row>
    <row r="140" spans="1:188" x14ac:dyDescent="0.25">
      <c r="A140" s="101"/>
      <c r="B140" s="102"/>
      <c r="C140" s="102"/>
      <c r="D140" s="38"/>
      <c r="E140" s="89"/>
      <c r="F140" s="90"/>
      <c r="G140" s="78"/>
      <c r="H140" s="91"/>
      <c r="I140" s="78"/>
      <c r="J140" s="80"/>
      <c r="K140" s="80"/>
      <c r="L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80"/>
      <c r="BX140" s="80"/>
      <c r="BY140" s="80"/>
      <c r="BZ140" s="80"/>
      <c r="CA140" s="80"/>
      <c r="CB140" s="80"/>
      <c r="CC140" s="80"/>
      <c r="CD140" s="80"/>
      <c r="CE140" s="80"/>
      <c r="CF140" s="80"/>
      <c r="CG140" s="80"/>
      <c r="CH140" s="80"/>
      <c r="CI140" s="80"/>
      <c r="CJ140" s="80"/>
      <c r="CK140" s="80"/>
      <c r="CL140" s="80"/>
      <c r="CM140" s="80"/>
      <c r="CN140" s="80"/>
      <c r="CO140" s="80"/>
      <c r="CP140" s="80"/>
      <c r="CQ140" s="80"/>
      <c r="CR140" s="80"/>
      <c r="CS140" s="80"/>
      <c r="CT140" s="80"/>
      <c r="CU140" s="80"/>
      <c r="CV140" s="80"/>
      <c r="CW140" s="80"/>
      <c r="CX140" s="80"/>
      <c r="CY140" s="80"/>
      <c r="CZ140" s="80"/>
      <c r="DA140" s="80"/>
      <c r="DB140" s="80"/>
      <c r="DC140" s="80"/>
      <c r="DD140" s="80"/>
      <c r="DE140" s="80"/>
      <c r="DF140" s="80"/>
      <c r="DG140" s="80"/>
      <c r="DH140" s="80"/>
      <c r="DI140" s="80"/>
      <c r="DJ140" s="80"/>
      <c r="DK140" s="80"/>
      <c r="DL140" s="80"/>
      <c r="DM140" s="80"/>
      <c r="DN140" s="80"/>
      <c r="DO140" s="80"/>
      <c r="DP140" s="80"/>
      <c r="DQ140" s="80"/>
      <c r="DR140" s="80"/>
      <c r="DS140" s="80"/>
      <c r="DT140" s="80"/>
      <c r="DU140" s="80"/>
      <c r="DV140" s="80"/>
      <c r="DW140" s="80"/>
      <c r="DX140" s="80"/>
      <c r="DY140" s="80"/>
      <c r="DZ140" s="80"/>
      <c r="EA140" s="80"/>
      <c r="EB140" s="80"/>
      <c r="EC140" s="80"/>
      <c r="ED140" s="80"/>
      <c r="EE140" s="80"/>
      <c r="EF140" s="80"/>
      <c r="EG140" s="80"/>
      <c r="EH140" s="80"/>
      <c r="EI140" s="80"/>
      <c r="EJ140" s="80"/>
      <c r="EK140" s="80"/>
      <c r="EL140" s="80"/>
      <c r="EM140" s="80"/>
      <c r="EN140" s="80"/>
      <c r="EO140" s="80"/>
      <c r="EP140" s="80"/>
      <c r="EQ140" s="80"/>
      <c r="ER140" s="80"/>
      <c r="ES140" s="80"/>
      <c r="ET140" s="80"/>
      <c r="EU140" s="80"/>
      <c r="EV140" s="80"/>
      <c r="EW140" s="80"/>
      <c r="EX140" s="80"/>
      <c r="EY140" s="80"/>
      <c r="EZ140" s="80"/>
      <c r="FA140" s="80"/>
      <c r="FB140" s="80"/>
      <c r="FC140" s="80"/>
      <c r="FD140" s="80"/>
      <c r="FE140" s="80"/>
      <c r="FF140" s="80"/>
      <c r="FG140" s="80"/>
      <c r="FH140" s="80"/>
      <c r="FI140" s="80"/>
      <c r="FJ140" s="80"/>
      <c r="FK140" s="80"/>
      <c r="FL140" s="80"/>
      <c r="FM140" s="80"/>
      <c r="FN140" s="80"/>
      <c r="FO140" s="80"/>
      <c r="FP140" s="80"/>
      <c r="FQ140" s="80"/>
      <c r="FR140" s="80"/>
      <c r="FS140" s="80"/>
      <c r="FT140" s="80"/>
      <c r="FU140" s="80"/>
      <c r="FV140" s="80"/>
      <c r="FW140" s="80"/>
      <c r="FX140" s="80"/>
      <c r="FY140" s="80"/>
      <c r="FZ140" s="80"/>
      <c r="GA140" s="80"/>
      <c r="GB140" s="80"/>
      <c r="GC140" s="80"/>
      <c r="GD140" s="80"/>
      <c r="GE140" s="80"/>
      <c r="GF140" s="80"/>
    </row>
    <row r="141" spans="1:188" x14ac:dyDescent="0.25">
      <c r="A141" s="101"/>
      <c r="B141" s="102"/>
      <c r="C141" s="102"/>
      <c r="D141" s="38"/>
      <c r="E141" s="89"/>
      <c r="F141" s="90"/>
      <c r="G141" s="78"/>
      <c r="H141" s="91"/>
      <c r="I141" s="78"/>
      <c r="J141" s="80"/>
      <c r="K141" s="80"/>
      <c r="L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80"/>
      <c r="BX141" s="80"/>
      <c r="BY141" s="80"/>
      <c r="BZ141" s="80"/>
      <c r="CA141" s="80"/>
      <c r="CB141" s="80"/>
      <c r="CC141" s="80"/>
      <c r="CD141" s="80"/>
      <c r="CE141" s="80"/>
      <c r="CF141" s="80"/>
      <c r="CG141" s="80"/>
      <c r="CH141" s="80"/>
      <c r="CI141" s="80"/>
      <c r="CJ141" s="80"/>
      <c r="CK141" s="80"/>
      <c r="CL141" s="80"/>
      <c r="CM141" s="80"/>
      <c r="CN141" s="80"/>
      <c r="CO141" s="80"/>
      <c r="CP141" s="80"/>
      <c r="CQ141" s="80"/>
      <c r="CR141" s="80"/>
      <c r="CS141" s="80"/>
      <c r="CT141" s="80"/>
      <c r="CU141" s="80"/>
      <c r="CV141" s="80"/>
      <c r="CW141" s="80"/>
      <c r="CX141" s="80"/>
      <c r="CY141" s="80"/>
      <c r="CZ141" s="80"/>
      <c r="DA141" s="80"/>
      <c r="DB141" s="80"/>
      <c r="DC141" s="80"/>
      <c r="DD141" s="80"/>
      <c r="DE141" s="80"/>
      <c r="DF141" s="80"/>
      <c r="DG141" s="80"/>
      <c r="DH141" s="80"/>
      <c r="DI141" s="80"/>
      <c r="DJ141" s="80"/>
      <c r="DK141" s="80"/>
      <c r="DL141" s="80"/>
      <c r="DM141" s="80"/>
      <c r="DN141" s="80"/>
      <c r="DO141" s="80"/>
      <c r="DP141" s="80"/>
      <c r="DQ141" s="80"/>
      <c r="DR141" s="80"/>
      <c r="DS141" s="80"/>
      <c r="DT141" s="80"/>
      <c r="DU141" s="80"/>
      <c r="DV141" s="80"/>
      <c r="DW141" s="80"/>
      <c r="DX141" s="80"/>
      <c r="DY141" s="80"/>
      <c r="DZ141" s="80"/>
      <c r="EA141" s="80"/>
      <c r="EB141" s="80"/>
      <c r="EC141" s="80"/>
      <c r="ED141" s="80"/>
      <c r="EE141" s="80"/>
      <c r="EF141" s="80"/>
      <c r="EG141" s="80"/>
      <c r="EH141" s="80"/>
      <c r="EI141" s="80"/>
      <c r="EJ141" s="80"/>
      <c r="EK141" s="80"/>
      <c r="EL141" s="80"/>
      <c r="EM141" s="80"/>
      <c r="EN141" s="80"/>
      <c r="EO141" s="80"/>
      <c r="EP141" s="80"/>
      <c r="EQ141" s="80"/>
      <c r="ER141" s="80"/>
      <c r="ES141" s="80"/>
      <c r="ET141" s="80"/>
      <c r="EU141" s="80"/>
      <c r="EV141" s="80"/>
      <c r="EW141" s="80"/>
      <c r="EX141" s="80"/>
      <c r="EY141" s="80"/>
      <c r="EZ141" s="80"/>
      <c r="FA141" s="80"/>
      <c r="FB141" s="80"/>
      <c r="FC141" s="80"/>
      <c r="FD141" s="80"/>
      <c r="FE141" s="80"/>
      <c r="FF141" s="80"/>
      <c r="FG141" s="80"/>
      <c r="FH141" s="80"/>
      <c r="FI141" s="80"/>
      <c r="FJ141" s="80"/>
      <c r="FK141" s="80"/>
      <c r="FL141" s="80"/>
      <c r="FM141" s="80"/>
      <c r="FN141" s="80"/>
      <c r="FO141" s="80"/>
      <c r="FP141" s="80"/>
      <c r="FQ141" s="80"/>
      <c r="FR141" s="80"/>
      <c r="FS141" s="80"/>
      <c r="FT141" s="80"/>
      <c r="FU141" s="80"/>
      <c r="FV141" s="80"/>
      <c r="FW141" s="80"/>
      <c r="FX141" s="80"/>
      <c r="FY141" s="80"/>
      <c r="FZ141" s="80"/>
      <c r="GA141" s="80"/>
      <c r="GB141" s="80"/>
      <c r="GC141" s="80"/>
      <c r="GD141" s="80"/>
      <c r="GE141" s="80"/>
      <c r="GF141" s="80"/>
    </row>
    <row r="142" spans="1:188" x14ac:dyDescent="0.25">
      <c r="A142" s="101"/>
      <c r="B142" s="102"/>
      <c r="C142" s="102"/>
      <c r="D142" s="38"/>
      <c r="E142" s="89"/>
      <c r="F142" s="90"/>
      <c r="G142" s="78"/>
      <c r="H142" s="91"/>
      <c r="I142" s="78"/>
      <c r="J142" s="80"/>
      <c r="K142" s="80"/>
      <c r="L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80"/>
      <c r="BX142" s="80"/>
      <c r="BY142" s="80"/>
      <c r="BZ142" s="80"/>
      <c r="CA142" s="80"/>
      <c r="CB142" s="80"/>
      <c r="CC142" s="80"/>
      <c r="CD142" s="80"/>
      <c r="CE142" s="80"/>
      <c r="CF142" s="80"/>
      <c r="CG142" s="80"/>
      <c r="CH142" s="80"/>
      <c r="CI142" s="80"/>
      <c r="CJ142" s="80"/>
      <c r="CK142" s="80"/>
      <c r="CL142" s="80"/>
      <c r="CM142" s="80"/>
      <c r="CN142" s="80"/>
      <c r="CO142" s="80"/>
      <c r="CP142" s="80"/>
      <c r="CQ142" s="80"/>
      <c r="CR142" s="80"/>
      <c r="CS142" s="80"/>
      <c r="CT142" s="80"/>
      <c r="CU142" s="80"/>
      <c r="CV142" s="80"/>
      <c r="CW142" s="80"/>
      <c r="CX142" s="80"/>
      <c r="CY142" s="80"/>
      <c r="CZ142" s="80"/>
      <c r="DA142" s="80"/>
      <c r="DB142" s="80"/>
      <c r="DC142" s="80"/>
      <c r="DD142" s="80"/>
      <c r="DE142" s="80"/>
      <c r="DF142" s="80"/>
      <c r="DG142" s="80"/>
      <c r="DH142" s="80"/>
      <c r="DI142" s="80"/>
      <c r="DJ142" s="80"/>
      <c r="DK142" s="80"/>
      <c r="DL142" s="80"/>
      <c r="DM142" s="80"/>
      <c r="DN142" s="80"/>
      <c r="DO142" s="80"/>
      <c r="DP142" s="80"/>
      <c r="DQ142" s="80"/>
      <c r="DR142" s="80"/>
      <c r="DS142" s="80"/>
      <c r="DT142" s="80"/>
      <c r="DU142" s="80"/>
      <c r="DV142" s="80"/>
      <c r="DW142" s="80"/>
      <c r="DX142" s="80"/>
      <c r="DY142" s="80"/>
      <c r="DZ142" s="80"/>
      <c r="EA142" s="80"/>
      <c r="EB142" s="80"/>
      <c r="EC142" s="80"/>
      <c r="ED142" s="80"/>
      <c r="EE142" s="80"/>
      <c r="EF142" s="80"/>
      <c r="EG142" s="80"/>
      <c r="EH142" s="80"/>
      <c r="EI142" s="80"/>
      <c r="EJ142" s="80"/>
      <c r="EK142" s="80"/>
      <c r="EL142" s="80"/>
      <c r="EM142" s="80"/>
      <c r="EN142" s="80"/>
      <c r="EO142" s="80"/>
      <c r="EP142" s="80"/>
      <c r="EQ142" s="80"/>
      <c r="ER142" s="80"/>
      <c r="ES142" s="80"/>
      <c r="ET142" s="80"/>
      <c r="EU142" s="80"/>
      <c r="EV142" s="80"/>
      <c r="EW142" s="80"/>
      <c r="EX142" s="80"/>
      <c r="EY142" s="80"/>
      <c r="EZ142" s="80"/>
      <c r="FA142" s="80"/>
      <c r="FB142" s="80"/>
      <c r="FC142" s="80"/>
      <c r="FD142" s="80"/>
      <c r="FE142" s="80"/>
      <c r="FF142" s="80"/>
      <c r="FG142" s="80"/>
      <c r="FH142" s="80"/>
      <c r="FI142" s="80"/>
      <c r="FJ142" s="80"/>
      <c r="FK142" s="80"/>
      <c r="FL142" s="80"/>
      <c r="FM142" s="80"/>
      <c r="FN142" s="80"/>
      <c r="FO142" s="80"/>
      <c r="FP142" s="80"/>
      <c r="FQ142" s="80"/>
      <c r="FR142" s="80"/>
      <c r="FS142" s="80"/>
      <c r="FT142" s="80"/>
      <c r="FU142" s="80"/>
      <c r="FV142" s="80"/>
      <c r="FW142" s="80"/>
      <c r="FX142" s="80"/>
      <c r="FY142" s="80"/>
      <c r="FZ142" s="80"/>
      <c r="GA142" s="80"/>
      <c r="GB142" s="80"/>
      <c r="GC142" s="80"/>
      <c r="GD142" s="80"/>
      <c r="GE142" s="80"/>
      <c r="GF142" s="80"/>
    </row>
    <row r="143" spans="1:188" x14ac:dyDescent="0.25">
      <c r="A143" s="101"/>
      <c r="B143" s="102"/>
      <c r="C143" s="102"/>
      <c r="D143" s="38"/>
      <c r="E143" s="89"/>
      <c r="F143" s="90"/>
      <c r="G143" s="78"/>
      <c r="H143" s="91"/>
      <c r="I143" s="78"/>
      <c r="J143" s="80"/>
      <c r="K143" s="80"/>
      <c r="L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c r="CV143" s="80"/>
      <c r="CW143" s="80"/>
      <c r="CX143" s="80"/>
      <c r="CY143" s="80"/>
      <c r="CZ143" s="80"/>
      <c r="DA143" s="80"/>
      <c r="DB143" s="80"/>
      <c r="DC143" s="80"/>
      <c r="DD143" s="80"/>
      <c r="DE143" s="80"/>
      <c r="DF143" s="80"/>
      <c r="DG143" s="80"/>
      <c r="DH143" s="80"/>
      <c r="DI143" s="80"/>
      <c r="DJ143" s="80"/>
      <c r="DK143" s="80"/>
      <c r="DL143" s="80"/>
      <c r="DM143" s="80"/>
      <c r="DN143" s="80"/>
      <c r="DO143" s="80"/>
      <c r="DP143" s="80"/>
      <c r="DQ143" s="80"/>
      <c r="DR143" s="80"/>
      <c r="DS143" s="80"/>
      <c r="DT143" s="80"/>
      <c r="DU143" s="80"/>
      <c r="DV143" s="80"/>
      <c r="DW143" s="80"/>
      <c r="DX143" s="80"/>
      <c r="DY143" s="80"/>
      <c r="DZ143" s="80"/>
      <c r="EA143" s="80"/>
      <c r="EB143" s="80"/>
      <c r="EC143" s="80"/>
      <c r="ED143" s="80"/>
      <c r="EE143" s="80"/>
      <c r="EF143" s="80"/>
      <c r="EG143" s="80"/>
      <c r="EH143" s="80"/>
      <c r="EI143" s="80"/>
      <c r="EJ143" s="80"/>
      <c r="EK143" s="80"/>
      <c r="EL143" s="80"/>
      <c r="EM143" s="80"/>
      <c r="EN143" s="80"/>
      <c r="EO143" s="80"/>
      <c r="EP143" s="80"/>
      <c r="EQ143" s="80"/>
      <c r="ER143" s="80"/>
      <c r="ES143" s="80"/>
      <c r="ET143" s="80"/>
      <c r="EU143" s="80"/>
      <c r="EV143" s="80"/>
      <c r="EW143" s="80"/>
      <c r="EX143" s="80"/>
      <c r="EY143" s="80"/>
      <c r="EZ143" s="80"/>
      <c r="FA143" s="80"/>
      <c r="FB143" s="80"/>
      <c r="FC143" s="80"/>
      <c r="FD143" s="80"/>
      <c r="FE143" s="80"/>
      <c r="FF143" s="80"/>
      <c r="FG143" s="80"/>
      <c r="FH143" s="80"/>
      <c r="FI143" s="80"/>
      <c r="FJ143" s="80"/>
      <c r="FK143" s="80"/>
      <c r="FL143" s="80"/>
      <c r="FM143" s="80"/>
      <c r="FN143" s="80"/>
      <c r="FO143" s="80"/>
      <c r="FP143" s="80"/>
      <c r="FQ143" s="80"/>
      <c r="FR143" s="80"/>
      <c r="FS143" s="80"/>
      <c r="FT143" s="80"/>
      <c r="FU143" s="80"/>
      <c r="FV143" s="80"/>
      <c r="FW143" s="80"/>
      <c r="FX143" s="80"/>
      <c r="FY143" s="80"/>
      <c r="FZ143" s="80"/>
      <c r="GA143" s="80"/>
      <c r="GB143" s="80"/>
      <c r="GC143" s="80"/>
      <c r="GD143" s="80"/>
      <c r="GE143" s="80"/>
      <c r="GF143" s="80"/>
    </row>
    <row r="144" spans="1:188" x14ac:dyDescent="0.25">
      <c r="A144" s="101"/>
      <c r="B144" s="102"/>
      <c r="C144" s="102"/>
      <c r="D144" s="38"/>
      <c r="E144" s="89"/>
      <c r="F144" s="90"/>
      <c r="G144" s="78"/>
      <c r="H144" s="91"/>
      <c r="I144" s="78"/>
      <c r="J144" s="80"/>
      <c r="K144" s="80"/>
      <c r="L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80"/>
      <c r="CS144" s="80"/>
      <c r="CT144" s="80"/>
      <c r="CU144" s="80"/>
      <c r="CV144" s="80"/>
      <c r="CW144" s="80"/>
      <c r="CX144" s="80"/>
      <c r="CY144" s="80"/>
      <c r="CZ144" s="80"/>
      <c r="DA144" s="80"/>
      <c r="DB144" s="80"/>
      <c r="DC144" s="80"/>
      <c r="DD144" s="80"/>
      <c r="DE144" s="80"/>
      <c r="DF144" s="80"/>
      <c r="DG144" s="80"/>
      <c r="DH144" s="80"/>
      <c r="DI144" s="80"/>
      <c r="DJ144" s="80"/>
      <c r="DK144" s="80"/>
      <c r="DL144" s="80"/>
      <c r="DM144" s="80"/>
      <c r="DN144" s="80"/>
      <c r="DO144" s="80"/>
      <c r="DP144" s="80"/>
      <c r="DQ144" s="80"/>
      <c r="DR144" s="80"/>
      <c r="DS144" s="80"/>
      <c r="DT144" s="80"/>
      <c r="DU144" s="80"/>
      <c r="DV144" s="80"/>
      <c r="DW144" s="80"/>
      <c r="DX144" s="80"/>
      <c r="DY144" s="80"/>
      <c r="DZ144" s="80"/>
      <c r="EA144" s="80"/>
      <c r="EB144" s="80"/>
      <c r="EC144" s="80"/>
      <c r="ED144" s="80"/>
      <c r="EE144" s="80"/>
      <c r="EF144" s="80"/>
      <c r="EG144" s="80"/>
      <c r="EH144" s="80"/>
      <c r="EI144" s="80"/>
      <c r="EJ144" s="80"/>
      <c r="EK144" s="80"/>
      <c r="EL144" s="80"/>
      <c r="EM144" s="80"/>
      <c r="EN144" s="80"/>
      <c r="EO144" s="80"/>
      <c r="EP144" s="80"/>
      <c r="EQ144" s="80"/>
      <c r="ER144" s="80"/>
      <c r="ES144" s="80"/>
      <c r="ET144" s="80"/>
      <c r="EU144" s="80"/>
      <c r="EV144" s="80"/>
      <c r="EW144" s="80"/>
      <c r="EX144" s="80"/>
      <c r="EY144" s="80"/>
      <c r="EZ144" s="80"/>
      <c r="FA144" s="80"/>
      <c r="FB144" s="80"/>
      <c r="FC144" s="80"/>
      <c r="FD144" s="80"/>
      <c r="FE144" s="80"/>
      <c r="FF144" s="80"/>
      <c r="FG144" s="80"/>
      <c r="FH144" s="80"/>
      <c r="FI144" s="80"/>
      <c r="FJ144" s="80"/>
      <c r="FK144" s="80"/>
      <c r="FL144" s="80"/>
      <c r="FM144" s="80"/>
      <c r="FN144" s="80"/>
      <c r="FO144" s="80"/>
      <c r="FP144" s="80"/>
      <c r="FQ144" s="80"/>
      <c r="FR144" s="80"/>
      <c r="FS144" s="80"/>
      <c r="FT144" s="80"/>
      <c r="FU144" s="80"/>
      <c r="FV144" s="80"/>
      <c r="FW144" s="80"/>
      <c r="FX144" s="80"/>
      <c r="FY144" s="80"/>
      <c r="FZ144" s="80"/>
      <c r="GA144" s="80"/>
      <c r="GB144" s="80"/>
      <c r="GC144" s="80"/>
      <c r="GD144" s="80"/>
      <c r="GE144" s="80"/>
      <c r="GF144" s="80"/>
    </row>
    <row r="145" spans="1:188" x14ac:dyDescent="0.25">
      <c r="A145" s="101"/>
      <c r="B145" s="102"/>
      <c r="C145" s="103"/>
      <c r="D145" s="39"/>
      <c r="E145" s="89"/>
      <c r="F145" s="90"/>
      <c r="G145" s="78"/>
      <c r="H145" s="91"/>
      <c r="I145" s="78"/>
      <c r="J145" s="80"/>
      <c r="K145" s="80"/>
      <c r="L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80"/>
      <c r="CS145" s="80"/>
      <c r="CT145" s="80"/>
      <c r="CU145" s="80"/>
      <c r="CV145" s="80"/>
      <c r="CW145" s="80"/>
      <c r="CX145" s="80"/>
      <c r="CY145" s="80"/>
      <c r="CZ145" s="80"/>
      <c r="DA145" s="80"/>
      <c r="DB145" s="80"/>
      <c r="DC145" s="80"/>
      <c r="DD145" s="80"/>
      <c r="DE145" s="80"/>
      <c r="DF145" s="80"/>
      <c r="DG145" s="80"/>
      <c r="DH145" s="80"/>
      <c r="DI145" s="80"/>
      <c r="DJ145" s="80"/>
      <c r="DK145" s="80"/>
      <c r="DL145" s="80"/>
      <c r="DM145" s="80"/>
      <c r="DN145" s="80"/>
      <c r="DO145" s="80"/>
      <c r="DP145" s="80"/>
      <c r="DQ145" s="80"/>
      <c r="DR145" s="80"/>
      <c r="DS145" s="80"/>
      <c r="DT145" s="80"/>
      <c r="DU145" s="80"/>
      <c r="DV145" s="80"/>
      <c r="DW145" s="80"/>
      <c r="DX145" s="80"/>
      <c r="DY145" s="80"/>
      <c r="DZ145" s="80"/>
      <c r="EA145" s="80"/>
      <c r="EB145" s="80"/>
      <c r="EC145" s="80"/>
      <c r="ED145" s="80"/>
      <c r="EE145" s="80"/>
      <c r="EF145" s="80"/>
      <c r="EG145" s="80"/>
      <c r="EH145" s="80"/>
      <c r="EI145" s="80"/>
      <c r="EJ145" s="80"/>
      <c r="EK145" s="80"/>
      <c r="EL145" s="80"/>
      <c r="EM145" s="80"/>
      <c r="EN145" s="80"/>
      <c r="EO145" s="80"/>
      <c r="EP145" s="80"/>
      <c r="EQ145" s="80"/>
      <c r="ER145" s="80"/>
      <c r="ES145" s="80"/>
      <c r="ET145" s="80"/>
      <c r="EU145" s="80"/>
      <c r="EV145" s="80"/>
      <c r="EW145" s="80"/>
      <c r="EX145" s="80"/>
      <c r="EY145" s="80"/>
      <c r="EZ145" s="80"/>
      <c r="FA145" s="80"/>
      <c r="FB145" s="80"/>
      <c r="FC145" s="80"/>
      <c r="FD145" s="80"/>
      <c r="FE145" s="80"/>
      <c r="FF145" s="80"/>
      <c r="FG145" s="80"/>
      <c r="FH145" s="80"/>
      <c r="FI145" s="80"/>
      <c r="FJ145" s="80"/>
      <c r="FK145" s="80"/>
      <c r="FL145" s="80"/>
      <c r="FM145" s="80"/>
      <c r="FN145" s="80"/>
      <c r="FO145" s="80"/>
      <c r="FP145" s="80"/>
      <c r="FQ145" s="80"/>
      <c r="FR145" s="80"/>
      <c r="FS145" s="80"/>
      <c r="FT145" s="80"/>
      <c r="FU145" s="80"/>
      <c r="FV145" s="80"/>
      <c r="FW145" s="80"/>
      <c r="FX145" s="80"/>
      <c r="FY145" s="80"/>
      <c r="FZ145" s="80"/>
      <c r="GA145" s="80"/>
      <c r="GB145" s="80"/>
      <c r="GC145" s="80"/>
      <c r="GD145" s="80"/>
      <c r="GE145" s="80"/>
      <c r="GF145" s="80"/>
    </row>
    <row r="146" spans="1:188" x14ac:dyDescent="0.25">
      <c r="A146" s="101"/>
      <c r="B146" s="102"/>
      <c r="C146" s="102"/>
      <c r="D146" s="38"/>
      <c r="E146" s="89"/>
      <c r="F146" s="90"/>
      <c r="G146" s="78"/>
      <c r="H146" s="91"/>
      <c r="I146" s="78"/>
      <c r="J146" s="80"/>
      <c r="K146" s="80"/>
      <c r="L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80"/>
      <c r="CK146" s="80"/>
      <c r="CL146" s="80"/>
      <c r="CM146" s="80"/>
      <c r="CN146" s="80"/>
      <c r="CO146" s="80"/>
      <c r="CP146" s="80"/>
      <c r="CQ146" s="80"/>
      <c r="CR146" s="80"/>
      <c r="CS146" s="80"/>
      <c r="CT146" s="80"/>
      <c r="CU146" s="80"/>
      <c r="CV146" s="80"/>
      <c r="CW146" s="80"/>
      <c r="CX146" s="80"/>
      <c r="CY146" s="80"/>
      <c r="CZ146" s="80"/>
      <c r="DA146" s="80"/>
      <c r="DB146" s="80"/>
      <c r="DC146" s="80"/>
      <c r="DD146" s="80"/>
      <c r="DE146" s="80"/>
      <c r="DF146" s="80"/>
      <c r="DG146" s="80"/>
      <c r="DH146" s="80"/>
      <c r="DI146" s="80"/>
      <c r="DJ146" s="80"/>
      <c r="DK146" s="80"/>
      <c r="DL146" s="80"/>
      <c r="DM146" s="80"/>
      <c r="DN146" s="80"/>
      <c r="DO146" s="80"/>
      <c r="DP146" s="80"/>
      <c r="DQ146" s="80"/>
      <c r="DR146" s="80"/>
      <c r="DS146" s="80"/>
      <c r="DT146" s="80"/>
      <c r="DU146" s="80"/>
      <c r="DV146" s="80"/>
      <c r="DW146" s="80"/>
      <c r="DX146" s="80"/>
      <c r="DY146" s="80"/>
      <c r="DZ146" s="80"/>
      <c r="EA146" s="80"/>
      <c r="EB146" s="80"/>
      <c r="EC146" s="80"/>
      <c r="ED146" s="80"/>
      <c r="EE146" s="80"/>
      <c r="EF146" s="80"/>
      <c r="EG146" s="80"/>
      <c r="EH146" s="80"/>
      <c r="EI146" s="80"/>
      <c r="EJ146" s="80"/>
      <c r="EK146" s="80"/>
      <c r="EL146" s="80"/>
      <c r="EM146" s="80"/>
      <c r="EN146" s="80"/>
      <c r="EO146" s="80"/>
      <c r="EP146" s="80"/>
      <c r="EQ146" s="80"/>
      <c r="ER146" s="80"/>
      <c r="ES146" s="80"/>
      <c r="ET146" s="80"/>
      <c r="EU146" s="80"/>
      <c r="EV146" s="80"/>
      <c r="EW146" s="80"/>
      <c r="EX146" s="80"/>
      <c r="EY146" s="80"/>
      <c r="EZ146" s="80"/>
      <c r="FA146" s="80"/>
      <c r="FB146" s="80"/>
      <c r="FC146" s="80"/>
      <c r="FD146" s="80"/>
      <c r="FE146" s="80"/>
      <c r="FF146" s="80"/>
      <c r="FG146" s="80"/>
      <c r="FH146" s="80"/>
      <c r="FI146" s="80"/>
      <c r="FJ146" s="80"/>
      <c r="FK146" s="80"/>
      <c r="FL146" s="80"/>
      <c r="FM146" s="80"/>
      <c r="FN146" s="80"/>
      <c r="FO146" s="80"/>
      <c r="FP146" s="80"/>
      <c r="FQ146" s="80"/>
      <c r="FR146" s="80"/>
      <c r="FS146" s="80"/>
      <c r="FT146" s="80"/>
      <c r="FU146" s="80"/>
      <c r="FV146" s="80"/>
      <c r="FW146" s="80"/>
      <c r="FX146" s="80"/>
      <c r="FY146" s="80"/>
      <c r="FZ146" s="80"/>
      <c r="GA146" s="80"/>
      <c r="GB146" s="80"/>
      <c r="GC146" s="80"/>
      <c r="GD146" s="80"/>
      <c r="GE146" s="80"/>
      <c r="GF146" s="80"/>
    </row>
    <row r="147" spans="1:188" x14ac:dyDescent="0.25">
      <c r="A147" s="101"/>
      <c r="B147" s="102"/>
      <c r="C147" s="102"/>
      <c r="D147" s="38"/>
      <c r="E147" s="89"/>
      <c r="F147" s="90"/>
      <c r="G147" s="78"/>
      <c r="H147" s="91"/>
      <c r="I147" s="78"/>
      <c r="J147" s="80"/>
      <c r="K147" s="80"/>
      <c r="L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0"/>
      <c r="BL147" s="80"/>
      <c r="BM147" s="80"/>
      <c r="BN147" s="80"/>
      <c r="BO147" s="80"/>
      <c r="BP147" s="80"/>
      <c r="BQ147" s="80"/>
      <c r="BR147" s="80"/>
      <c r="BS147" s="80"/>
      <c r="BT147" s="80"/>
      <c r="BU147" s="80"/>
      <c r="BV147" s="80"/>
      <c r="BW147" s="80"/>
      <c r="BX147" s="80"/>
      <c r="BY147" s="80"/>
      <c r="BZ147" s="80"/>
      <c r="CA147" s="80"/>
      <c r="CB147" s="80"/>
      <c r="CC147" s="80"/>
      <c r="CD147" s="80"/>
      <c r="CE147" s="80"/>
      <c r="CF147" s="80"/>
      <c r="CG147" s="80"/>
      <c r="CH147" s="80"/>
      <c r="CI147" s="80"/>
      <c r="CJ147" s="80"/>
      <c r="CK147" s="80"/>
      <c r="CL147" s="80"/>
      <c r="CM147" s="80"/>
      <c r="CN147" s="80"/>
      <c r="CO147" s="80"/>
      <c r="CP147" s="80"/>
      <c r="CQ147" s="80"/>
      <c r="CR147" s="80"/>
      <c r="CS147" s="80"/>
      <c r="CT147" s="80"/>
      <c r="CU147" s="80"/>
      <c r="CV147" s="80"/>
      <c r="CW147" s="80"/>
      <c r="CX147" s="80"/>
      <c r="CY147" s="80"/>
      <c r="CZ147" s="80"/>
      <c r="DA147" s="80"/>
      <c r="DB147" s="80"/>
      <c r="DC147" s="80"/>
      <c r="DD147" s="80"/>
      <c r="DE147" s="80"/>
      <c r="DF147" s="80"/>
      <c r="DG147" s="80"/>
      <c r="DH147" s="80"/>
      <c r="DI147" s="80"/>
      <c r="DJ147" s="80"/>
      <c r="DK147" s="80"/>
      <c r="DL147" s="80"/>
      <c r="DM147" s="80"/>
      <c r="DN147" s="80"/>
      <c r="DO147" s="80"/>
      <c r="DP147" s="80"/>
      <c r="DQ147" s="80"/>
      <c r="DR147" s="80"/>
      <c r="DS147" s="80"/>
      <c r="DT147" s="80"/>
      <c r="DU147" s="80"/>
      <c r="DV147" s="80"/>
      <c r="DW147" s="80"/>
      <c r="DX147" s="80"/>
      <c r="DY147" s="80"/>
      <c r="DZ147" s="80"/>
      <c r="EA147" s="80"/>
      <c r="EB147" s="80"/>
      <c r="EC147" s="80"/>
      <c r="ED147" s="80"/>
      <c r="EE147" s="80"/>
      <c r="EF147" s="80"/>
      <c r="EG147" s="80"/>
      <c r="EH147" s="80"/>
      <c r="EI147" s="80"/>
      <c r="EJ147" s="80"/>
      <c r="EK147" s="80"/>
      <c r="EL147" s="80"/>
      <c r="EM147" s="80"/>
      <c r="EN147" s="80"/>
      <c r="EO147" s="80"/>
      <c r="EP147" s="80"/>
      <c r="EQ147" s="80"/>
      <c r="ER147" s="80"/>
      <c r="ES147" s="80"/>
      <c r="ET147" s="80"/>
      <c r="EU147" s="80"/>
      <c r="EV147" s="80"/>
      <c r="EW147" s="80"/>
      <c r="EX147" s="80"/>
      <c r="EY147" s="80"/>
      <c r="EZ147" s="80"/>
      <c r="FA147" s="80"/>
      <c r="FB147" s="80"/>
      <c r="FC147" s="80"/>
      <c r="FD147" s="80"/>
      <c r="FE147" s="80"/>
      <c r="FF147" s="80"/>
      <c r="FG147" s="80"/>
      <c r="FH147" s="80"/>
      <c r="FI147" s="80"/>
      <c r="FJ147" s="80"/>
      <c r="FK147" s="80"/>
      <c r="FL147" s="80"/>
      <c r="FM147" s="80"/>
      <c r="FN147" s="80"/>
      <c r="FO147" s="80"/>
      <c r="FP147" s="80"/>
      <c r="FQ147" s="80"/>
      <c r="FR147" s="80"/>
      <c r="FS147" s="80"/>
      <c r="FT147" s="80"/>
      <c r="FU147" s="80"/>
      <c r="FV147" s="80"/>
      <c r="FW147" s="80"/>
      <c r="FX147" s="80"/>
      <c r="FY147" s="80"/>
      <c r="FZ147" s="80"/>
      <c r="GA147" s="80"/>
      <c r="GB147" s="80"/>
      <c r="GC147" s="80"/>
      <c r="GD147" s="80"/>
      <c r="GE147" s="80"/>
      <c r="GF147" s="80"/>
    </row>
    <row r="148" spans="1:188" x14ac:dyDescent="0.25">
      <c r="A148" s="101"/>
      <c r="B148" s="102"/>
      <c r="C148" s="102"/>
      <c r="D148" s="38"/>
      <c r="E148" s="89"/>
      <c r="F148" s="90"/>
      <c r="G148" s="78"/>
      <c r="H148" s="91"/>
      <c r="I148" s="78"/>
      <c r="J148" s="80"/>
      <c r="K148" s="80"/>
      <c r="L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0"/>
      <c r="BR148" s="80"/>
      <c r="BS148" s="80"/>
      <c r="BT148" s="80"/>
      <c r="BU148" s="80"/>
      <c r="BV148" s="80"/>
      <c r="BW148" s="80"/>
      <c r="BX148" s="80"/>
      <c r="BY148" s="80"/>
      <c r="BZ148" s="80"/>
      <c r="CA148" s="80"/>
      <c r="CB148" s="80"/>
      <c r="CC148" s="80"/>
      <c r="CD148" s="80"/>
      <c r="CE148" s="80"/>
      <c r="CF148" s="80"/>
      <c r="CG148" s="80"/>
      <c r="CH148" s="80"/>
      <c r="CI148" s="80"/>
      <c r="CJ148" s="80"/>
      <c r="CK148" s="80"/>
      <c r="CL148" s="80"/>
      <c r="CM148" s="80"/>
      <c r="CN148" s="80"/>
      <c r="CO148" s="80"/>
      <c r="CP148" s="80"/>
      <c r="CQ148" s="80"/>
      <c r="CR148" s="80"/>
      <c r="CS148" s="80"/>
      <c r="CT148" s="80"/>
      <c r="CU148" s="80"/>
      <c r="CV148" s="80"/>
      <c r="CW148" s="80"/>
      <c r="CX148" s="80"/>
      <c r="CY148" s="80"/>
      <c r="CZ148" s="80"/>
      <c r="DA148" s="80"/>
      <c r="DB148" s="80"/>
      <c r="DC148" s="80"/>
      <c r="DD148" s="80"/>
      <c r="DE148" s="80"/>
      <c r="DF148" s="80"/>
      <c r="DG148" s="80"/>
      <c r="DH148" s="80"/>
      <c r="DI148" s="80"/>
      <c r="DJ148" s="80"/>
      <c r="DK148" s="80"/>
      <c r="DL148" s="80"/>
      <c r="DM148" s="80"/>
      <c r="DN148" s="80"/>
      <c r="DO148" s="80"/>
      <c r="DP148" s="80"/>
      <c r="DQ148" s="80"/>
      <c r="DR148" s="80"/>
      <c r="DS148" s="80"/>
      <c r="DT148" s="80"/>
      <c r="DU148" s="80"/>
      <c r="DV148" s="80"/>
      <c r="DW148" s="80"/>
      <c r="DX148" s="80"/>
      <c r="DY148" s="80"/>
      <c r="DZ148" s="80"/>
      <c r="EA148" s="80"/>
      <c r="EB148" s="80"/>
      <c r="EC148" s="80"/>
      <c r="ED148" s="80"/>
      <c r="EE148" s="80"/>
      <c r="EF148" s="80"/>
      <c r="EG148" s="80"/>
      <c r="EH148" s="80"/>
      <c r="EI148" s="80"/>
      <c r="EJ148" s="80"/>
      <c r="EK148" s="80"/>
      <c r="EL148" s="80"/>
      <c r="EM148" s="80"/>
      <c r="EN148" s="80"/>
      <c r="EO148" s="80"/>
      <c r="EP148" s="80"/>
      <c r="EQ148" s="80"/>
      <c r="ER148" s="80"/>
      <c r="ES148" s="80"/>
      <c r="ET148" s="80"/>
      <c r="EU148" s="80"/>
      <c r="EV148" s="80"/>
      <c r="EW148" s="80"/>
      <c r="EX148" s="80"/>
      <c r="EY148" s="80"/>
      <c r="EZ148" s="80"/>
      <c r="FA148" s="80"/>
      <c r="FB148" s="80"/>
      <c r="FC148" s="80"/>
      <c r="FD148" s="80"/>
      <c r="FE148" s="80"/>
      <c r="FF148" s="80"/>
      <c r="FG148" s="80"/>
      <c r="FH148" s="80"/>
      <c r="FI148" s="80"/>
      <c r="FJ148" s="80"/>
      <c r="FK148" s="80"/>
      <c r="FL148" s="80"/>
      <c r="FM148" s="80"/>
      <c r="FN148" s="80"/>
      <c r="FO148" s="80"/>
      <c r="FP148" s="80"/>
      <c r="FQ148" s="80"/>
      <c r="FR148" s="80"/>
      <c r="FS148" s="80"/>
      <c r="FT148" s="80"/>
      <c r="FU148" s="80"/>
      <c r="FV148" s="80"/>
      <c r="FW148" s="80"/>
      <c r="FX148" s="80"/>
      <c r="FY148" s="80"/>
      <c r="FZ148" s="80"/>
      <c r="GA148" s="80"/>
      <c r="GB148" s="80"/>
      <c r="GC148" s="80"/>
      <c r="GD148" s="80"/>
      <c r="GE148" s="80"/>
      <c r="GF148" s="80"/>
    </row>
    <row r="149" spans="1:188" x14ac:dyDescent="0.25">
      <c r="A149" s="101"/>
      <c r="B149" s="102"/>
      <c r="C149" s="102"/>
      <c r="D149" s="38"/>
      <c r="E149" s="89"/>
      <c r="F149" s="90"/>
      <c r="G149" s="78"/>
      <c r="H149" s="91"/>
      <c r="I149" s="78"/>
      <c r="J149" s="80"/>
      <c r="K149" s="80"/>
      <c r="L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80"/>
      <c r="CK149" s="80"/>
      <c r="CL149" s="80"/>
      <c r="CM149" s="80"/>
      <c r="CN149" s="80"/>
      <c r="CO149" s="80"/>
      <c r="CP149" s="80"/>
      <c r="CQ149" s="80"/>
      <c r="CR149" s="80"/>
      <c r="CS149" s="80"/>
      <c r="CT149" s="80"/>
      <c r="CU149" s="80"/>
      <c r="CV149" s="80"/>
      <c r="CW149" s="80"/>
      <c r="CX149" s="80"/>
      <c r="CY149" s="80"/>
      <c r="CZ149" s="80"/>
      <c r="DA149" s="80"/>
      <c r="DB149" s="80"/>
      <c r="DC149" s="80"/>
      <c r="DD149" s="80"/>
      <c r="DE149" s="80"/>
      <c r="DF149" s="80"/>
      <c r="DG149" s="80"/>
      <c r="DH149" s="80"/>
      <c r="DI149" s="80"/>
      <c r="DJ149" s="80"/>
      <c r="DK149" s="80"/>
      <c r="DL149" s="80"/>
      <c r="DM149" s="80"/>
      <c r="DN149" s="80"/>
      <c r="DO149" s="80"/>
      <c r="DP149" s="80"/>
      <c r="DQ149" s="80"/>
      <c r="DR149" s="80"/>
      <c r="DS149" s="80"/>
      <c r="DT149" s="80"/>
      <c r="DU149" s="80"/>
      <c r="DV149" s="80"/>
      <c r="DW149" s="80"/>
      <c r="DX149" s="80"/>
      <c r="DY149" s="80"/>
      <c r="DZ149" s="80"/>
      <c r="EA149" s="80"/>
      <c r="EB149" s="80"/>
      <c r="EC149" s="80"/>
      <c r="ED149" s="80"/>
      <c r="EE149" s="80"/>
      <c r="EF149" s="80"/>
      <c r="EG149" s="80"/>
      <c r="EH149" s="80"/>
      <c r="EI149" s="80"/>
      <c r="EJ149" s="80"/>
      <c r="EK149" s="80"/>
      <c r="EL149" s="80"/>
      <c r="EM149" s="80"/>
      <c r="EN149" s="80"/>
      <c r="EO149" s="80"/>
      <c r="EP149" s="80"/>
      <c r="EQ149" s="80"/>
      <c r="ER149" s="80"/>
      <c r="ES149" s="80"/>
      <c r="ET149" s="80"/>
      <c r="EU149" s="80"/>
      <c r="EV149" s="80"/>
      <c r="EW149" s="80"/>
      <c r="EX149" s="80"/>
      <c r="EY149" s="80"/>
      <c r="EZ149" s="80"/>
      <c r="FA149" s="80"/>
      <c r="FB149" s="80"/>
      <c r="FC149" s="80"/>
      <c r="FD149" s="80"/>
      <c r="FE149" s="80"/>
      <c r="FF149" s="80"/>
      <c r="FG149" s="80"/>
      <c r="FH149" s="80"/>
      <c r="FI149" s="80"/>
      <c r="FJ149" s="80"/>
      <c r="FK149" s="80"/>
      <c r="FL149" s="80"/>
      <c r="FM149" s="80"/>
      <c r="FN149" s="80"/>
      <c r="FO149" s="80"/>
      <c r="FP149" s="80"/>
      <c r="FQ149" s="80"/>
      <c r="FR149" s="80"/>
      <c r="FS149" s="80"/>
      <c r="FT149" s="80"/>
      <c r="FU149" s="80"/>
      <c r="FV149" s="80"/>
      <c r="FW149" s="80"/>
      <c r="FX149" s="80"/>
      <c r="FY149" s="80"/>
      <c r="FZ149" s="80"/>
      <c r="GA149" s="80"/>
      <c r="GB149" s="80"/>
      <c r="GC149" s="80"/>
      <c r="GD149" s="80"/>
      <c r="GE149" s="80"/>
      <c r="GF149" s="80"/>
    </row>
    <row r="150" spans="1:188" x14ac:dyDescent="0.25">
      <c r="A150" s="101"/>
      <c r="B150" s="102"/>
      <c r="C150" s="102"/>
      <c r="D150" s="38"/>
      <c r="E150" s="89"/>
      <c r="F150" s="90"/>
      <c r="G150" s="78"/>
      <c r="H150" s="91"/>
      <c r="I150" s="78"/>
      <c r="J150" s="80"/>
      <c r="K150" s="80"/>
      <c r="L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c r="BI150" s="80"/>
      <c r="BJ150" s="80"/>
      <c r="BK150" s="80"/>
      <c r="BL150" s="80"/>
      <c r="BM150" s="80"/>
      <c r="BN150" s="80"/>
      <c r="BO150" s="80"/>
      <c r="BP150" s="80"/>
      <c r="BQ150" s="80"/>
      <c r="BR150" s="80"/>
      <c r="BS150" s="80"/>
      <c r="BT150" s="80"/>
      <c r="BU150" s="80"/>
      <c r="BV150" s="80"/>
      <c r="BW150" s="80"/>
      <c r="BX150" s="80"/>
      <c r="BY150" s="80"/>
      <c r="BZ150" s="80"/>
      <c r="CA150" s="80"/>
      <c r="CB150" s="80"/>
      <c r="CC150" s="80"/>
      <c r="CD150" s="80"/>
      <c r="CE150" s="80"/>
      <c r="CF150" s="80"/>
      <c r="CG150" s="80"/>
      <c r="CH150" s="80"/>
      <c r="CI150" s="80"/>
      <c r="CJ150" s="80"/>
      <c r="CK150" s="80"/>
      <c r="CL150" s="80"/>
      <c r="CM150" s="80"/>
      <c r="CN150" s="80"/>
      <c r="CO150" s="80"/>
      <c r="CP150" s="80"/>
      <c r="CQ150" s="80"/>
      <c r="CR150" s="80"/>
      <c r="CS150" s="80"/>
      <c r="CT150" s="80"/>
      <c r="CU150" s="80"/>
      <c r="CV150" s="80"/>
      <c r="CW150" s="80"/>
      <c r="CX150" s="80"/>
      <c r="CY150" s="80"/>
      <c r="CZ150" s="80"/>
      <c r="DA150" s="80"/>
      <c r="DB150" s="80"/>
      <c r="DC150" s="80"/>
      <c r="DD150" s="80"/>
      <c r="DE150" s="80"/>
      <c r="DF150" s="80"/>
      <c r="DG150" s="80"/>
      <c r="DH150" s="80"/>
      <c r="DI150" s="80"/>
      <c r="DJ150" s="80"/>
      <c r="DK150" s="80"/>
      <c r="DL150" s="80"/>
      <c r="DM150" s="80"/>
      <c r="DN150" s="80"/>
      <c r="DO150" s="80"/>
      <c r="DP150" s="80"/>
      <c r="DQ150" s="80"/>
      <c r="DR150" s="80"/>
      <c r="DS150" s="80"/>
      <c r="DT150" s="80"/>
      <c r="DU150" s="80"/>
      <c r="DV150" s="80"/>
      <c r="DW150" s="80"/>
      <c r="DX150" s="80"/>
      <c r="DY150" s="80"/>
      <c r="DZ150" s="80"/>
      <c r="EA150" s="80"/>
      <c r="EB150" s="80"/>
      <c r="EC150" s="80"/>
      <c r="ED150" s="80"/>
      <c r="EE150" s="80"/>
      <c r="EF150" s="80"/>
      <c r="EG150" s="80"/>
      <c r="EH150" s="80"/>
      <c r="EI150" s="80"/>
      <c r="EJ150" s="80"/>
      <c r="EK150" s="80"/>
      <c r="EL150" s="80"/>
      <c r="EM150" s="80"/>
      <c r="EN150" s="80"/>
      <c r="EO150" s="80"/>
      <c r="EP150" s="80"/>
      <c r="EQ150" s="80"/>
      <c r="ER150" s="80"/>
      <c r="ES150" s="80"/>
      <c r="ET150" s="80"/>
      <c r="EU150" s="80"/>
      <c r="EV150" s="80"/>
      <c r="EW150" s="80"/>
      <c r="EX150" s="80"/>
      <c r="EY150" s="80"/>
      <c r="EZ150" s="80"/>
      <c r="FA150" s="80"/>
      <c r="FB150" s="80"/>
      <c r="FC150" s="80"/>
      <c r="FD150" s="80"/>
      <c r="FE150" s="80"/>
      <c r="FF150" s="80"/>
      <c r="FG150" s="80"/>
      <c r="FH150" s="80"/>
      <c r="FI150" s="80"/>
      <c r="FJ150" s="80"/>
      <c r="FK150" s="80"/>
      <c r="FL150" s="80"/>
      <c r="FM150" s="80"/>
      <c r="FN150" s="80"/>
      <c r="FO150" s="80"/>
      <c r="FP150" s="80"/>
      <c r="FQ150" s="80"/>
      <c r="FR150" s="80"/>
      <c r="FS150" s="80"/>
      <c r="FT150" s="80"/>
      <c r="FU150" s="80"/>
      <c r="FV150" s="80"/>
      <c r="FW150" s="80"/>
      <c r="FX150" s="80"/>
      <c r="FY150" s="80"/>
      <c r="FZ150" s="80"/>
      <c r="GA150" s="80"/>
      <c r="GB150" s="80"/>
      <c r="GC150" s="80"/>
      <c r="GD150" s="80"/>
      <c r="GE150" s="80"/>
      <c r="GF150" s="80"/>
    </row>
    <row r="151" spans="1:188" x14ac:dyDescent="0.25">
      <c r="A151" s="101"/>
      <c r="B151" s="102"/>
      <c r="C151" s="102"/>
      <c r="D151" s="38"/>
      <c r="E151" s="89"/>
      <c r="F151" s="90"/>
      <c r="G151" s="78"/>
      <c r="H151" s="91"/>
      <c r="I151" s="78"/>
      <c r="J151" s="80"/>
      <c r="K151" s="80"/>
      <c r="L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c r="BI151" s="80"/>
      <c r="BJ151" s="80"/>
      <c r="BK151" s="80"/>
      <c r="BL151" s="80"/>
      <c r="BM151" s="80"/>
      <c r="BN151" s="80"/>
      <c r="BO151" s="80"/>
      <c r="BP151" s="80"/>
      <c r="BQ151" s="80"/>
      <c r="BR151" s="80"/>
      <c r="BS151" s="80"/>
      <c r="BT151" s="80"/>
      <c r="BU151" s="80"/>
      <c r="BV151" s="80"/>
      <c r="BW151" s="80"/>
      <c r="BX151" s="80"/>
      <c r="BY151" s="80"/>
      <c r="BZ151" s="80"/>
      <c r="CA151" s="80"/>
      <c r="CB151" s="80"/>
      <c r="CC151" s="80"/>
      <c r="CD151" s="80"/>
      <c r="CE151" s="80"/>
      <c r="CF151" s="80"/>
      <c r="CG151" s="80"/>
      <c r="CH151" s="80"/>
      <c r="CI151" s="80"/>
      <c r="CJ151" s="80"/>
      <c r="CK151" s="80"/>
      <c r="CL151" s="80"/>
      <c r="CM151" s="80"/>
      <c r="CN151" s="80"/>
      <c r="CO151" s="80"/>
      <c r="CP151" s="80"/>
      <c r="CQ151" s="80"/>
      <c r="CR151" s="80"/>
      <c r="CS151" s="80"/>
      <c r="CT151" s="80"/>
      <c r="CU151" s="80"/>
      <c r="CV151" s="80"/>
      <c r="CW151" s="80"/>
      <c r="CX151" s="80"/>
      <c r="CY151" s="80"/>
      <c r="CZ151" s="80"/>
      <c r="DA151" s="80"/>
      <c r="DB151" s="80"/>
      <c r="DC151" s="80"/>
      <c r="DD151" s="80"/>
      <c r="DE151" s="80"/>
      <c r="DF151" s="80"/>
      <c r="DG151" s="80"/>
      <c r="DH151" s="80"/>
      <c r="DI151" s="80"/>
      <c r="DJ151" s="80"/>
      <c r="DK151" s="80"/>
      <c r="DL151" s="80"/>
      <c r="DM151" s="80"/>
      <c r="DN151" s="80"/>
      <c r="DO151" s="80"/>
      <c r="DP151" s="80"/>
      <c r="DQ151" s="80"/>
      <c r="DR151" s="80"/>
      <c r="DS151" s="80"/>
      <c r="DT151" s="80"/>
      <c r="DU151" s="80"/>
      <c r="DV151" s="80"/>
      <c r="DW151" s="80"/>
      <c r="DX151" s="80"/>
      <c r="DY151" s="80"/>
      <c r="DZ151" s="80"/>
      <c r="EA151" s="80"/>
      <c r="EB151" s="80"/>
      <c r="EC151" s="80"/>
      <c r="ED151" s="80"/>
      <c r="EE151" s="80"/>
      <c r="EF151" s="80"/>
      <c r="EG151" s="80"/>
      <c r="EH151" s="80"/>
      <c r="EI151" s="80"/>
      <c r="EJ151" s="80"/>
      <c r="EK151" s="80"/>
      <c r="EL151" s="80"/>
      <c r="EM151" s="80"/>
      <c r="EN151" s="80"/>
      <c r="EO151" s="80"/>
      <c r="EP151" s="80"/>
      <c r="EQ151" s="80"/>
      <c r="ER151" s="80"/>
      <c r="ES151" s="80"/>
      <c r="ET151" s="80"/>
      <c r="EU151" s="80"/>
      <c r="EV151" s="80"/>
      <c r="EW151" s="80"/>
      <c r="EX151" s="80"/>
      <c r="EY151" s="80"/>
      <c r="EZ151" s="80"/>
      <c r="FA151" s="80"/>
      <c r="FB151" s="80"/>
      <c r="FC151" s="80"/>
      <c r="FD151" s="80"/>
      <c r="FE151" s="80"/>
      <c r="FF151" s="80"/>
      <c r="FG151" s="80"/>
      <c r="FH151" s="80"/>
      <c r="FI151" s="80"/>
      <c r="FJ151" s="80"/>
      <c r="FK151" s="80"/>
      <c r="FL151" s="80"/>
      <c r="FM151" s="80"/>
      <c r="FN151" s="80"/>
      <c r="FO151" s="80"/>
      <c r="FP151" s="80"/>
      <c r="FQ151" s="80"/>
      <c r="FR151" s="80"/>
      <c r="FS151" s="80"/>
      <c r="FT151" s="80"/>
      <c r="FU151" s="80"/>
      <c r="FV151" s="80"/>
      <c r="FW151" s="80"/>
      <c r="FX151" s="80"/>
      <c r="FY151" s="80"/>
      <c r="FZ151" s="80"/>
      <c r="GA151" s="80"/>
      <c r="GB151" s="80"/>
      <c r="GC151" s="80"/>
      <c r="GD151" s="80"/>
      <c r="GE151" s="80"/>
      <c r="GF151" s="80"/>
    </row>
    <row r="152" spans="1:188" x14ac:dyDescent="0.25">
      <c r="A152" s="101"/>
      <c r="B152" s="102"/>
      <c r="C152" s="102"/>
      <c r="D152" s="38"/>
      <c r="E152" s="89"/>
      <c r="F152" s="90"/>
      <c r="G152" s="78"/>
      <c r="H152" s="91"/>
      <c r="I152" s="78"/>
      <c r="J152" s="80"/>
      <c r="K152" s="80"/>
      <c r="L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c r="BI152" s="80"/>
      <c r="BJ152" s="80"/>
      <c r="BK152" s="80"/>
      <c r="BL152" s="80"/>
      <c r="BM152" s="80"/>
      <c r="BN152" s="80"/>
      <c r="BO152" s="80"/>
      <c r="BP152" s="80"/>
      <c r="BQ152" s="80"/>
      <c r="BR152" s="80"/>
      <c r="BS152" s="80"/>
      <c r="BT152" s="80"/>
      <c r="BU152" s="80"/>
      <c r="BV152" s="80"/>
      <c r="BW152" s="80"/>
      <c r="BX152" s="80"/>
      <c r="BY152" s="80"/>
      <c r="BZ152" s="80"/>
      <c r="CA152" s="80"/>
      <c r="CB152" s="80"/>
      <c r="CC152" s="80"/>
      <c r="CD152" s="80"/>
      <c r="CE152" s="80"/>
      <c r="CF152" s="80"/>
      <c r="CG152" s="80"/>
      <c r="CH152" s="80"/>
      <c r="CI152" s="80"/>
      <c r="CJ152" s="80"/>
      <c r="CK152" s="80"/>
      <c r="CL152" s="80"/>
      <c r="CM152" s="80"/>
      <c r="CN152" s="80"/>
      <c r="CO152" s="80"/>
      <c r="CP152" s="80"/>
      <c r="CQ152" s="80"/>
      <c r="CR152" s="80"/>
      <c r="CS152" s="80"/>
      <c r="CT152" s="80"/>
      <c r="CU152" s="80"/>
      <c r="CV152" s="80"/>
      <c r="CW152" s="80"/>
      <c r="CX152" s="80"/>
      <c r="CY152" s="80"/>
      <c r="CZ152" s="80"/>
      <c r="DA152" s="80"/>
      <c r="DB152" s="80"/>
      <c r="DC152" s="80"/>
      <c r="DD152" s="80"/>
      <c r="DE152" s="80"/>
      <c r="DF152" s="80"/>
      <c r="DG152" s="80"/>
      <c r="DH152" s="80"/>
      <c r="DI152" s="80"/>
      <c r="DJ152" s="80"/>
      <c r="DK152" s="80"/>
      <c r="DL152" s="80"/>
      <c r="DM152" s="80"/>
      <c r="DN152" s="80"/>
      <c r="DO152" s="80"/>
      <c r="DP152" s="80"/>
      <c r="DQ152" s="80"/>
      <c r="DR152" s="80"/>
      <c r="DS152" s="80"/>
      <c r="DT152" s="80"/>
      <c r="DU152" s="80"/>
      <c r="DV152" s="80"/>
      <c r="DW152" s="80"/>
      <c r="DX152" s="80"/>
      <c r="DY152" s="80"/>
      <c r="DZ152" s="80"/>
      <c r="EA152" s="80"/>
      <c r="EB152" s="80"/>
      <c r="EC152" s="80"/>
      <c r="ED152" s="80"/>
      <c r="EE152" s="80"/>
      <c r="EF152" s="80"/>
      <c r="EG152" s="80"/>
      <c r="EH152" s="80"/>
      <c r="EI152" s="80"/>
      <c r="EJ152" s="80"/>
      <c r="EK152" s="80"/>
      <c r="EL152" s="80"/>
      <c r="EM152" s="80"/>
      <c r="EN152" s="80"/>
      <c r="EO152" s="80"/>
      <c r="EP152" s="80"/>
      <c r="EQ152" s="80"/>
      <c r="ER152" s="80"/>
      <c r="ES152" s="80"/>
      <c r="ET152" s="80"/>
      <c r="EU152" s="80"/>
      <c r="EV152" s="80"/>
      <c r="EW152" s="80"/>
      <c r="EX152" s="80"/>
      <c r="EY152" s="80"/>
      <c r="EZ152" s="80"/>
      <c r="FA152" s="80"/>
      <c r="FB152" s="80"/>
      <c r="FC152" s="80"/>
      <c r="FD152" s="80"/>
      <c r="FE152" s="80"/>
      <c r="FF152" s="80"/>
      <c r="FG152" s="80"/>
      <c r="FH152" s="80"/>
      <c r="FI152" s="80"/>
      <c r="FJ152" s="80"/>
      <c r="FK152" s="80"/>
      <c r="FL152" s="80"/>
      <c r="FM152" s="80"/>
      <c r="FN152" s="80"/>
      <c r="FO152" s="80"/>
      <c r="FP152" s="80"/>
      <c r="FQ152" s="80"/>
      <c r="FR152" s="80"/>
      <c r="FS152" s="80"/>
      <c r="FT152" s="80"/>
      <c r="FU152" s="80"/>
      <c r="FV152" s="80"/>
      <c r="FW152" s="80"/>
      <c r="FX152" s="80"/>
      <c r="FY152" s="80"/>
      <c r="FZ152" s="80"/>
      <c r="GA152" s="80"/>
      <c r="GB152" s="80"/>
      <c r="GC152" s="80"/>
      <c r="GD152" s="80"/>
      <c r="GE152" s="80"/>
      <c r="GF152" s="80"/>
    </row>
    <row r="153" spans="1:188" x14ac:dyDescent="0.25">
      <c r="A153" s="101"/>
      <c r="B153" s="102"/>
      <c r="C153" s="102"/>
      <c r="D153" s="38"/>
      <c r="E153" s="89"/>
      <c r="F153" s="90"/>
      <c r="G153" s="78"/>
      <c r="H153" s="91"/>
      <c r="I153" s="78"/>
      <c r="J153" s="80"/>
      <c r="K153" s="80"/>
      <c r="L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80"/>
      <c r="BJ153" s="80"/>
      <c r="BK153" s="80"/>
      <c r="BL153" s="80"/>
      <c r="BM153" s="80"/>
      <c r="BN153" s="80"/>
      <c r="BO153" s="80"/>
      <c r="BP153" s="80"/>
      <c r="BQ153" s="80"/>
      <c r="BR153" s="80"/>
      <c r="BS153" s="80"/>
      <c r="BT153" s="80"/>
      <c r="BU153" s="80"/>
      <c r="BV153" s="80"/>
      <c r="BW153" s="80"/>
      <c r="BX153" s="80"/>
      <c r="BY153" s="80"/>
      <c r="BZ153" s="80"/>
      <c r="CA153" s="80"/>
      <c r="CB153" s="80"/>
      <c r="CC153" s="80"/>
      <c r="CD153" s="80"/>
      <c r="CE153" s="80"/>
      <c r="CF153" s="80"/>
      <c r="CG153" s="80"/>
      <c r="CH153" s="80"/>
      <c r="CI153" s="80"/>
      <c r="CJ153" s="80"/>
      <c r="CK153" s="80"/>
      <c r="CL153" s="80"/>
      <c r="CM153" s="80"/>
      <c r="CN153" s="80"/>
      <c r="CO153" s="80"/>
      <c r="CP153" s="80"/>
      <c r="CQ153" s="80"/>
      <c r="CR153" s="80"/>
      <c r="CS153" s="80"/>
      <c r="CT153" s="80"/>
      <c r="CU153" s="80"/>
      <c r="CV153" s="80"/>
      <c r="CW153" s="80"/>
      <c r="CX153" s="80"/>
      <c r="CY153" s="80"/>
      <c r="CZ153" s="80"/>
      <c r="DA153" s="80"/>
      <c r="DB153" s="80"/>
      <c r="DC153" s="80"/>
      <c r="DD153" s="80"/>
      <c r="DE153" s="80"/>
      <c r="DF153" s="80"/>
      <c r="DG153" s="80"/>
      <c r="DH153" s="80"/>
      <c r="DI153" s="80"/>
      <c r="DJ153" s="80"/>
      <c r="DK153" s="80"/>
      <c r="DL153" s="80"/>
      <c r="DM153" s="80"/>
      <c r="DN153" s="80"/>
      <c r="DO153" s="80"/>
      <c r="DP153" s="80"/>
      <c r="DQ153" s="80"/>
      <c r="DR153" s="80"/>
      <c r="DS153" s="80"/>
      <c r="DT153" s="80"/>
      <c r="DU153" s="80"/>
      <c r="DV153" s="80"/>
      <c r="DW153" s="80"/>
      <c r="DX153" s="80"/>
      <c r="DY153" s="80"/>
      <c r="DZ153" s="80"/>
      <c r="EA153" s="80"/>
      <c r="EB153" s="80"/>
      <c r="EC153" s="80"/>
      <c r="ED153" s="80"/>
      <c r="EE153" s="80"/>
      <c r="EF153" s="80"/>
      <c r="EG153" s="80"/>
      <c r="EH153" s="80"/>
      <c r="EI153" s="80"/>
      <c r="EJ153" s="80"/>
      <c r="EK153" s="80"/>
      <c r="EL153" s="80"/>
      <c r="EM153" s="80"/>
      <c r="EN153" s="80"/>
      <c r="EO153" s="80"/>
      <c r="EP153" s="80"/>
      <c r="EQ153" s="80"/>
      <c r="ER153" s="80"/>
      <c r="ES153" s="80"/>
      <c r="ET153" s="80"/>
      <c r="EU153" s="80"/>
      <c r="EV153" s="80"/>
      <c r="EW153" s="80"/>
      <c r="EX153" s="80"/>
      <c r="EY153" s="80"/>
      <c r="EZ153" s="80"/>
      <c r="FA153" s="80"/>
      <c r="FB153" s="80"/>
      <c r="FC153" s="80"/>
      <c r="FD153" s="80"/>
      <c r="FE153" s="80"/>
      <c r="FF153" s="80"/>
      <c r="FG153" s="80"/>
      <c r="FH153" s="80"/>
      <c r="FI153" s="80"/>
      <c r="FJ153" s="80"/>
      <c r="FK153" s="80"/>
      <c r="FL153" s="80"/>
      <c r="FM153" s="80"/>
      <c r="FN153" s="80"/>
      <c r="FO153" s="80"/>
      <c r="FP153" s="80"/>
      <c r="FQ153" s="80"/>
      <c r="FR153" s="80"/>
      <c r="FS153" s="80"/>
      <c r="FT153" s="80"/>
      <c r="FU153" s="80"/>
      <c r="FV153" s="80"/>
      <c r="FW153" s="80"/>
      <c r="FX153" s="80"/>
      <c r="FY153" s="80"/>
      <c r="FZ153" s="80"/>
      <c r="GA153" s="80"/>
      <c r="GB153" s="80"/>
      <c r="GC153" s="80"/>
      <c r="GD153" s="80"/>
      <c r="GE153" s="80"/>
      <c r="GF153" s="80"/>
    </row>
    <row r="154" spans="1:188" x14ac:dyDescent="0.25">
      <c r="A154" s="101"/>
      <c r="B154" s="102"/>
      <c r="C154" s="102"/>
      <c r="D154" s="38"/>
      <c r="E154" s="89"/>
      <c r="F154" s="90"/>
      <c r="G154" s="78"/>
      <c r="H154" s="91"/>
      <c r="I154" s="78"/>
      <c r="J154" s="80"/>
      <c r="K154" s="80"/>
      <c r="L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0"/>
      <c r="BN154" s="80"/>
      <c r="BO154" s="80"/>
      <c r="BP154" s="80"/>
      <c r="BQ154" s="80"/>
      <c r="BR154" s="80"/>
      <c r="BS154" s="80"/>
      <c r="BT154" s="80"/>
      <c r="BU154" s="80"/>
      <c r="BV154" s="80"/>
      <c r="BW154" s="80"/>
      <c r="BX154" s="80"/>
      <c r="BY154" s="80"/>
      <c r="BZ154" s="80"/>
      <c r="CA154" s="80"/>
      <c r="CB154" s="80"/>
      <c r="CC154" s="80"/>
      <c r="CD154" s="80"/>
      <c r="CE154" s="80"/>
      <c r="CF154" s="80"/>
      <c r="CG154" s="80"/>
      <c r="CH154" s="80"/>
      <c r="CI154" s="80"/>
      <c r="CJ154" s="80"/>
      <c r="CK154" s="80"/>
      <c r="CL154" s="80"/>
      <c r="CM154" s="80"/>
      <c r="CN154" s="80"/>
      <c r="CO154" s="80"/>
      <c r="CP154" s="80"/>
      <c r="CQ154" s="80"/>
      <c r="CR154" s="80"/>
      <c r="CS154" s="80"/>
      <c r="CT154" s="80"/>
      <c r="CU154" s="80"/>
      <c r="CV154" s="80"/>
      <c r="CW154" s="80"/>
      <c r="CX154" s="80"/>
      <c r="CY154" s="80"/>
      <c r="CZ154" s="80"/>
      <c r="DA154" s="80"/>
      <c r="DB154" s="80"/>
      <c r="DC154" s="80"/>
      <c r="DD154" s="80"/>
      <c r="DE154" s="80"/>
      <c r="DF154" s="80"/>
      <c r="DG154" s="80"/>
      <c r="DH154" s="80"/>
      <c r="DI154" s="80"/>
      <c r="DJ154" s="80"/>
      <c r="DK154" s="80"/>
      <c r="DL154" s="80"/>
      <c r="DM154" s="80"/>
      <c r="DN154" s="80"/>
      <c r="DO154" s="80"/>
      <c r="DP154" s="80"/>
      <c r="DQ154" s="80"/>
      <c r="DR154" s="80"/>
      <c r="DS154" s="80"/>
      <c r="DT154" s="80"/>
      <c r="DU154" s="80"/>
      <c r="DV154" s="80"/>
      <c r="DW154" s="80"/>
      <c r="DX154" s="80"/>
      <c r="DY154" s="80"/>
      <c r="DZ154" s="80"/>
      <c r="EA154" s="80"/>
      <c r="EB154" s="80"/>
      <c r="EC154" s="80"/>
      <c r="ED154" s="80"/>
      <c r="EE154" s="80"/>
      <c r="EF154" s="80"/>
      <c r="EG154" s="80"/>
      <c r="EH154" s="80"/>
      <c r="EI154" s="80"/>
      <c r="EJ154" s="80"/>
      <c r="EK154" s="80"/>
      <c r="EL154" s="80"/>
      <c r="EM154" s="80"/>
      <c r="EN154" s="80"/>
      <c r="EO154" s="80"/>
      <c r="EP154" s="80"/>
      <c r="EQ154" s="80"/>
      <c r="ER154" s="80"/>
      <c r="ES154" s="80"/>
      <c r="ET154" s="80"/>
      <c r="EU154" s="80"/>
      <c r="EV154" s="80"/>
      <c r="EW154" s="80"/>
      <c r="EX154" s="80"/>
      <c r="EY154" s="80"/>
      <c r="EZ154" s="80"/>
      <c r="FA154" s="80"/>
      <c r="FB154" s="80"/>
      <c r="FC154" s="80"/>
      <c r="FD154" s="80"/>
      <c r="FE154" s="80"/>
      <c r="FF154" s="80"/>
      <c r="FG154" s="80"/>
      <c r="FH154" s="80"/>
      <c r="FI154" s="80"/>
      <c r="FJ154" s="80"/>
      <c r="FK154" s="80"/>
      <c r="FL154" s="80"/>
      <c r="FM154" s="80"/>
      <c r="FN154" s="80"/>
      <c r="FO154" s="80"/>
      <c r="FP154" s="80"/>
      <c r="FQ154" s="80"/>
      <c r="FR154" s="80"/>
      <c r="FS154" s="80"/>
      <c r="FT154" s="80"/>
      <c r="FU154" s="80"/>
      <c r="FV154" s="80"/>
      <c r="FW154" s="80"/>
      <c r="FX154" s="80"/>
      <c r="FY154" s="80"/>
      <c r="FZ154" s="80"/>
      <c r="GA154" s="80"/>
      <c r="GB154" s="80"/>
      <c r="GC154" s="80"/>
      <c r="GD154" s="80"/>
      <c r="GE154" s="80"/>
      <c r="GF154" s="80"/>
    </row>
    <row r="155" spans="1:188" x14ac:dyDescent="0.25">
      <c r="A155" s="101"/>
      <c r="B155" s="102"/>
      <c r="C155" s="102"/>
      <c r="D155" s="38"/>
      <c r="E155" s="89"/>
      <c r="F155" s="90"/>
      <c r="G155" s="78"/>
      <c r="H155" s="91"/>
      <c r="I155" s="78"/>
      <c r="J155" s="80"/>
      <c r="K155" s="80"/>
      <c r="L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c r="CT155" s="80"/>
      <c r="CU155" s="80"/>
      <c r="CV155" s="80"/>
      <c r="CW155" s="80"/>
      <c r="CX155" s="80"/>
      <c r="CY155" s="80"/>
      <c r="CZ155" s="80"/>
      <c r="DA155" s="80"/>
      <c r="DB155" s="80"/>
      <c r="DC155" s="80"/>
      <c r="DD155" s="80"/>
      <c r="DE155" s="80"/>
      <c r="DF155" s="80"/>
      <c r="DG155" s="80"/>
      <c r="DH155" s="80"/>
      <c r="DI155" s="80"/>
      <c r="DJ155" s="80"/>
      <c r="DK155" s="80"/>
      <c r="DL155" s="80"/>
      <c r="DM155" s="80"/>
      <c r="DN155" s="80"/>
      <c r="DO155" s="80"/>
      <c r="DP155" s="80"/>
      <c r="DQ155" s="80"/>
      <c r="DR155" s="80"/>
      <c r="DS155" s="80"/>
      <c r="DT155" s="80"/>
      <c r="DU155" s="80"/>
      <c r="DV155" s="80"/>
      <c r="DW155" s="80"/>
      <c r="DX155" s="80"/>
      <c r="DY155" s="80"/>
      <c r="DZ155" s="80"/>
      <c r="EA155" s="80"/>
      <c r="EB155" s="80"/>
      <c r="EC155" s="80"/>
      <c r="ED155" s="80"/>
      <c r="EE155" s="80"/>
      <c r="EF155" s="80"/>
      <c r="EG155" s="80"/>
      <c r="EH155" s="80"/>
      <c r="EI155" s="80"/>
      <c r="EJ155" s="80"/>
      <c r="EK155" s="80"/>
      <c r="EL155" s="80"/>
      <c r="EM155" s="80"/>
      <c r="EN155" s="80"/>
      <c r="EO155" s="80"/>
      <c r="EP155" s="80"/>
      <c r="EQ155" s="80"/>
      <c r="ER155" s="80"/>
      <c r="ES155" s="80"/>
      <c r="ET155" s="80"/>
      <c r="EU155" s="80"/>
      <c r="EV155" s="80"/>
      <c r="EW155" s="80"/>
      <c r="EX155" s="80"/>
      <c r="EY155" s="80"/>
      <c r="EZ155" s="80"/>
      <c r="FA155" s="80"/>
      <c r="FB155" s="80"/>
      <c r="FC155" s="80"/>
      <c r="FD155" s="80"/>
      <c r="FE155" s="80"/>
      <c r="FF155" s="80"/>
      <c r="FG155" s="80"/>
      <c r="FH155" s="80"/>
      <c r="FI155" s="80"/>
      <c r="FJ155" s="80"/>
      <c r="FK155" s="80"/>
      <c r="FL155" s="80"/>
      <c r="FM155" s="80"/>
      <c r="FN155" s="80"/>
      <c r="FO155" s="80"/>
      <c r="FP155" s="80"/>
      <c r="FQ155" s="80"/>
      <c r="FR155" s="80"/>
      <c r="FS155" s="80"/>
      <c r="FT155" s="80"/>
      <c r="FU155" s="80"/>
      <c r="FV155" s="80"/>
      <c r="FW155" s="80"/>
      <c r="FX155" s="80"/>
      <c r="FY155" s="80"/>
      <c r="FZ155" s="80"/>
      <c r="GA155" s="80"/>
      <c r="GB155" s="80"/>
      <c r="GC155" s="80"/>
      <c r="GD155" s="80"/>
      <c r="GE155" s="80"/>
      <c r="GF155" s="80"/>
    </row>
    <row r="156" spans="1:188" x14ac:dyDescent="0.25">
      <c r="A156" s="101"/>
      <c r="B156" s="102"/>
      <c r="C156" s="102"/>
      <c r="D156" s="38"/>
      <c r="E156" s="89"/>
      <c r="F156" s="90"/>
      <c r="G156" s="78"/>
      <c r="H156" s="91"/>
      <c r="I156" s="78"/>
      <c r="J156" s="80"/>
      <c r="K156" s="80"/>
      <c r="L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c r="BI156" s="80"/>
      <c r="BJ156" s="80"/>
      <c r="BK156" s="80"/>
      <c r="BL156" s="80"/>
      <c r="BM156" s="80"/>
      <c r="BN156" s="80"/>
      <c r="BO156" s="80"/>
      <c r="BP156" s="80"/>
      <c r="BQ156" s="80"/>
      <c r="BR156" s="80"/>
      <c r="BS156" s="80"/>
      <c r="BT156" s="80"/>
      <c r="BU156" s="80"/>
      <c r="BV156" s="80"/>
      <c r="BW156" s="80"/>
      <c r="BX156" s="80"/>
      <c r="BY156" s="80"/>
      <c r="BZ156" s="80"/>
      <c r="CA156" s="80"/>
      <c r="CB156" s="80"/>
      <c r="CC156" s="80"/>
      <c r="CD156" s="80"/>
      <c r="CE156" s="80"/>
      <c r="CF156" s="80"/>
      <c r="CG156" s="80"/>
      <c r="CH156" s="80"/>
      <c r="CI156" s="80"/>
      <c r="CJ156" s="80"/>
      <c r="CK156" s="80"/>
      <c r="CL156" s="80"/>
      <c r="CM156" s="80"/>
      <c r="CN156" s="80"/>
      <c r="CO156" s="80"/>
      <c r="CP156" s="80"/>
      <c r="CQ156" s="80"/>
      <c r="CR156" s="80"/>
      <c r="CS156" s="80"/>
      <c r="CT156" s="80"/>
      <c r="CU156" s="80"/>
      <c r="CV156" s="80"/>
      <c r="CW156" s="80"/>
      <c r="CX156" s="80"/>
      <c r="CY156" s="80"/>
      <c r="CZ156" s="80"/>
      <c r="DA156" s="80"/>
      <c r="DB156" s="80"/>
      <c r="DC156" s="80"/>
      <c r="DD156" s="80"/>
      <c r="DE156" s="80"/>
      <c r="DF156" s="80"/>
      <c r="DG156" s="80"/>
      <c r="DH156" s="80"/>
      <c r="DI156" s="80"/>
      <c r="DJ156" s="80"/>
      <c r="DK156" s="80"/>
      <c r="DL156" s="80"/>
      <c r="DM156" s="80"/>
      <c r="DN156" s="80"/>
      <c r="DO156" s="80"/>
      <c r="DP156" s="80"/>
      <c r="DQ156" s="80"/>
      <c r="DR156" s="80"/>
      <c r="DS156" s="80"/>
      <c r="DT156" s="80"/>
      <c r="DU156" s="80"/>
      <c r="DV156" s="80"/>
      <c r="DW156" s="80"/>
      <c r="DX156" s="80"/>
      <c r="DY156" s="80"/>
      <c r="DZ156" s="80"/>
      <c r="EA156" s="80"/>
      <c r="EB156" s="80"/>
      <c r="EC156" s="80"/>
      <c r="ED156" s="80"/>
      <c r="EE156" s="80"/>
      <c r="EF156" s="80"/>
      <c r="EG156" s="80"/>
      <c r="EH156" s="80"/>
      <c r="EI156" s="80"/>
      <c r="EJ156" s="80"/>
      <c r="EK156" s="80"/>
      <c r="EL156" s="80"/>
      <c r="EM156" s="80"/>
      <c r="EN156" s="80"/>
      <c r="EO156" s="80"/>
      <c r="EP156" s="80"/>
      <c r="EQ156" s="80"/>
      <c r="ER156" s="80"/>
      <c r="ES156" s="80"/>
      <c r="ET156" s="80"/>
      <c r="EU156" s="80"/>
      <c r="EV156" s="80"/>
      <c r="EW156" s="80"/>
      <c r="EX156" s="80"/>
      <c r="EY156" s="80"/>
      <c r="EZ156" s="80"/>
      <c r="FA156" s="80"/>
      <c r="FB156" s="80"/>
      <c r="FC156" s="80"/>
      <c r="FD156" s="80"/>
      <c r="FE156" s="80"/>
      <c r="FF156" s="80"/>
      <c r="FG156" s="80"/>
      <c r="FH156" s="80"/>
      <c r="FI156" s="80"/>
      <c r="FJ156" s="80"/>
      <c r="FK156" s="80"/>
      <c r="FL156" s="80"/>
      <c r="FM156" s="80"/>
      <c r="FN156" s="80"/>
      <c r="FO156" s="80"/>
      <c r="FP156" s="80"/>
      <c r="FQ156" s="80"/>
      <c r="FR156" s="80"/>
      <c r="FS156" s="80"/>
      <c r="FT156" s="80"/>
      <c r="FU156" s="80"/>
      <c r="FV156" s="80"/>
      <c r="FW156" s="80"/>
      <c r="FX156" s="80"/>
      <c r="FY156" s="80"/>
      <c r="FZ156" s="80"/>
      <c r="GA156" s="80"/>
      <c r="GB156" s="80"/>
      <c r="GC156" s="80"/>
      <c r="GD156" s="80"/>
      <c r="GE156" s="80"/>
      <c r="GF156" s="80"/>
    </row>
    <row r="157" spans="1:188" x14ac:dyDescent="0.25">
      <c r="A157" s="101"/>
      <c r="B157" s="102"/>
      <c r="C157" s="102"/>
      <c r="D157" s="38"/>
      <c r="E157" s="89"/>
      <c r="F157" s="90"/>
      <c r="G157" s="78"/>
      <c r="H157" s="91"/>
      <c r="I157" s="78"/>
      <c r="J157" s="80"/>
      <c r="K157" s="80"/>
      <c r="L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c r="BI157" s="80"/>
      <c r="BJ157" s="80"/>
      <c r="BK157" s="80"/>
      <c r="BL157" s="80"/>
      <c r="BM157" s="80"/>
      <c r="BN157" s="80"/>
      <c r="BO157" s="80"/>
      <c r="BP157" s="80"/>
      <c r="BQ157" s="80"/>
      <c r="BR157" s="80"/>
      <c r="BS157" s="80"/>
      <c r="BT157" s="80"/>
      <c r="BU157" s="80"/>
      <c r="BV157" s="80"/>
      <c r="BW157" s="80"/>
      <c r="BX157" s="80"/>
      <c r="BY157" s="80"/>
      <c r="BZ157" s="80"/>
      <c r="CA157" s="80"/>
      <c r="CB157" s="80"/>
      <c r="CC157" s="80"/>
      <c r="CD157" s="80"/>
      <c r="CE157" s="80"/>
      <c r="CF157" s="80"/>
      <c r="CG157" s="80"/>
      <c r="CH157" s="80"/>
      <c r="CI157" s="80"/>
      <c r="CJ157" s="80"/>
      <c r="CK157" s="80"/>
      <c r="CL157" s="80"/>
      <c r="CM157" s="80"/>
      <c r="CN157" s="80"/>
      <c r="CO157" s="80"/>
      <c r="CP157" s="80"/>
      <c r="CQ157" s="80"/>
      <c r="CR157" s="80"/>
      <c r="CS157" s="80"/>
      <c r="CT157" s="80"/>
      <c r="CU157" s="80"/>
      <c r="CV157" s="80"/>
      <c r="CW157" s="80"/>
      <c r="CX157" s="80"/>
      <c r="CY157" s="80"/>
      <c r="CZ157" s="80"/>
      <c r="DA157" s="80"/>
      <c r="DB157" s="80"/>
      <c r="DC157" s="80"/>
      <c r="DD157" s="80"/>
      <c r="DE157" s="80"/>
      <c r="DF157" s="80"/>
      <c r="DG157" s="80"/>
      <c r="DH157" s="80"/>
      <c r="DI157" s="80"/>
      <c r="DJ157" s="80"/>
      <c r="DK157" s="80"/>
      <c r="DL157" s="80"/>
      <c r="DM157" s="80"/>
      <c r="DN157" s="80"/>
      <c r="DO157" s="80"/>
      <c r="DP157" s="80"/>
      <c r="DQ157" s="80"/>
      <c r="DR157" s="80"/>
      <c r="DS157" s="80"/>
      <c r="DT157" s="80"/>
      <c r="DU157" s="80"/>
      <c r="DV157" s="80"/>
      <c r="DW157" s="80"/>
      <c r="DX157" s="80"/>
      <c r="DY157" s="80"/>
      <c r="DZ157" s="80"/>
      <c r="EA157" s="80"/>
      <c r="EB157" s="80"/>
      <c r="EC157" s="80"/>
      <c r="ED157" s="80"/>
      <c r="EE157" s="80"/>
      <c r="EF157" s="80"/>
      <c r="EG157" s="80"/>
      <c r="EH157" s="80"/>
      <c r="EI157" s="80"/>
      <c r="EJ157" s="80"/>
      <c r="EK157" s="80"/>
      <c r="EL157" s="80"/>
      <c r="EM157" s="80"/>
      <c r="EN157" s="80"/>
      <c r="EO157" s="80"/>
      <c r="EP157" s="80"/>
      <c r="EQ157" s="80"/>
      <c r="ER157" s="80"/>
      <c r="ES157" s="80"/>
      <c r="ET157" s="80"/>
      <c r="EU157" s="80"/>
      <c r="EV157" s="80"/>
      <c r="EW157" s="80"/>
      <c r="EX157" s="80"/>
      <c r="EY157" s="80"/>
      <c r="EZ157" s="80"/>
      <c r="FA157" s="80"/>
      <c r="FB157" s="80"/>
      <c r="FC157" s="80"/>
      <c r="FD157" s="80"/>
      <c r="FE157" s="80"/>
      <c r="FF157" s="80"/>
      <c r="FG157" s="80"/>
      <c r="FH157" s="80"/>
      <c r="FI157" s="80"/>
      <c r="FJ157" s="80"/>
      <c r="FK157" s="80"/>
      <c r="FL157" s="80"/>
      <c r="FM157" s="80"/>
      <c r="FN157" s="80"/>
      <c r="FO157" s="80"/>
      <c r="FP157" s="80"/>
      <c r="FQ157" s="80"/>
      <c r="FR157" s="80"/>
      <c r="FS157" s="80"/>
      <c r="FT157" s="80"/>
      <c r="FU157" s="80"/>
      <c r="FV157" s="80"/>
      <c r="FW157" s="80"/>
      <c r="FX157" s="80"/>
      <c r="FY157" s="80"/>
      <c r="FZ157" s="80"/>
      <c r="GA157" s="80"/>
      <c r="GB157" s="80"/>
      <c r="GC157" s="80"/>
      <c r="GD157" s="80"/>
      <c r="GE157" s="80"/>
      <c r="GF157" s="80"/>
    </row>
    <row r="158" spans="1:188" x14ac:dyDescent="0.25">
      <c r="A158" s="101"/>
      <c r="B158" s="102"/>
      <c r="C158" s="102"/>
      <c r="D158" s="38"/>
      <c r="E158" s="89"/>
      <c r="F158" s="90"/>
      <c r="G158" s="78"/>
      <c r="H158" s="91"/>
      <c r="I158" s="78"/>
      <c r="J158" s="80"/>
      <c r="K158" s="80"/>
      <c r="L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0"/>
      <c r="CB158" s="80"/>
      <c r="CC158" s="80"/>
      <c r="CD158" s="80"/>
      <c r="CE158" s="80"/>
      <c r="CF158" s="80"/>
      <c r="CG158" s="80"/>
      <c r="CH158" s="80"/>
      <c r="CI158" s="80"/>
      <c r="CJ158" s="80"/>
      <c r="CK158" s="80"/>
      <c r="CL158" s="80"/>
      <c r="CM158" s="80"/>
      <c r="CN158" s="80"/>
      <c r="CO158" s="80"/>
      <c r="CP158" s="80"/>
      <c r="CQ158" s="80"/>
      <c r="CR158" s="80"/>
      <c r="CS158" s="80"/>
      <c r="CT158" s="80"/>
      <c r="CU158" s="80"/>
      <c r="CV158" s="80"/>
      <c r="CW158" s="80"/>
      <c r="CX158" s="80"/>
      <c r="CY158" s="80"/>
      <c r="CZ158" s="80"/>
      <c r="DA158" s="80"/>
      <c r="DB158" s="80"/>
      <c r="DC158" s="80"/>
      <c r="DD158" s="80"/>
      <c r="DE158" s="80"/>
      <c r="DF158" s="80"/>
      <c r="DG158" s="80"/>
      <c r="DH158" s="80"/>
      <c r="DI158" s="80"/>
      <c r="DJ158" s="80"/>
      <c r="DK158" s="80"/>
      <c r="DL158" s="80"/>
      <c r="DM158" s="80"/>
      <c r="DN158" s="80"/>
      <c r="DO158" s="80"/>
      <c r="DP158" s="80"/>
      <c r="DQ158" s="80"/>
      <c r="DR158" s="80"/>
      <c r="DS158" s="80"/>
      <c r="DT158" s="80"/>
      <c r="DU158" s="80"/>
      <c r="DV158" s="80"/>
      <c r="DW158" s="80"/>
      <c r="DX158" s="80"/>
      <c r="DY158" s="80"/>
      <c r="DZ158" s="80"/>
      <c r="EA158" s="80"/>
      <c r="EB158" s="80"/>
      <c r="EC158" s="80"/>
      <c r="ED158" s="80"/>
      <c r="EE158" s="80"/>
      <c r="EF158" s="80"/>
      <c r="EG158" s="80"/>
      <c r="EH158" s="80"/>
      <c r="EI158" s="80"/>
      <c r="EJ158" s="80"/>
      <c r="EK158" s="80"/>
      <c r="EL158" s="80"/>
      <c r="EM158" s="80"/>
      <c r="EN158" s="80"/>
      <c r="EO158" s="80"/>
      <c r="EP158" s="80"/>
      <c r="EQ158" s="80"/>
      <c r="ER158" s="80"/>
      <c r="ES158" s="80"/>
      <c r="ET158" s="80"/>
      <c r="EU158" s="80"/>
      <c r="EV158" s="80"/>
      <c r="EW158" s="80"/>
      <c r="EX158" s="80"/>
      <c r="EY158" s="80"/>
      <c r="EZ158" s="80"/>
      <c r="FA158" s="80"/>
      <c r="FB158" s="80"/>
      <c r="FC158" s="80"/>
      <c r="FD158" s="80"/>
      <c r="FE158" s="80"/>
      <c r="FF158" s="80"/>
      <c r="FG158" s="80"/>
      <c r="FH158" s="80"/>
      <c r="FI158" s="80"/>
      <c r="FJ158" s="80"/>
      <c r="FK158" s="80"/>
      <c r="FL158" s="80"/>
      <c r="FM158" s="80"/>
      <c r="FN158" s="80"/>
      <c r="FO158" s="80"/>
      <c r="FP158" s="80"/>
      <c r="FQ158" s="80"/>
      <c r="FR158" s="80"/>
      <c r="FS158" s="80"/>
      <c r="FT158" s="80"/>
      <c r="FU158" s="80"/>
      <c r="FV158" s="80"/>
      <c r="FW158" s="80"/>
      <c r="FX158" s="80"/>
      <c r="FY158" s="80"/>
      <c r="FZ158" s="80"/>
      <c r="GA158" s="80"/>
      <c r="GB158" s="80"/>
      <c r="GC158" s="80"/>
      <c r="GD158" s="80"/>
      <c r="GE158" s="80"/>
      <c r="GF158" s="80"/>
    </row>
    <row r="159" spans="1:188" x14ac:dyDescent="0.25">
      <c r="A159" s="101"/>
      <c r="B159" s="102"/>
      <c r="C159" s="102"/>
      <c r="D159" s="38"/>
      <c r="E159" s="89"/>
      <c r="F159" s="90"/>
      <c r="G159" s="78"/>
      <c r="H159" s="91"/>
      <c r="I159" s="78"/>
      <c r="J159" s="80"/>
      <c r="K159" s="80"/>
      <c r="L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0"/>
      <c r="BR159" s="80"/>
      <c r="BS159" s="80"/>
      <c r="BT159" s="80"/>
      <c r="BU159" s="80"/>
      <c r="BV159" s="80"/>
      <c r="BW159" s="80"/>
      <c r="BX159" s="80"/>
      <c r="BY159" s="80"/>
      <c r="BZ159" s="80"/>
      <c r="CA159" s="80"/>
      <c r="CB159" s="80"/>
      <c r="CC159" s="80"/>
      <c r="CD159" s="80"/>
      <c r="CE159" s="80"/>
      <c r="CF159" s="80"/>
      <c r="CG159" s="80"/>
      <c r="CH159" s="80"/>
      <c r="CI159" s="80"/>
      <c r="CJ159" s="80"/>
      <c r="CK159" s="80"/>
      <c r="CL159" s="80"/>
      <c r="CM159" s="80"/>
      <c r="CN159" s="80"/>
      <c r="CO159" s="80"/>
      <c r="CP159" s="80"/>
      <c r="CQ159" s="80"/>
      <c r="CR159" s="80"/>
      <c r="CS159" s="80"/>
      <c r="CT159" s="80"/>
      <c r="CU159" s="80"/>
      <c r="CV159" s="80"/>
      <c r="CW159" s="80"/>
      <c r="CX159" s="80"/>
      <c r="CY159" s="80"/>
      <c r="CZ159" s="80"/>
      <c r="DA159" s="80"/>
      <c r="DB159" s="80"/>
      <c r="DC159" s="80"/>
      <c r="DD159" s="80"/>
      <c r="DE159" s="80"/>
      <c r="DF159" s="80"/>
      <c r="DG159" s="80"/>
      <c r="DH159" s="80"/>
      <c r="DI159" s="80"/>
      <c r="DJ159" s="80"/>
      <c r="DK159" s="80"/>
      <c r="DL159" s="80"/>
      <c r="DM159" s="80"/>
      <c r="DN159" s="80"/>
      <c r="DO159" s="80"/>
      <c r="DP159" s="80"/>
      <c r="DQ159" s="80"/>
      <c r="DR159" s="80"/>
      <c r="DS159" s="80"/>
      <c r="DT159" s="80"/>
      <c r="DU159" s="80"/>
      <c r="DV159" s="80"/>
      <c r="DW159" s="80"/>
      <c r="DX159" s="80"/>
      <c r="DY159" s="80"/>
      <c r="DZ159" s="80"/>
      <c r="EA159" s="80"/>
      <c r="EB159" s="80"/>
      <c r="EC159" s="80"/>
      <c r="ED159" s="80"/>
      <c r="EE159" s="80"/>
      <c r="EF159" s="80"/>
      <c r="EG159" s="80"/>
      <c r="EH159" s="80"/>
      <c r="EI159" s="80"/>
      <c r="EJ159" s="80"/>
      <c r="EK159" s="80"/>
      <c r="EL159" s="80"/>
      <c r="EM159" s="80"/>
      <c r="EN159" s="80"/>
      <c r="EO159" s="80"/>
      <c r="EP159" s="80"/>
      <c r="EQ159" s="80"/>
      <c r="ER159" s="80"/>
      <c r="ES159" s="80"/>
      <c r="ET159" s="80"/>
      <c r="EU159" s="80"/>
      <c r="EV159" s="80"/>
      <c r="EW159" s="80"/>
      <c r="EX159" s="80"/>
      <c r="EY159" s="80"/>
      <c r="EZ159" s="80"/>
      <c r="FA159" s="80"/>
      <c r="FB159" s="80"/>
      <c r="FC159" s="80"/>
      <c r="FD159" s="80"/>
      <c r="FE159" s="80"/>
      <c r="FF159" s="80"/>
      <c r="FG159" s="80"/>
      <c r="FH159" s="80"/>
      <c r="FI159" s="80"/>
      <c r="FJ159" s="80"/>
      <c r="FK159" s="80"/>
      <c r="FL159" s="80"/>
      <c r="FM159" s="80"/>
      <c r="FN159" s="80"/>
      <c r="FO159" s="80"/>
      <c r="FP159" s="80"/>
      <c r="FQ159" s="80"/>
      <c r="FR159" s="80"/>
      <c r="FS159" s="80"/>
      <c r="FT159" s="80"/>
      <c r="FU159" s="80"/>
      <c r="FV159" s="80"/>
      <c r="FW159" s="80"/>
      <c r="FX159" s="80"/>
      <c r="FY159" s="80"/>
      <c r="FZ159" s="80"/>
      <c r="GA159" s="80"/>
      <c r="GB159" s="80"/>
      <c r="GC159" s="80"/>
      <c r="GD159" s="80"/>
      <c r="GE159" s="80"/>
      <c r="GF159" s="80"/>
    </row>
    <row r="160" spans="1:188" x14ac:dyDescent="0.25">
      <c r="A160" s="101"/>
      <c r="B160" s="102"/>
      <c r="C160" s="102"/>
      <c r="D160" s="38"/>
      <c r="E160" s="89"/>
      <c r="F160" s="90"/>
      <c r="G160" s="78"/>
      <c r="H160" s="91"/>
      <c r="I160" s="78"/>
      <c r="J160" s="80"/>
      <c r="K160" s="80"/>
      <c r="L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c r="CT160" s="80"/>
      <c r="CU160" s="80"/>
      <c r="CV160" s="80"/>
      <c r="CW160" s="80"/>
      <c r="CX160" s="80"/>
      <c r="CY160" s="80"/>
      <c r="CZ160" s="80"/>
      <c r="DA160" s="80"/>
      <c r="DB160" s="80"/>
      <c r="DC160" s="80"/>
      <c r="DD160" s="80"/>
      <c r="DE160" s="80"/>
      <c r="DF160" s="80"/>
      <c r="DG160" s="80"/>
      <c r="DH160" s="80"/>
      <c r="DI160" s="80"/>
      <c r="DJ160" s="80"/>
      <c r="DK160" s="80"/>
      <c r="DL160" s="80"/>
      <c r="DM160" s="80"/>
      <c r="DN160" s="80"/>
      <c r="DO160" s="80"/>
      <c r="DP160" s="80"/>
      <c r="DQ160" s="80"/>
      <c r="DR160" s="80"/>
      <c r="DS160" s="80"/>
      <c r="DT160" s="80"/>
      <c r="DU160" s="80"/>
      <c r="DV160" s="80"/>
      <c r="DW160" s="80"/>
      <c r="DX160" s="80"/>
      <c r="DY160" s="80"/>
      <c r="DZ160" s="80"/>
      <c r="EA160" s="80"/>
      <c r="EB160" s="80"/>
      <c r="EC160" s="80"/>
      <c r="ED160" s="80"/>
      <c r="EE160" s="80"/>
      <c r="EF160" s="80"/>
      <c r="EG160" s="80"/>
      <c r="EH160" s="80"/>
      <c r="EI160" s="80"/>
      <c r="EJ160" s="80"/>
      <c r="EK160" s="80"/>
      <c r="EL160" s="80"/>
      <c r="EM160" s="80"/>
      <c r="EN160" s="80"/>
      <c r="EO160" s="80"/>
      <c r="EP160" s="80"/>
      <c r="EQ160" s="80"/>
      <c r="ER160" s="80"/>
      <c r="ES160" s="80"/>
      <c r="ET160" s="80"/>
      <c r="EU160" s="80"/>
      <c r="EV160" s="80"/>
      <c r="EW160" s="80"/>
      <c r="EX160" s="80"/>
      <c r="EY160" s="80"/>
      <c r="EZ160" s="80"/>
      <c r="FA160" s="80"/>
      <c r="FB160" s="80"/>
      <c r="FC160" s="80"/>
      <c r="FD160" s="80"/>
      <c r="FE160" s="80"/>
      <c r="FF160" s="80"/>
      <c r="FG160" s="80"/>
      <c r="FH160" s="80"/>
      <c r="FI160" s="80"/>
      <c r="FJ160" s="80"/>
      <c r="FK160" s="80"/>
      <c r="FL160" s="80"/>
      <c r="FM160" s="80"/>
      <c r="FN160" s="80"/>
      <c r="FO160" s="80"/>
      <c r="FP160" s="80"/>
      <c r="FQ160" s="80"/>
      <c r="FR160" s="80"/>
      <c r="FS160" s="80"/>
      <c r="FT160" s="80"/>
      <c r="FU160" s="80"/>
      <c r="FV160" s="80"/>
      <c r="FW160" s="80"/>
      <c r="FX160" s="80"/>
      <c r="FY160" s="80"/>
      <c r="FZ160" s="80"/>
      <c r="GA160" s="80"/>
      <c r="GB160" s="80"/>
      <c r="GC160" s="80"/>
      <c r="GD160" s="80"/>
      <c r="GE160" s="80"/>
      <c r="GF160" s="80"/>
    </row>
    <row r="161" spans="1:188" x14ac:dyDescent="0.25">
      <c r="A161" s="101"/>
      <c r="B161" s="102"/>
      <c r="C161" s="102"/>
      <c r="D161" s="38"/>
      <c r="E161" s="89"/>
      <c r="F161" s="90"/>
      <c r="G161" s="78"/>
      <c r="H161" s="91"/>
      <c r="I161" s="78"/>
      <c r="J161" s="80"/>
      <c r="K161" s="80"/>
      <c r="L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c r="CT161" s="80"/>
      <c r="CU161" s="80"/>
      <c r="CV161" s="80"/>
      <c r="CW161" s="80"/>
      <c r="CX161" s="80"/>
      <c r="CY161" s="80"/>
      <c r="CZ161" s="80"/>
      <c r="DA161" s="80"/>
      <c r="DB161" s="80"/>
      <c r="DC161" s="80"/>
      <c r="DD161" s="80"/>
      <c r="DE161" s="80"/>
      <c r="DF161" s="80"/>
      <c r="DG161" s="80"/>
      <c r="DH161" s="80"/>
      <c r="DI161" s="80"/>
      <c r="DJ161" s="80"/>
      <c r="DK161" s="80"/>
      <c r="DL161" s="80"/>
      <c r="DM161" s="80"/>
      <c r="DN161" s="80"/>
      <c r="DO161" s="80"/>
      <c r="DP161" s="80"/>
      <c r="DQ161" s="80"/>
      <c r="DR161" s="80"/>
      <c r="DS161" s="80"/>
      <c r="DT161" s="80"/>
      <c r="DU161" s="80"/>
      <c r="DV161" s="80"/>
      <c r="DW161" s="80"/>
      <c r="DX161" s="80"/>
      <c r="DY161" s="80"/>
      <c r="DZ161" s="80"/>
      <c r="EA161" s="80"/>
      <c r="EB161" s="80"/>
      <c r="EC161" s="80"/>
      <c r="ED161" s="80"/>
      <c r="EE161" s="80"/>
      <c r="EF161" s="80"/>
      <c r="EG161" s="80"/>
      <c r="EH161" s="80"/>
      <c r="EI161" s="80"/>
      <c r="EJ161" s="80"/>
      <c r="EK161" s="80"/>
      <c r="EL161" s="80"/>
      <c r="EM161" s="80"/>
      <c r="EN161" s="80"/>
      <c r="EO161" s="80"/>
      <c r="EP161" s="80"/>
      <c r="EQ161" s="80"/>
      <c r="ER161" s="80"/>
      <c r="ES161" s="80"/>
      <c r="ET161" s="80"/>
      <c r="EU161" s="80"/>
      <c r="EV161" s="80"/>
      <c r="EW161" s="80"/>
      <c r="EX161" s="80"/>
      <c r="EY161" s="80"/>
      <c r="EZ161" s="80"/>
      <c r="FA161" s="80"/>
      <c r="FB161" s="80"/>
      <c r="FC161" s="80"/>
      <c r="FD161" s="80"/>
      <c r="FE161" s="80"/>
      <c r="FF161" s="80"/>
      <c r="FG161" s="80"/>
      <c r="FH161" s="80"/>
      <c r="FI161" s="80"/>
      <c r="FJ161" s="80"/>
      <c r="FK161" s="80"/>
      <c r="FL161" s="80"/>
      <c r="FM161" s="80"/>
      <c r="FN161" s="80"/>
      <c r="FO161" s="80"/>
      <c r="FP161" s="80"/>
      <c r="FQ161" s="80"/>
      <c r="FR161" s="80"/>
      <c r="FS161" s="80"/>
      <c r="FT161" s="80"/>
      <c r="FU161" s="80"/>
      <c r="FV161" s="80"/>
      <c r="FW161" s="80"/>
      <c r="FX161" s="80"/>
      <c r="FY161" s="80"/>
      <c r="FZ161" s="80"/>
      <c r="GA161" s="80"/>
      <c r="GB161" s="80"/>
      <c r="GC161" s="80"/>
      <c r="GD161" s="80"/>
      <c r="GE161" s="80"/>
      <c r="GF161" s="80"/>
    </row>
    <row r="162" spans="1:188" x14ac:dyDescent="0.25">
      <c r="A162" s="101"/>
      <c r="B162" s="102"/>
      <c r="C162" s="102"/>
      <c r="D162" s="38"/>
      <c r="E162" s="89"/>
      <c r="F162" s="90"/>
      <c r="G162" s="78"/>
      <c r="H162" s="91"/>
      <c r="I162" s="78"/>
      <c r="J162" s="80"/>
      <c r="K162" s="80"/>
      <c r="L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c r="BI162" s="80"/>
      <c r="BJ162" s="80"/>
      <c r="BK162" s="80"/>
      <c r="BL162" s="80"/>
      <c r="BM162" s="80"/>
      <c r="BN162" s="80"/>
      <c r="BO162" s="80"/>
      <c r="BP162" s="80"/>
      <c r="BQ162" s="80"/>
      <c r="BR162" s="80"/>
      <c r="BS162" s="80"/>
      <c r="BT162" s="80"/>
      <c r="BU162" s="80"/>
      <c r="BV162" s="80"/>
      <c r="BW162" s="80"/>
      <c r="BX162" s="80"/>
      <c r="BY162" s="80"/>
      <c r="BZ162" s="80"/>
      <c r="CA162" s="80"/>
      <c r="CB162" s="80"/>
      <c r="CC162" s="80"/>
      <c r="CD162" s="80"/>
      <c r="CE162" s="80"/>
      <c r="CF162" s="80"/>
      <c r="CG162" s="80"/>
      <c r="CH162" s="80"/>
      <c r="CI162" s="80"/>
      <c r="CJ162" s="80"/>
      <c r="CK162" s="80"/>
      <c r="CL162" s="80"/>
      <c r="CM162" s="80"/>
      <c r="CN162" s="80"/>
      <c r="CO162" s="80"/>
      <c r="CP162" s="80"/>
      <c r="CQ162" s="80"/>
      <c r="CR162" s="80"/>
      <c r="CS162" s="80"/>
      <c r="CT162" s="80"/>
      <c r="CU162" s="80"/>
      <c r="CV162" s="80"/>
      <c r="CW162" s="80"/>
      <c r="CX162" s="80"/>
      <c r="CY162" s="80"/>
      <c r="CZ162" s="80"/>
      <c r="DA162" s="80"/>
      <c r="DB162" s="80"/>
      <c r="DC162" s="80"/>
      <c r="DD162" s="80"/>
      <c r="DE162" s="80"/>
      <c r="DF162" s="80"/>
      <c r="DG162" s="80"/>
      <c r="DH162" s="80"/>
      <c r="DI162" s="80"/>
      <c r="DJ162" s="80"/>
      <c r="DK162" s="80"/>
      <c r="DL162" s="80"/>
      <c r="DM162" s="80"/>
      <c r="DN162" s="80"/>
      <c r="DO162" s="80"/>
      <c r="DP162" s="80"/>
      <c r="DQ162" s="80"/>
      <c r="DR162" s="80"/>
      <c r="DS162" s="80"/>
      <c r="DT162" s="80"/>
      <c r="DU162" s="80"/>
      <c r="DV162" s="80"/>
      <c r="DW162" s="80"/>
      <c r="DX162" s="80"/>
      <c r="DY162" s="80"/>
      <c r="DZ162" s="80"/>
      <c r="EA162" s="80"/>
      <c r="EB162" s="80"/>
      <c r="EC162" s="80"/>
      <c r="ED162" s="80"/>
      <c r="EE162" s="80"/>
      <c r="EF162" s="80"/>
      <c r="EG162" s="80"/>
      <c r="EH162" s="80"/>
      <c r="EI162" s="80"/>
      <c r="EJ162" s="80"/>
      <c r="EK162" s="80"/>
      <c r="EL162" s="80"/>
      <c r="EM162" s="80"/>
      <c r="EN162" s="80"/>
      <c r="EO162" s="80"/>
      <c r="EP162" s="80"/>
      <c r="EQ162" s="80"/>
      <c r="ER162" s="80"/>
      <c r="ES162" s="80"/>
      <c r="ET162" s="80"/>
      <c r="EU162" s="80"/>
      <c r="EV162" s="80"/>
      <c r="EW162" s="80"/>
      <c r="EX162" s="80"/>
      <c r="EY162" s="80"/>
      <c r="EZ162" s="80"/>
      <c r="FA162" s="80"/>
      <c r="FB162" s="80"/>
      <c r="FC162" s="80"/>
      <c r="FD162" s="80"/>
      <c r="FE162" s="80"/>
      <c r="FF162" s="80"/>
      <c r="FG162" s="80"/>
      <c r="FH162" s="80"/>
      <c r="FI162" s="80"/>
      <c r="FJ162" s="80"/>
      <c r="FK162" s="80"/>
      <c r="FL162" s="80"/>
      <c r="FM162" s="80"/>
      <c r="FN162" s="80"/>
      <c r="FO162" s="80"/>
      <c r="FP162" s="80"/>
      <c r="FQ162" s="80"/>
      <c r="FR162" s="80"/>
      <c r="FS162" s="80"/>
      <c r="FT162" s="80"/>
      <c r="FU162" s="80"/>
      <c r="FV162" s="80"/>
      <c r="FW162" s="80"/>
      <c r="FX162" s="80"/>
      <c r="FY162" s="80"/>
      <c r="FZ162" s="80"/>
      <c r="GA162" s="80"/>
      <c r="GB162" s="80"/>
      <c r="GC162" s="80"/>
      <c r="GD162" s="80"/>
      <c r="GE162" s="80"/>
      <c r="GF162" s="80"/>
    </row>
    <row r="163" spans="1:188" x14ac:dyDescent="0.25">
      <c r="A163" s="101"/>
      <c r="B163" s="102"/>
      <c r="C163" s="102"/>
      <c r="D163" s="38"/>
      <c r="E163" s="89"/>
      <c r="F163" s="90"/>
      <c r="G163" s="78"/>
      <c r="H163" s="91"/>
      <c r="I163" s="78"/>
      <c r="J163" s="80"/>
      <c r="K163" s="80"/>
      <c r="L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c r="CV163" s="80"/>
      <c r="CW163" s="80"/>
      <c r="CX163" s="80"/>
      <c r="CY163" s="80"/>
      <c r="CZ163" s="80"/>
      <c r="DA163" s="80"/>
      <c r="DB163" s="80"/>
      <c r="DC163" s="80"/>
      <c r="DD163" s="80"/>
      <c r="DE163" s="80"/>
      <c r="DF163" s="80"/>
      <c r="DG163" s="80"/>
      <c r="DH163" s="80"/>
      <c r="DI163" s="80"/>
      <c r="DJ163" s="80"/>
      <c r="DK163" s="80"/>
      <c r="DL163" s="80"/>
      <c r="DM163" s="80"/>
      <c r="DN163" s="80"/>
      <c r="DO163" s="80"/>
      <c r="DP163" s="80"/>
      <c r="DQ163" s="80"/>
      <c r="DR163" s="80"/>
      <c r="DS163" s="80"/>
      <c r="DT163" s="80"/>
      <c r="DU163" s="80"/>
      <c r="DV163" s="80"/>
      <c r="DW163" s="80"/>
      <c r="DX163" s="80"/>
      <c r="DY163" s="80"/>
      <c r="DZ163" s="80"/>
      <c r="EA163" s="80"/>
      <c r="EB163" s="80"/>
      <c r="EC163" s="80"/>
      <c r="ED163" s="80"/>
      <c r="EE163" s="80"/>
      <c r="EF163" s="80"/>
      <c r="EG163" s="80"/>
      <c r="EH163" s="80"/>
      <c r="EI163" s="80"/>
      <c r="EJ163" s="80"/>
      <c r="EK163" s="80"/>
      <c r="EL163" s="80"/>
      <c r="EM163" s="80"/>
      <c r="EN163" s="80"/>
      <c r="EO163" s="80"/>
      <c r="EP163" s="80"/>
      <c r="EQ163" s="80"/>
      <c r="ER163" s="80"/>
      <c r="ES163" s="80"/>
      <c r="ET163" s="80"/>
      <c r="EU163" s="80"/>
      <c r="EV163" s="80"/>
      <c r="EW163" s="80"/>
      <c r="EX163" s="80"/>
      <c r="EY163" s="80"/>
      <c r="EZ163" s="80"/>
      <c r="FA163" s="80"/>
      <c r="FB163" s="80"/>
      <c r="FC163" s="80"/>
      <c r="FD163" s="80"/>
      <c r="FE163" s="80"/>
      <c r="FF163" s="80"/>
      <c r="FG163" s="80"/>
      <c r="FH163" s="80"/>
      <c r="FI163" s="80"/>
      <c r="FJ163" s="80"/>
      <c r="FK163" s="80"/>
      <c r="FL163" s="80"/>
      <c r="FM163" s="80"/>
      <c r="FN163" s="80"/>
      <c r="FO163" s="80"/>
      <c r="FP163" s="80"/>
      <c r="FQ163" s="80"/>
      <c r="FR163" s="80"/>
      <c r="FS163" s="80"/>
      <c r="FT163" s="80"/>
      <c r="FU163" s="80"/>
      <c r="FV163" s="80"/>
      <c r="FW163" s="80"/>
      <c r="FX163" s="80"/>
      <c r="FY163" s="80"/>
      <c r="FZ163" s="80"/>
      <c r="GA163" s="80"/>
      <c r="GB163" s="80"/>
      <c r="GC163" s="80"/>
      <c r="GD163" s="80"/>
      <c r="GE163" s="80"/>
      <c r="GF163" s="80"/>
    </row>
    <row r="164" spans="1:188" x14ac:dyDescent="0.25">
      <c r="A164" s="101"/>
      <c r="B164" s="102"/>
      <c r="C164" s="102"/>
      <c r="D164" s="38"/>
      <c r="E164" s="89"/>
      <c r="F164" s="90"/>
      <c r="G164" s="78"/>
      <c r="H164" s="91"/>
      <c r="I164" s="78"/>
      <c r="J164" s="80"/>
      <c r="K164" s="80"/>
      <c r="L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c r="BI164" s="80"/>
      <c r="BJ164" s="80"/>
      <c r="BK164" s="80"/>
      <c r="BL164" s="80"/>
      <c r="BM164" s="80"/>
      <c r="BN164" s="80"/>
      <c r="BO164" s="80"/>
      <c r="BP164" s="80"/>
      <c r="BQ164" s="80"/>
      <c r="BR164" s="80"/>
      <c r="BS164" s="80"/>
      <c r="BT164" s="80"/>
      <c r="BU164" s="80"/>
      <c r="BV164" s="80"/>
      <c r="BW164" s="80"/>
      <c r="BX164" s="80"/>
      <c r="BY164" s="80"/>
      <c r="BZ164" s="80"/>
      <c r="CA164" s="80"/>
      <c r="CB164" s="80"/>
      <c r="CC164" s="80"/>
      <c r="CD164" s="80"/>
      <c r="CE164" s="80"/>
      <c r="CF164" s="80"/>
      <c r="CG164" s="80"/>
      <c r="CH164" s="80"/>
      <c r="CI164" s="80"/>
      <c r="CJ164" s="80"/>
      <c r="CK164" s="80"/>
      <c r="CL164" s="80"/>
      <c r="CM164" s="80"/>
      <c r="CN164" s="80"/>
      <c r="CO164" s="80"/>
      <c r="CP164" s="80"/>
      <c r="CQ164" s="80"/>
      <c r="CR164" s="80"/>
      <c r="CS164" s="80"/>
      <c r="CT164" s="80"/>
      <c r="CU164" s="80"/>
      <c r="CV164" s="80"/>
      <c r="CW164" s="80"/>
      <c r="CX164" s="80"/>
      <c r="CY164" s="80"/>
      <c r="CZ164" s="80"/>
      <c r="DA164" s="80"/>
      <c r="DB164" s="80"/>
      <c r="DC164" s="80"/>
      <c r="DD164" s="80"/>
      <c r="DE164" s="80"/>
      <c r="DF164" s="80"/>
      <c r="DG164" s="80"/>
      <c r="DH164" s="80"/>
      <c r="DI164" s="80"/>
      <c r="DJ164" s="80"/>
      <c r="DK164" s="80"/>
      <c r="DL164" s="80"/>
      <c r="DM164" s="80"/>
      <c r="DN164" s="80"/>
      <c r="DO164" s="80"/>
      <c r="DP164" s="80"/>
      <c r="DQ164" s="80"/>
      <c r="DR164" s="80"/>
      <c r="DS164" s="80"/>
      <c r="DT164" s="80"/>
      <c r="DU164" s="80"/>
      <c r="DV164" s="80"/>
      <c r="DW164" s="80"/>
      <c r="DX164" s="80"/>
      <c r="DY164" s="80"/>
      <c r="DZ164" s="80"/>
      <c r="EA164" s="80"/>
      <c r="EB164" s="80"/>
      <c r="EC164" s="80"/>
      <c r="ED164" s="80"/>
      <c r="EE164" s="80"/>
      <c r="EF164" s="80"/>
      <c r="EG164" s="80"/>
      <c r="EH164" s="80"/>
      <c r="EI164" s="80"/>
      <c r="EJ164" s="80"/>
      <c r="EK164" s="80"/>
      <c r="EL164" s="80"/>
      <c r="EM164" s="80"/>
      <c r="EN164" s="80"/>
      <c r="EO164" s="80"/>
      <c r="EP164" s="80"/>
      <c r="EQ164" s="80"/>
      <c r="ER164" s="80"/>
      <c r="ES164" s="80"/>
      <c r="ET164" s="80"/>
      <c r="EU164" s="80"/>
      <c r="EV164" s="80"/>
      <c r="EW164" s="80"/>
      <c r="EX164" s="80"/>
      <c r="EY164" s="80"/>
      <c r="EZ164" s="80"/>
      <c r="FA164" s="80"/>
      <c r="FB164" s="80"/>
      <c r="FC164" s="80"/>
      <c r="FD164" s="80"/>
      <c r="FE164" s="80"/>
      <c r="FF164" s="80"/>
      <c r="FG164" s="80"/>
      <c r="FH164" s="80"/>
      <c r="FI164" s="80"/>
      <c r="FJ164" s="80"/>
      <c r="FK164" s="80"/>
      <c r="FL164" s="80"/>
      <c r="FM164" s="80"/>
      <c r="FN164" s="80"/>
      <c r="FO164" s="80"/>
      <c r="FP164" s="80"/>
      <c r="FQ164" s="80"/>
      <c r="FR164" s="80"/>
      <c r="FS164" s="80"/>
      <c r="FT164" s="80"/>
      <c r="FU164" s="80"/>
      <c r="FV164" s="80"/>
      <c r="FW164" s="80"/>
      <c r="FX164" s="80"/>
      <c r="FY164" s="80"/>
      <c r="FZ164" s="80"/>
      <c r="GA164" s="80"/>
      <c r="GB164" s="80"/>
      <c r="GC164" s="80"/>
      <c r="GD164" s="80"/>
      <c r="GE164" s="80"/>
      <c r="GF164" s="80"/>
    </row>
    <row r="165" spans="1:188" x14ac:dyDescent="0.25">
      <c r="A165" s="101"/>
      <c r="B165" s="102"/>
      <c r="C165" s="102"/>
      <c r="D165" s="38"/>
      <c r="E165" s="89"/>
      <c r="F165" s="90"/>
      <c r="G165" s="78"/>
      <c r="H165" s="91"/>
      <c r="I165" s="78"/>
      <c r="J165" s="80"/>
      <c r="K165" s="80"/>
      <c r="L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0"/>
      <c r="CB165" s="80"/>
      <c r="CC165" s="80"/>
      <c r="CD165" s="80"/>
      <c r="CE165" s="80"/>
      <c r="CF165" s="80"/>
      <c r="CG165" s="80"/>
      <c r="CH165" s="80"/>
      <c r="CI165" s="80"/>
      <c r="CJ165" s="80"/>
      <c r="CK165" s="80"/>
      <c r="CL165" s="80"/>
      <c r="CM165" s="80"/>
      <c r="CN165" s="80"/>
      <c r="CO165" s="80"/>
      <c r="CP165" s="80"/>
      <c r="CQ165" s="80"/>
      <c r="CR165" s="80"/>
      <c r="CS165" s="80"/>
      <c r="CT165" s="80"/>
      <c r="CU165" s="80"/>
      <c r="CV165" s="80"/>
      <c r="CW165" s="80"/>
      <c r="CX165" s="80"/>
      <c r="CY165" s="80"/>
      <c r="CZ165" s="80"/>
      <c r="DA165" s="80"/>
      <c r="DB165" s="80"/>
      <c r="DC165" s="80"/>
      <c r="DD165" s="80"/>
      <c r="DE165" s="80"/>
      <c r="DF165" s="80"/>
      <c r="DG165" s="80"/>
      <c r="DH165" s="80"/>
      <c r="DI165" s="80"/>
      <c r="DJ165" s="80"/>
      <c r="DK165" s="80"/>
      <c r="DL165" s="80"/>
      <c r="DM165" s="80"/>
      <c r="DN165" s="80"/>
      <c r="DO165" s="80"/>
      <c r="DP165" s="80"/>
      <c r="DQ165" s="80"/>
      <c r="DR165" s="80"/>
      <c r="DS165" s="80"/>
      <c r="DT165" s="80"/>
      <c r="DU165" s="80"/>
      <c r="DV165" s="80"/>
      <c r="DW165" s="80"/>
      <c r="DX165" s="80"/>
      <c r="DY165" s="80"/>
      <c r="DZ165" s="80"/>
      <c r="EA165" s="80"/>
      <c r="EB165" s="80"/>
      <c r="EC165" s="80"/>
      <c r="ED165" s="80"/>
      <c r="EE165" s="80"/>
      <c r="EF165" s="80"/>
      <c r="EG165" s="80"/>
      <c r="EH165" s="80"/>
      <c r="EI165" s="80"/>
      <c r="EJ165" s="80"/>
      <c r="EK165" s="80"/>
      <c r="EL165" s="80"/>
      <c r="EM165" s="80"/>
      <c r="EN165" s="80"/>
      <c r="EO165" s="80"/>
      <c r="EP165" s="80"/>
      <c r="EQ165" s="80"/>
      <c r="ER165" s="80"/>
      <c r="ES165" s="80"/>
      <c r="ET165" s="80"/>
      <c r="EU165" s="80"/>
      <c r="EV165" s="80"/>
      <c r="EW165" s="80"/>
      <c r="EX165" s="80"/>
      <c r="EY165" s="80"/>
      <c r="EZ165" s="80"/>
      <c r="FA165" s="80"/>
      <c r="FB165" s="80"/>
      <c r="FC165" s="80"/>
      <c r="FD165" s="80"/>
      <c r="FE165" s="80"/>
      <c r="FF165" s="80"/>
      <c r="FG165" s="80"/>
      <c r="FH165" s="80"/>
      <c r="FI165" s="80"/>
      <c r="FJ165" s="80"/>
      <c r="FK165" s="80"/>
      <c r="FL165" s="80"/>
      <c r="FM165" s="80"/>
      <c r="FN165" s="80"/>
      <c r="FO165" s="80"/>
      <c r="FP165" s="80"/>
      <c r="FQ165" s="80"/>
      <c r="FR165" s="80"/>
      <c r="FS165" s="80"/>
      <c r="FT165" s="80"/>
      <c r="FU165" s="80"/>
      <c r="FV165" s="80"/>
      <c r="FW165" s="80"/>
      <c r="FX165" s="80"/>
      <c r="FY165" s="80"/>
      <c r="FZ165" s="80"/>
      <c r="GA165" s="80"/>
      <c r="GB165" s="80"/>
      <c r="GC165" s="80"/>
      <c r="GD165" s="80"/>
      <c r="GE165" s="80"/>
      <c r="GF165" s="80"/>
    </row>
    <row r="166" spans="1:188" x14ac:dyDescent="0.25">
      <c r="A166" s="101"/>
      <c r="B166" s="102"/>
      <c r="C166" s="102"/>
      <c r="D166" s="38"/>
      <c r="E166" s="89"/>
      <c r="F166" s="90"/>
      <c r="G166" s="78"/>
      <c r="H166" s="91"/>
      <c r="I166" s="78"/>
      <c r="J166" s="80"/>
      <c r="K166" s="80"/>
      <c r="L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c r="CA166" s="80"/>
      <c r="CB166" s="80"/>
      <c r="CC166" s="80"/>
      <c r="CD166" s="80"/>
      <c r="CE166" s="80"/>
      <c r="CF166" s="80"/>
      <c r="CG166" s="80"/>
      <c r="CH166" s="80"/>
      <c r="CI166" s="80"/>
      <c r="CJ166" s="80"/>
      <c r="CK166" s="80"/>
      <c r="CL166" s="80"/>
      <c r="CM166" s="80"/>
      <c r="CN166" s="80"/>
      <c r="CO166" s="80"/>
      <c r="CP166" s="80"/>
      <c r="CQ166" s="80"/>
      <c r="CR166" s="80"/>
      <c r="CS166" s="80"/>
      <c r="CT166" s="80"/>
      <c r="CU166" s="80"/>
      <c r="CV166" s="80"/>
      <c r="CW166" s="80"/>
      <c r="CX166" s="80"/>
      <c r="CY166" s="80"/>
      <c r="CZ166" s="80"/>
      <c r="DA166" s="80"/>
      <c r="DB166" s="80"/>
      <c r="DC166" s="80"/>
      <c r="DD166" s="80"/>
      <c r="DE166" s="80"/>
      <c r="DF166" s="80"/>
      <c r="DG166" s="80"/>
      <c r="DH166" s="80"/>
      <c r="DI166" s="80"/>
      <c r="DJ166" s="80"/>
      <c r="DK166" s="80"/>
      <c r="DL166" s="80"/>
      <c r="DM166" s="80"/>
      <c r="DN166" s="80"/>
      <c r="DO166" s="80"/>
      <c r="DP166" s="80"/>
      <c r="DQ166" s="80"/>
      <c r="DR166" s="80"/>
      <c r="DS166" s="80"/>
      <c r="DT166" s="80"/>
      <c r="DU166" s="80"/>
      <c r="DV166" s="80"/>
      <c r="DW166" s="80"/>
      <c r="DX166" s="80"/>
      <c r="DY166" s="80"/>
      <c r="DZ166" s="80"/>
      <c r="EA166" s="80"/>
      <c r="EB166" s="80"/>
      <c r="EC166" s="80"/>
      <c r="ED166" s="80"/>
      <c r="EE166" s="80"/>
      <c r="EF166" s="80"/>
      <c r="EG166" s="80"/>
      <c r="EH166" s="80"/>
      <c r="EI166" s="80"/>
      <c r="EJ166" s="80"/>
      <c r="EK166" s="80"/>
      <c r="EL166" s="80"/>
      <c r="EM166" s="80"/>
      <c r="EN166" s="80"/>
      <c r="EO166" s="80"/>
      <c r="EP166" s="80"/>
      <c r="EQ166" s="80"/>
      <c r="ER166" s="80"/>
      <c r="ES166" s="80"/>
      <c r="ET166" s="80"/>
      <c r="EU166" s="80"/>
      <c r="EV166" s="80"/>
      <c r="EW166" s="80"/>
      <c r="EX166" s="80"/>
      <c r="EY166" s="80"/>
      <c r="EZ166" s="80"/>
      <c r="FA166" s="80"/>
      <c r="FB166" s="80"/>
      <c r="FC166" s="80"/>
      <c r="FD166" s="80"/>
      <c r="FE166" s="80"/>
      <c r="FF166" s="80"/>
      <c r="FG166" s="80"/>
      <c r="FH166" s="80"/>
      <c r="FI166" s="80"/>
      <c r="FJ166" s="80"/>
      <c r="FK166" s="80"/>
      <c r="FL166" s="80"/>
      <c r="FM166" s="80"/>
      <c r="FN166" s="80"/>
      <c r="FO166" s="80"/>
      <c r="FP166" s="80"/>
      <c r="FQ166" s="80"/>
      <c r="FR166" s="80"/>
      <c r="FS166" s="80"/>
      <c r="FT166" s="80"/>
      <c r="FU166" s="80"/>
      <c r="FV166" s="80"/>
      <c r="FW166" s="80"/>
      <c r="FX166" s="80"/>
      <c r="FY166" s="80"/>
      <c r="FZ166" s="80"/>
      <c r="GA166" s="80"/>
      <c r="GB166" s="80"/>
      <c r="GC166" s="80"/>
      <c r="GD166" s="80"/>
      <c r="GE166" s="80"/>
      <c r="GF166" s="80"/>
    </row>
    <row r="167" spans="1:188" x14ac:dyDescent="0.25">
      <c r="A167" s="101"/>
      <c r="B167" s="102"/>
      <c r="C167" s="102"/>
      <c r="D167" s="38"/>
      <c r="E167" s="89"/>
      <c r="F167" s="90"/>
      <c r="G167" s="78"/>
      <c r="H167" s="91"/>
      <c r="I167" s="78"/>
      <c r="J167" s="80"/>
      <c r="K167" s="80"/>
      <c r="L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c r="CA167" s="80"/>
      <c r="CB167" s="80"/>
      <c r="CC167" s="80"/>
      <c r="CD167" s="80"/>
      <c r="CE167" s="80"/>
      <c r="CF167" s="80"/>
      <c r="CG167" s="80"/>
      <c r="CH167" s="80"/>
      <c r="CI167" s="80"/>
      <c r="CJ167" s="80"/>
      <c r="CK167" s="80"/>
      <c r="CL167" s="80"/>
      <c r="CM167" s="80"/>
      <c r="CN167" s="80"/>
      <c r="CO167" s="80"/>
      <c r="CP167" s="80"/>
      <c r="CQ167" s="80"/>
      <c r="CR167" s="80"/>
      <c r="CS167" s="80"/>
      <c r="CT167" s="80"/>
      <c r="CU167" s="80"/>
      <c r="CV167" s="80"/>
      <c r="CW167" s="80"/>
      <c r="CX167" s="80"/>
      <c r="CY167" s="80"/>
      <c r="CZ167" s="80"/>
      <c r="DA167" s="80"/>
      <c r="DB167" s="80"/>
      <c r="DC167" s="80"/>
      <c r="DD167" s="80"/>
      <c r="DE167" s="80"/>
      <c r="DF167" s="80"/>
      <c r="DG167" s="80"/>
      <c r="DH167" s="80"/>
      <c r="DI167" s="80"/>
      <c r="DJ167" s="80"/>
      <c r="DK167" s="80"/>
      <c r="DL167" s="80"/>
      <c r="DM167" s="80"/>
      <c r="DN167" s="80"/>
      <c r="DO167" s="80"/>
      <c r="DP167" s="80"/>
      <c r="DQ167" s="80"/>
      <c r="DR167" s="80"/>
      <c r="DS167" s="80"/>
      <c r="DT167" s="80"/>
      <c r="DU167" s="80"/>
      <c r="DV167" s="80"/>
      <c r="DW167" s="80"/>
      <c r="DX167" s="80"/>
      <c r="DY167" s="80"/>
      <c r="DZ167" s="80"/>
      <c r="EA167" s="80"/>
      <c r="EB167" s="80"/>
      <c r="EC167" s="80"/>
      <c r="ED167" s="80"/>
      <c r="EE167" s="80"/>
      <c r="EF167" s="80"/>
      <c r="EG167" s="80"/>
      <c r="EH167" s="80"/>
      <c r="EI167" s="80"/>
      <c r="EJ167" s="80"/>
      <c r="EK167" s="80"/>
      <c r="EL167" s="80"/>
      <c r="EM167" s="80"/>
      <c r="EN167" s="80"/>
      <c r="EO167" s="80"/>
      <c r="EP167" s="80"/>
      <c r="EQ167" s="80"/>
      <c r="ER167" s="80"/>
      <c r="ES167" s="80"/>
      <c r="ET167" s="80"/>
      <c r="EU167" s="80"/>
      <c r="EV167" s="80"/>
      <c r="EW167" s="80"/>
      <c r="EX167" s="80"/>
      <c r="EY167" s="80"/>
      <c r="EZ167" s="80"/>
      <c r="FA167" s="80"/>
      <c r="FB167" s="80"/>
      <c r="FC167" s="80"/>
      <c r="FD167" s="80"/>
      <c r="FE167" s="80"/>
      <c r="FF167" s="80"/>
      <c r="FG167" s="80"/>
      <c r="FH167" s="80"/>
      <c r="FI167" s="80"/>
      <c r="FJ167" s="80"/>
      <c r="FK167" s="80"/>
      <c r="FL167" s="80"/>
      <c r="FM167" s="80"/>
      <c r="FN167" s="80"/>
      <c r="FO167" s="80"/>
      <c r="FP167" s="80"/>
      <c r="FQ167" s="80"/>
      <c r="FR167" s="80"/>
      <c r="FS167" s="80"/>
      <c r="FT167" s="80"/>
      <c r="FU167" s="80"/>
      <c r="FV167" s="80"/>
      <c r="FW167" s="80"/>
      <c r="FX167" s="80"/>
      <c r="FY167" s="80"/>
      <c r="FZ167" s="80"/>
      <c r="GA167" s="80"/>
      <c r="GB167" s="80"/>
      <c r="GC167" s="80"/>
      <c r="GD167" s="80"/>
      <c r="GE167" s="80"/>
      <c r="GF167" s="80"/>
    </row>
    <row r="168" spans="1:188" x14ac:dyDescent="0.25">
      <c r="A168" s="101"/>
      <c r="B168" s="102"/>
      <c r="C168" s="102"/>
      <c r="D168" s="38"/>
      <c r="E168" s="89"/>
      <c r="F168" s="90"/>
      <c r="G168" s="78"/>
      <c r="H168" s="91"/>
      <c r="I168" s="78"/>
      <c r="J168" s="80"/>
      <c r="K168" s="80"/>
      <c r="L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c r="CA168" s="80"/>
      <c r="CB168" s="80"/>
      <c r="CC168" s="80"/>
      <c r="CD168" s="80"/>
      <c r="CE168" s="80"/>
      <c r="CF168" s="80"/>
      <c r="CG168" s="80"/>
      <c r="CH168" s="80"/>
      <c r="CI168" s="80"/>
      <c r="CJ168" s="80"/>
      <c r="CK168" s="80"/>
      <c r="CL168" s="80"/>
      <c r="CM168" s="80"/>
      <c r="CN168" s="80"/>
      <c r="CO168" s="80"/>
      <c r="CP168" s="80"/>
      <c r="CQ168" s="80"/>
      <c r="CR168" s="80"/>
      <c r="CS168" s="80"/>
      <c r="CT168" s="80"/>
      <c r="CU168" s="80"/>
      <c r="CV168" s="80"/>
      <c r="CW168" s="80"/>
      <c r="CX168" s="80"/>
      <c r="CY168" s="80"/>
      <c r="CZ168" s="80"/>
      <c r="DA168" s="80"/>
      <c r="DB168" s="80"/>
      <c r="DC168" s="80"/>
      <c r="DD168" s="80"/>
      <c r="DE168" s="80"/>
      <c r="DF168" s="80"/>
      <c r="DG168" s="80"/>
      <c r="DH168" s="80"/>
      <c r="DI168" s="80"/>
      <c r="DJ168" s="80"/>
      <c r="DK168" s="80"/>
      <c r="DL168" s="80"/>
      <c r="DM168" s="80"/>
      <c r="DN168" s="80"/>
      <c r="DO168" s="80"/>
      <c r="DP168" s="80"/>
      <c r="DQ168" s="80"/>
      <c r="DR168" s="80"/>
      <c r="DS168" s="80"/>
      <c r="DT168" s="80"/>
      <c r="DU168" s="80"/>
      <c r="DV168" s="80"/>
      <c r="DW168" s="80"/>
      <c r="DX168" s="80"/>
      <c r="DY168" s="80"/>
      <c r="DZ168" s="80"/>
      <c r="EA168" s="80"/>
      <c r="EB168" s="80"/>
      <c r="EC168" s="80"/>
      <c r="ED168" s="80"/>
      <c r="EE168" s="80"/>
      <c r="EF168" s="80"/>
      <c r="EG168" s="80"/>
      <c r="EH168" s="80"/>
      <c r="EI168" s="80"/>
      <c r="EJ168" s="80"/>
      <c r="EK168" s="80"/>
      <c r="EL168" s="80"/>
      <c r="EM168" s="80"/>
      <c r="EN168" s="80"/>
      <c r="EO168" s="80"/>
      <c r="EP168" s="80"/>
      <c r="EQ168" s="80"/>
      <c r="ER168" s="80"/>
      <c r="ES168" s="80"/>
      <c r="ET168" s="80"/>
      <c r="EU168" s="80"/>
      <c r="EV168" s="80"/>
      <c r="EW168" s="80"/>
      <c r="EX168" s="80"/>
      <c r="EY168" s="80"/>
      <c r="EZ168" s="80"/>
      <c r="FA168" s="80"/>
      <c r="FB168" s="80"/>
      <c r="FC168" s="80"/>
      <c r="FD168" s="80"/>
      <c r="FE168" s="80"/>
      <c r="FF168" s="80"/>
      <c r="FG168" s="80"/>
      <c r="FH168" s="80"/>
      <c r="FI168" s="80"/>
      <c r="FJ168" s="80"/>
      <c r="FK168" s="80"/>
      <c r="FL168" s="80"/>
      <c r="FM168" s="80"/>
      <c r="FN168" s="80"/>
      <c r="FO168" s="80"/>
      <c r="FP168" s="80"/>
      <c r="FQ168" s="80"/>
      <c r="FR168" s="80"/>
      <c r="FS168" s="80"/>
      <c r="FT168" s="80"/>
      <c r="FU168" s="80"/>
      <c r="FV168" s="80"/>
      <c r="FW168" s="80"/>
      <c r="FX168" s="80"/>
      <c r="FY168" s="80"/>
      <c r="FZ168" s="80"/>
      <c r="GA168" s="80"/>
      <c r="GB168" s="80"/>
      <c r="GC168" s="80"/>
      <c r="GD168" s="80"/>
      <c r="GE168" s="80"/>
      <c r="GF168" s="80"/>
    </row>
    <row r="169" spans="1:188" x14ac:dyDescent="0.25">
      <c r="A169" s="101"/>
      <c r="B169" s="102"/>
      <c r="C169" s="102"/>
      <c r="D169" s="38"/>
      <c r="E169" s="89"/>
      <c r="F169" s="90"/>
      <c r="G169" s="78"/>
      <c r="H169" s="91"/>
      <c r="I169" s="78"/>
      <c r="J169" s="80"/>
      <c r="K169" s="80"/>
      <c r="L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0"/>
      <c r="CB169" s="80"/>
      <c r="CC169" s="80"/>
      <c r="CD169" s="80"/>
      <c r="CE169" s="80"/>
      <c r="CF169" s="80"/>
      <c r="CG169" s="80"/>
      <c r="CH169" s="80"/>
      <c r="CI169" s="80"/>
      <c r="CJ169" s="80"/>
      <c r="CK169" s="80"/>
      <c r="CL169" s="80"/>
      <c r="CM169" s="80"/>
      <c r="CN169" s="80"/>
      <c r="CO169" s="80"/>
      <c r="CP169" s="80"/>
      <c r="CQ169" s="80"/>
      <c r="CR169" s="80"/>
      <c r="CS169" s="80"/>
      <c r="CT169" s="80"/>
      <c r="CU169" s="80"/>
      <c r="CV169" s="80"/>
      <c r="CW169" s="80"/>
      <c r="CX169" s="80"/>
      <c r="CY169" s="80"/>
      <c r="CZ169" s="80"/>
      <c r="DA169" s="80"/>
      <c r="DB169" s="80"/>
      <c r="DC169" s="80"/>
      <c r="DD169" s="80"/>
      <c r="DE169" s="80"/>
      <c r="DF169" s="80"/>
      <c r="DG169" s="80"/>
      <c r="DH169" s="80"/>
      <c r="DI169" s="80"/>
      <c r="DJ169" s="80"/>
      <c r="DK169" s="80"/>
      <c r="DL169" s="80"/>
      <c r="DM169" s="80"/>
      <c r="DN169" s="80"/>
      <c r="DO169" s="80"/>
      <c r="DP169" s="80"/>
      <c r="DQ169" s="80"/>
      <c r="DR169" s="80"/>
      <c r="DS169" s="80"/>
      <c r="DT169" s="80"/>
      <c r="DU169" s="80"/>
      <c r="DV169" s="80"/>
      <c r="DW169" s="80"/>
      <c r="DX169" s="80"/>
      <c r="DY169" s="80"/>
      <c r="DZ169" s="80"/>
      <c r="EA169" s="80"/>
      <c r="EB169" s="80"/>
      <c r="EC169" s="80"/>
      <c r="ED169" s="80"/>
      <c r="EE169" s="80"/>
      <c r="EF169" s="80"/>
      <c r="EG169" s="80"/>
      <c r="EH169" s="80"/>
      <c r="EI169" s="80"/>
      <c r="EJ169" s="80"/>
      <c r="EK169" s="80"/>
      <c r="EL169" s="80"/>
      <c r="EM169" s="80"/>
      <c r="EN169" s="80"/>
      <c r="EO169" s="80"/>
      <c r="EP169" s="80"/>
      <c r="EQ169" s="80"/>
      <c r="ER169" s="80"/>
      <c r="ES169" s="80"/>
      <c r="ET169" s="80"/>
      <c r="EU169" s="80"/>
      <c r="EV169" s="80"/>
      <c r="EW169" s="80"/>
      <c r="EX169" s="80"/>
      <c r="EY169" s="80"/>
      <c r="EZ169" s="80"/>
      <c r="FA169" s="80"/>
      <c r="FB169" s="80"/>
      <c r="FC169" s="80"/>
      <c r="FD169" s="80"/>
      <c r="FE169" s="80"/>
      <c r="FF169" s="80"/>
      <c r="FG169" s="80"/>
      <c r="FH169" s="80"/>
      <c r="FI169" s="80"/>
      <c r="FJ169" s="80"/>
      <c r="FK169" s="80"/>
      <c r="FL169" s="80"/>
      <c r="FM169" s="80"/>
      <c r="FN169" s="80"/>
      <c r="FO169" s="80"/>
      <c r="FP169" s="80"/>
      <c r="FQ169" s="80"/>
      <c r="FR169" s="80"/>
      <c r="FS169" s="80"/>
      <c r="FT169" s="80"/>
      <c r="FU169" s="80"/>
      <c r="FV169" s="80"/>
      <c r="FW169" s="80"/>
      <c r="FX169" s="80"/>
      <c r="FY169" s="80"/>
      <c r="FZ169" s="80"/>
      <c r="GA169" s="80"/>
      <c r="GB169" s="80"/>
      <c r="GC169" s="80"/>
      <c r="GD169" s="80"/>
      <c r="GE169" s="80"/>
      <c r="GF169" s="80"/>
    </row>
    <row r="170" spans="1:188" x14ac:dyDescent="0.25">
      <c r="A170" s="101"/>
      <c r="B170" s="102"/>
      <c r="C170" s="102"/>
      <c r="D170" s="38"/>
      <c r="E170" s="89"/>
      <c r="F170" s="90"/>
      <c r="G170" s="78"/>
      <c r="H170" s="91"/>
      <c r="I170" s="78"/>
      <c r="J170" s="80"/>
      <c r="K170" s="80"/>
      <c r="L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0"/>
      <c r="CB170" s="80"/>
      <c r="CC170" s="80"/>
      <c r="CD170" s="80"/>
      <c r="CE170" s="80"/>
      <c r="CF170" s="80"/>
      <c r="CG170" s="80"/>
      <c r="CH170" s="80"/>
      <c r="CI170" s="80"/>
      <c r="CJ170" s="80"/>
      <c r="CK170" s="80"/>
      <c r="CL170" s="80"/>
      <c r="CM170" s="80"/>
      <c r="CN170" s="80"/>
      <c r="CO170" s="80"/>
      <c r="CP170" s="80"/>
      <c r="CQ170" s="80"/>
      <c r="CR170" s="80"/>
      <c r="CS170" s="80"/>
      <c r="CT170" s="80"/>
      <c r="CU170" s="80"/>
      <c r="CV170" s="80"/>
      <c r="CW170" s="80"/>
      <c r="CX170" s="80"/>
      <c r="CY170" s="80"/>
      <c r="CZ170" s="80"/>
      <c r="DA170" s="80"/>
      <c r="DB170" s="80"/>
      <c r="DC170" s="80"/>
      <c r="DD170" s="80"/>
      <c r="DE170" s="80"/>
      <c r="DF170" s="80"/>
      <c r="DG170" s="80"/>
      <c r="DH170" s="80"/>
      <c r="DI170" s="80"/>
      <c r="DJ170" s="80"/>
      <c r="DK170" s="80"/>
      <c r="DL170" s="80"/>
      <c r="DM170" s="80"/>
      <c r="DN170" s="80"/>
      <c r="DO170" s="80"/>
      <c r="DP170" s="80"/>
      <c r="DQ170" s="80"/>
      <c r="DR170" s="80"/>
      <c r="DS170" s="80"/>
      <c r="DT170" s="80"/>
      <c r="DU170" s="80"/>
      <c r="DV170" s="80"/>
      <c r="DW170" s="80"/>
      <c r="DX170" s="80"/>
      <c r="DY170" s="80"/>
      <c r="DZ170" s="80"/>
      <c r="EA170" s="80"/>
      <c r="EB170" s="80"/>
      <c r="EC170" s="80"/>
      <c r="ED170" s="80"/>
      <c r="EE170" s="80"/>
      <c r="EF170" s="80"/>
      <c r="EG170" s="80"/>
      <c r="EH170" s="80"/>
      <c r="EI170" s="80"/>
      <c r="EJ170" s="80"/>
      <c r="EK170" s="80"/>
      <c r="EL170" s="80"/>
      <c r="EM170" s="80"/>
      <c r="EN170" s="80"/>
      <c r="EO170" s="80"/>
      <c r="EP170" s="80"/>
      <c r="EQ170" s="80"/>
      <c r="ER170" s="80"/>
      <c r="ES170" s="80"/>
      <c r="ET170" s="80"/>
      <c r="EU170" s="80"/>
      <c r="EV170" s="80"/>
      <c r="EW170" s="80"/>
      <c r="EX170" s="80"/>
      <c r="EY170" s="80"/>
      <c r="EZ170" s="80"/>
      <c r="FA170" s="80"/>
      <c r="FB170" s="80"/>
      <c r="FC170" s="80"/>
      <c r="FD170" s="80"/>
      <c r="FE170" s="80"/>
      <c r="FF170" s="80"/>
      <c r="FG170" s="80"/>
      <c r="FH170" s="80"/>
      <c r="FI170" s="80"/>
      <c r="FJ170" s="80"/>
      <c r="FK170" s="80"/>
      <c r="FL170" s="80"/>
      <c r="FM170" s="80"/>
      <c r="FN170" s="80"/>
      <c r="FO170" s="80"/>
      <c r="FP170" s="80"/>
      <c r="FQ170" s="80"/>
      <c r="FR170" s="80"/>
      <c r="FS170" s="80"/>
      <c r="FT170" s="80"/>
      <c r="FU170" s="80"/>
      <c r="FV170" s="80"/>
      <c r="FW170" s="80"/>
      <c r="FX170" s="80"/>
      <c r="FY170" s="80"/>
      <c r="FZ170" s="80"/>
      <c r="GA170" s="80"/>
      <c r="GB170" s="80"/>
      <c r="GC170" s="80"/>
      <c r="GD170" s="80"/>
      <c r="GE170" s="80"/>
      <c r="GF170" s="80"/>
    </row>
    <row r="171" spans="1:188" x14ac:dyDescent="0.25">
      <c r="A171" s="101"/>
      <c r="B171" s="102"/>
      <c r="C171" s="102"/>
      <c r="D171" s="38"/>
      <c r="E171" s="89"/>
      <c r="F171" s="90"/>
      <c r="G171" s="78"/>
      <c r="H171" s="91"/>
      <c r="I171" s="78"/>
      <c r="J171" s="80"/>
      <c r="K171" s="80"/>
      <c r="L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c r="BI171" s="80"/>
      <c r="BJ171" s="80"/>
      <c r="BK171" s="80"/>
      <c r="BL171" s="80"/>
      <c r="BM171" s="80"/>
      <c r="BN171" s="80"/>
      <c r="BO171" s="80"/>
      <c r="BP171" s="80"/>
      <c r="BQ171" s="80"/>
      <c r="BR171" s="80"/>
      <c r="BS171" s="80"/>
      <c r="BT171" s="80"/>
      <c r="BU171" s="80"/>
      <c r="BV171" s="80"/>
      <c r="BW171" s="80"/>
      <c r="BX171" s="80"/>
      <c r="BY171" s="80"/>
      <c r="BZ171" s="80"/>
      <c r="CA171" s="80"/>
      <c r="CB171" s="80"/>
      <c r="CC171" s="80"/>
      <c r="CD171" s="80"/>
      <c r="CE171" s="80"/>
      <c r="CF171" s="80"/>
      <c r="CG171" s="80"/>
      <c r="CH171" s="80"/>
      <c r="CI171" s="80"/>
      <c r="CJ171" s="80"/>
      <c r="CK171" s="80"/>
      <c r="CL171" s="80"/>
      <c r="CM171" s="80"/>
      <c r="CN171" s="80"/>
      <c r="CO171" s="80"/>
      <c r="CP171" s="80"/>
      <c r="CQ171" s="80"/>
      <c r="CR171" s="80"/>
      <c r="CS171" s="80"/>
      <c r="CT171" s="80"/>
      <c r="CU171" s="80"/>
      <c r="CV171" s="80"/>
      <c r="CW171" s="80"/>
      <c r="CX171" s="80"/>
      <c r="CY171" s="80"/>
      <c r="CZ171" s="80"/>
      <c r="DA171" s="80"/>
      <c r="DB171" s="80"/>
      <c r="DC171" s="80"/>
      <c r="DD171" s="80"/>
      <c r="DE171" s="80"/>
      <c r="DF171" s="80"/>
      <c r="DG171" s="80"/>
      <c r="DH171" s="80"/>
      <c r="DI171" s="80"/>
      <c r="DJ171" s="80"/>
      <c r="DK171" s="80"/>
      <c r="DL171" s="80"/>
      <c r="DM171" s="80"/>
      <c r="DN171" s="80"/>
      <c r="DO171" s="80"/>
      <c r="DP171" s="80"/>
      <c r="DQ171" s="80"/>
      <c r="DR171" s="80"/>
      <c r="DS171" s="80"/>
      <c r="DT171" s="80"/>
      <c r="DU171" s="80"/>
      <c r="DV171" s="80"/>
      <c r="DW171" s="80"/>
      <c r="DX171" s="80"/>
      <c r="DY171" s="80"/>
      <c r="DZ171" s="80"/>
      <c r="EA171" s="80"/>
      <c r="EB171" s="80"/>
      <c r="EC171" s="80"/>
      <c r="ED171" s="80"/>
      <c r="EE171" s="80"/>
      <c r="EF171" s="80"/>
      <c r="EG171" s="80"/>
      <c r="EH171" s="80"/>
      <c r="EI171" s="80"/>
      <c r="EJ171" s="80"/>
      <c r="EK171" s="80"/>
      <c r="EL171" s="80"/>
      <c r="EM171" s="80"/>
      <c r="EN171" s="80"/>
      <c r="EO171" s="80"/>
      <c r="EP171" s="80"/>
      <c r="EQ171" s="80"/>
      <c r="ER171" s="80"/>
      <c r="ES171" s="80"/>
      <c r="ET171" s="80"/>
      <c r="EU171" s="80"/>
      <c r="EV171" s="80"/>
      <c r="EW171" s="80"/>
      <c r="EX171" s="80"/>
      <c r="EY171" s="80"/>
      <c r="EZ171" s="80"/>
      <c r="FA171" s="80"/>
      <c r="FB171" s="80"/>
      <c r="FC171" s="80"/>
      <c r="FD171" s="80"/>
      <c r="FE171" s="80"/>
      <c r="FF171" s="80"/>
      <c r="FG171" s="80"/>
      <c r="FH171" s="80"/>
      <c r="FI171" s="80"/>
      <c r="FJ171" s="80"/>
      <c r="FK171" s="80"/>
      <c r="FL171" s="80"/>
      <c r="FM171" s="80"/>
      <c r="FN171" s="80"/>
      <c r="FO171" s="80"/>
      <c r="FP171" s="80"/>
      <c r="FQ171" s="80"/>
      <c r="FR171" s="80"/>
      <c r="FS171" s="80"/>
      <c r="FT171" s="80"/>
      <c r="FU171" s="80"/>
      <c r="FV171" s="80"/>
      <c r="FW171" s="80"/>
      <c r="FX171" s="80"/>
      <c r="FY171" s="80"/>
      <c r="FZ171" s="80"/>
      <c r="GA171" s="80"/>
      <c r="GB171" s="80"/>
      <c r="GC171" s="80"/>
      <c r="GD171" s="80"/>
      <c r="GE171" s="80"/>
      <c r="GF171" s="80"/>
    </row>
    <row r="172" spans="1:188" x14ac:dyDescent="0.25">
      <c r="A172" s="101"/>
      <c r="B172" s="102"/>
      <c r="C172" s="102"/>
      <c r="D172" s="38"/>
      <c r="E172" s="89"/>
      <c r="F172" s="90"/>
      <c r="G172" s="78"/>
      <c r="H172" s="91"/>
      <c r="I172" s="78"/>
      <c r="J172" s="80"/>
      <c r="K172" s="80"/>
      <c r="L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c r="CV172" s="80"/>
      <c r="CW172" s="80"/>
      <c r="CX172" s="80"/>
      <c r="CY172" s="80"/>
      <c r="CZ172" s="80"/>
      <c r="DA172" s="80"/>
      <c r="DB172" s="80"/>
      <c r="DC172" s="80"/>
      <c r="DD172" s="80"/>
      <c r="DE172" s="80"/>
      <c r="DF172" s="80"/>
      <c r="DG172" s="80"/>
      <c r="DH172" s="80"/>
      <c r="DI172" s="80"/>
      <c r="DJ172" s="80"/>
      <c r="DK172" s="80"/>
      <c r="DL172" s="80"/>
      <c r="DM172" s="80"/>
      <c r="DN172" s="80"/>
      <c r="DO172" s="80"/>
      <c r="DP172" s="80"/>
      <c r="DQ172" s="80"/>
      <c r="DR172" s="80"/>
      <c r="DS172" s="80"/>
      <c r="DT172" s="80"/>
      <c r="DU172" s="80"/>
      <c r="DV172" s="80"/>
      <c r="DW172" s="80"/>
      <c r="DX172" s="80"/>
      <c r="DY172" s="80"/>
      <c r="DZ172" s="80"/>
      <c r="EA172" s="80"/>
      <c r="EB172" s="80"/>
      <c r="EC172" s="80"/>
      <c r="ED172" s="80"/>
      <c r="EE172" s="80"/>
      <c r="EF172" s="80"/>
      <c r="EG172" s="80"/>
      <c r="EH172" s="80"/>
      <c r="EI172" s="80"/>
      <c r="EJ172" s="80"/>
      <c r="EK172" s="80"/>
      <c r="EL172" s="80"/>
      <c r="EM172" s="80"/>
      <c r="EN172" s="80"/>
      <c r="EO172" s="80"/>
      <c r="EP172" s="80"/>
      <c r="EQ172" s="80"/>
      <c r="ER172" s="80"/>
      <c r="ES172" s="80"/>
      <c r="ET172" s="80"/>
      <c r="EU172" s="80"/>
      <c r="EV172" s="80"/>
      <c r="EW172" s="80"/>
      <c r="EX172" s="80"/>
      <c r="EY172" s="80"/>
      <c r="EZ172" s="80"/>
      <c r="FA172" s="80"/>
      <c r="FB172" s="80"/>
      <c r="FC172" s="80"/>
      <c r="FD172" s="80"/>
      <c r="FE172" s="80"/>
      <c r="FF172" s="80"/>
      <c r="FG172" s="80"/>
      <c r="FH172" s="80"/>
      <c r="FI172" s="80"/>
      <c r="FJ172" s="80"/>
      <c r="FK172" s="80"/>
      <c r="FL172" s="80"/>
      <c r="FM172" s="80"/>
      <c r="FN172" s="80"/>
      <c r="FO172" s="80"/>
      <c r="FP172" s="80"/>
      <c r="FQ172" s="80"/>
      <c r="FR172" s="80"/>
      <c r="FS172" s="80"/>
      <c r="FT172" s="80"/>
      <c r="FU172" s="80"/>
      <c r="FV172" s="80"/>
      <c r="FW172" s="80"/>
      <c r="FX172" s="80"/>
      <c r="FY172" s="80"/>
      <c r="FZ172" s="80"/>
      <c r="GA172" s="80"/>
      <c r="GB172" s="80"/>
      <c r="GC172" s="80"/>
      <c r="GD172" s="80"/>
      <c r="GE172" s="80"/>
      <c r="GF172" s="80"/>
    </row>
    <row r="173" spans="1:188" x14ac:dyDescent="0.25">
      <c r="A173" s="101"/>
      <c r="B173" s="102"/>
      <c r="C173" s="102"/>
      <c r="D173" s="38"/>
      <c r="E173" s="89"/>
      <c r="F173" s="90"/>
      <c r="G173" s="78"/>
      <c r="H173" s="91"/>
      <c r="I173" s="78"/>
      <c r="J173" s="80"/>
      <c r="K173" s="80"/>
      <c r="L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c r="CT173" s="80"/>
      <c r="CU173" s="80"/>
      <c r="CV173" s="80"/>
      <c r="CW173" s="80"/>
      <c r="CX173" s="80"/>
      <c r="CY173" s="80"/>
      <c r="CZ173" s="80"/>
      <c r="DA173" s="80"/>
      <c r="DB173" s="80"/>
      <c r="DC173" s="80"/>
      <c r="DD173" s="80"/>
      <c r="DE173" s="80"/>
      <c r="DF173" s="80"/>
      <c r="DG173" s="80"/>
      <c r="DH173" s="80"/>
      <c r="DI173" s="80"/>
      <c r="DJ173" s="80"/>
      <c r="DK173" s="80"/>
      <c r="DL173" s="80"/>
      <c r="DM173" s="80"/>
      <c r="DN173" s="80"/>
      <c r="DO173" s="80"/>
      <c r="DP173" s="80"/>
      <c r="DQ173" s="80"/>
      <c r="DR173" s="80"/>
      <c r="DS173" s="80"/>
      <c r="DT173" s="80"/>
      <c r="DU173" s="80"/>
      <c r="DV173" s="80"/>
      <c r="DW173" s="80"/>
      <c r="DX173" s="80"/>
      <c r="DY173" s="80"/>
      <c r="DZ173" s="80"/>
      <c r="EA173" s="80"/>
      <c r="EB173" s="80"/>
      <c r="EC173" s="80"/>
      <c r="ED173" s="80"/>
      <c r="EE173" s="80"/>
      <c r="EF173" s="80"/>
      <c r="EG173" s="80"/>
      <c r="EH173" s="80"/>
      <c r="EI173" s="80"/>
      <c r="EJ173" s="80"/>
      <c r="EK173" s="80"/>
      <c r="EL173" s="80"/>
      <c r="EM173" s="80"/>
      <c r="EN173" s="80"/>
      <c r="EO173" s="80"/>
      <c r="EP173" s="80"/>
      <c r="EQ173" s="80"/>
      <c r="ER173" s="80"/>
      <c r="ES173" s="80"/>
      <c r="ET173" s="80"/>
      <c r="EU173" s="80"/>
      <c r="EV173" s="80"/>
      <c r="EW173" s="80"/>
      <c r="EX173" s="80"/>
      <c r="EY173" s="80"/>
      <c r="EZ173" s="80"/>
      <c r="FA173" s="80"/>
      <c r="FB173" s="80"/>
      <c r="FC173" s="80"/>
      <c r="FD173" s="80"/>
      <c r="FE173" s="80"/>
      <c r="FF173" s="80"/>
      <c r="FG173" s="80"/>
      <c r="FH173" s="80"/>
      <c r="FI173" s="80"/>
      <c r="FJ173" s="80"/>
      <c r="FK173" s="80"/>
      <c r="FL173" s="80"/>
      <c r="FM173" s="80"/>
      <c r="FN173" s="80"/>
      <c r="FO173" s="80"/>
      <c r="FP173" s="80"/>
      <c r="FQ173" s="80"/>
      <c r="FR173" s="80"/>
      <c r="FS173" s="80"/>
      <c r="FT173" s="80"/>
      <c r="FU173" s="80"/>
      <c r="FV173" s="80"/>
      <c r="FW173" s="80"/>
      <c r="FX173" s="80"/>
      <c r="FY173" s="80"/>
      <c r="FZ173" s="80"/>
      <c r="GA173" s="80"/>
      <c r="GB173" s="80"/>
      <c r="GC173" s="80"/>
      <c r="GD173" s="80"/>
      <c r="GE173" s="80"/>
      <c r="GF173" s="80"/>
    </row>
    <row r="174" spans="1:188" x14ac:dyDescent="0.25">
      <c r="A174" s="101"/>
      <c r="B174" s="102"/>
      <c r="C174" s="102"/>
      <c r="D174" s="38"/>
      <c r="E174" s="89"/>
      <c r="F174" s="90"/>
      <c r="G174" s="78"/>
      <c r="H174" s="91"/>
      <c r="I174" s="78"/>
      <c r="J174" s="80"/>
      <c r="K174" s="80"/>
      <c r="L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0"/>
      <c r="CB174" s="80"/>
      <c r="CC174" s="80"/>
      <c r="CD174" s="80"/>
      <c r="CE174" s="80"/>
      <c r="CF174" s="80"/>
      <c r="CG174" s="80"/>
      <c r="CH174" s="80"/>
      <c r="CI174" s="80"/>
      <c r="CJ174" s="80"/>
      <c r="CK174" s="80"/>
      <c r="CL174" s="80"/>
      <c r="CM174" s="80"/>
      <c r="CN174" s="80"/>
      <c r="CO174" s="80"/>
      <c r="CP174" s="80"/>
      <c r="CQ174" s="80"/>
      <c r="CR174" s="80"/>
      <c r="CS174" s="80"/>
      <c r="CT174" s="80"/>
      <c r="CU174" s="80"/>
      <c r="CV174" s="80"/>
      <c r="CW174" s="80"/>
      <c r="CX174" s="80"/>
      <c r="CY174" s="80"/>
      <c r="CZ174" s="80"/>
      <c r="DA174" s="80"/>
      <c r="DB174" s="80"/>
      <c r="DC174" s="80"/>
      <c r="DD174" s="80"/>
      <c r="DE174" s="80"/>
      <c r="DF174" s="80"/>
      <c r="DG174" s="80"/>
      <c r="DH174" s="80"/>
      <c r="DI174" s="80"/>
      <c r="DJ174" s="80"/>
      <c r="DK174" s="80"/>
      <c r="DL174" s="80"/>
      <c r="DM174" s="80"/>
      <c r="DN174" s="80"/>
      <c r="DO174" s="80"/>
      <c r="DP174" s="80"/>
      <c r="DQ174" s="80"/>
      <c r="DR174" s="80"/>
      <c r="DS174" s="80"/>
      <c r="DT174" s="80"/>
      <c r="DU174" s="80"/>
      <c r="DV174" s="80"/>
      <c r="DW174" s="80"/>
      <c r="DX174" s="80"/>
      <c r="DY174" s="80"/>
      <c r="DZ174" s="80"/>
      <c r="EA174" s="80"/>
      <c r="EB174" s="80"/>
      <c r="EC174" s="80"/>
      <c r="ED174" s="80"/>
      <c r="EE174" s="80"/>
      <c r="EF174" s="80"/>
      <c r="EG174" s="80"/>
      <c r="EH174" s="80"/>
      <c r="EI174" s="80"/>
      <c r="EJ174" s="80"/>
      <c r="EK174" s="80"/>
      <c r="EL174" s="80"/>
      <c r="EM174" s="80"/>
      <c r="EN174" s="80"/>
      <c r="EO174" s="80"/>
      <c r="EP174" s="80"/>
      <c r="EQ174" s="80"/>
      <c r="ER174" s="80"/>
      <c r="ES174" s="80"/>
      <c r="ET174" s="80"/>
      <c r="EU174" s="80"/>
      <c r="EV174" s="80"/>
      <c r="EW174" s="80"/>
      <c r="EX174" s="80"/>
      <c r="EY174" s="80"/>
      <c r="EZ174" s="80"/>
      <c r="FA174" s="80"/>
      <c r="FB174" s="80"/>
      <c r="FC174" s="80"/>
      <c r="FD174" s="80"/>
      <c r="FE174" s="80"/>
      <c r="FF174" s="80"/>
      <c r="FG174" s="80"/>
      <c r="FH174" s="80"/>
      <c r="FI174" s="80"/>
      <c r="FJ174" s="80"/>
      <c r="FK174" s="80"/>
      <c r="FL174" s="80"/>
      <c r="FM174" s="80"/>
      <c r="FN174" s="80"/>
      <c r="FO174" s="80"/>
      <c r="FP174" s="80"/>
      <c r="FQ174" s="80"/>
      <c r="FR174" s="80"/>
      <c r="FS174" s="80"/>
      <c r="FT174" s="80"/>
      <c r="FU174" s="80"/>
      <c r="FV174" s="80"/>
      <c r="FW174" s="80"/>
      <c r="FX174" s="80"/>
      <c r="FY174" s="80"/>
      <c r="FZ174" s="80"/>
      <c r="GA174" s="80"/>
      <c r="GB174" s="80"/>
      <c r="GC174" s="80"/>
      <c r="GD174" s="80"/>
      <c r="GE174" s="80"/>
      <c r="GF174" s="80"/>
    </row>
    <row r="175" spans="1:188" x14ac:dyDescent="0.25">
      <c r="A175" s="101"/>
      <c r="B175" s="102"/>
      <c r="C175" s="102"/>
      <c r="D175" s="38"/>
      <c r="E175" s="89"/>
      <c r="F175" s="90"/>
      <c r="G175" s="78"/>
      <c r="H175" s="91"/>
      <c r="I175" s="78"/>
      <c r="J175" s="80"/>
      <c r="K175" s="80"/>
      <c r="L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0"/>
      <c r="CB175" s="80"/>
      <c r="CC175" s="80"/>
      <c r="CD175" s="80"/>
      <c r="CE175" s="80"/>
      <c r="CF175" s="80"/>
      <c r="CG175" s="80"/>
      <c r="CH175" s="80"/>
      <c r="CI175" s="80"/>
      <c r="CJ175" s="80"/>
      <c r="CK175" s="80"/>
      <c r="CL175" s="80"/>
      <c r="CM175" s="80"/>
      <c r="CN175" s="80"/>
      <c r="CO175" s="80"/>
      <c r="CP175" s="80"/>
      <c r="CQ175" s="80"/>
      <c r="CR175" s="80"/>
      <c r="CS175" s="80"/>
      <c r="CT175" s="80"/>
      <c r="CU175" s="80"/>
      <c r="CV175" s="80"/>
      <c r="CW175" s="80"/>
      <c r="CX175" s="80"/>
      <c r="CY175" s="80"/>
      <c r="CZ175" s="80"/>
      <c r="DA175" s="80"/>
      <c r="DB175" s="80"/>
      <c r="DC175" s="80"/>
      <c r="DD175" s="80"/>
      <c r="DE175" s="80"/>
      <c r="DF175" s="80"/>
      <c r="DG175" s="80"/>
      <c r="DH175" s="80"/>
      <c r="DI175" s="80"/>
      <c r="DJ175" s="80"/>
      <c r="DK175" s="80"/>
      <c r="DL175" s="80"/>
      <c r="DM175" s="80"/>
      <c r="DN175" s="80"/>
      <c r="DO175" s="80"/>
      <c r="DP175" s="80"/>
      <c r="DQ175" s="80"/>
      <c r="DR175" s="80"/>
      <c r="DS175" s="80"/>
      <c r="DT175" s="80"/>
      <c r="DU175" s="80"/>
      <c r="DV175" s="80"/>
      <c r="DW175" s="80"/>
      <c r="DX175" s="80"/>
      <c r="DY175" s="80"/>
      <c r="DZ175" s="80"/>
      <c r="EA175" s="80"/>
      <c r="EB175" s="80"/>
      <c r="EC175" s="80"/>
      <c r="ED175" s="80"/>
      <c r="EE175" s="80"/>
      <c r="EF175" s="80"/>
      <c r="EG175" s="80"/>
      <c r="EH175" s="80"/>
      <c r="EI175" s="80"/>
      <c r="EJ175" s="80"/>
      <c r="EK175" s="80"/>
      <c r="EL175" s="80"/>
      <c r="EM175" s="80"/>
      <c r="EN175" s="80"/>
      <c r="EO175" s="80"/>
      <c r="EP175" s="80"/>
      <c r="EQ175" s="80"/>
      <c r="ER175" s="80"/>
      <c r="ES175" s="80"/>
      <c r="ET175" s="80"/>
      <c r="EU175" s="80"/>
      <c r="EV175" s="80"/>
      <c r="EW175" s="80"/>
      <c r="EX175" s="80"/>
      <c r="EY175" s="80"/>
      <c r="EZ175" s="80"/>
      <c r="FA175" s="80"/>
      <c r="FB175" s="80"/>
      <c r="FC175" s="80"/>
      <c r="FD175" s="80"/>
      <c r="FE175" s="80"/>
      <c r="FF175" s="80"/>
      <c r="FG175" s="80"/>
      <c r="FH175" s="80"/>
      <c r="FI175" s="80"/>
      <c r="FJ175" s="80"/>
      <c r="FK175" s="80"/>
      <c r="FL175" s="80"/>
      <c r="FM175" s="80"/>
      <c r="FN175" s="80"/>
      <c r="FO175" s="80"/>
      <c r="FP175" s="80"/>
      <c r="FQ175" s="80"/>
      <c r="FR175" s="80"/>
      <c r="FS175" s="80"/>
      <c r="FT175" s="80"/>
      <c r="FU175" s="80"/>
      <c r="FV175" s="80"/>
      <c r="FW175" s="80"/>
      <c r="FX175" s="80"/>
      <c r="FY175" s="80"/>
      <c r="FZ175" s="80"/>
      <c r="GA175" s="80"/>
      <c r="GB175" s="80"/>
      <c r="GC175" s="80"/>
      <c r="GD175" s="80"/>
      <c r="GE175" s="80"/>
      <c r="GF175" s="80"/>
    </row>
    <row r="176" spans="1:188" x14ac:dyDescent="0.25">
      <c r="A176" s="101"/>
      <c r="B176" s="102"/>
      <c r="C176" s="102"/>
      <c r="D176" s="38"/>
      <c r="E176" s="89"/>
      <c r="F176" s="90"/>
      <c r="G176" s="78"/>
      <c r="H176" s="91"/>
      <c r="I176" s="78"/>
      <c r="J176" s="80"/>
      <c r="K176" s="80"/>
      <c r="L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c r="BI176" s="80"/>
      <c r="BJ176" s="80"/>
      <c r="BK176" s="80"/>
      <c r="BL176" s="80"/>
      <c r="BM176" s="80"/>
      <c r="BN176" s="80"/>
      <c r="BO176" s="80"/>
      <c r="BP176" s="80"/>
      <c r="BQ176" s="80"/>
      <c r="BR176" s="80"/>
      <c r="BS176" s="80"/>
      <c r="BT176" s="80"/>
      <c r="BU176" s="80"/>
      <c r="BV176" s="80"/>
      <c r="BW176" s="80"/>
      <c r="BX176" s="80"/>
      <c r="BY176" s="80"/>
      <c r="BZ176" s="80"/>
      <c r="CA176" s="80"/>
      <c r="CB176" s="80"/>
      <c r="CC176" s="80"/>
      <c r="CD176" s="80"/>
      <c r="CE176" s="80"/>
      <c r="CF176" s="80"/>
      <c r="CG176" s="80"/>
      <c r="CH176" s="80"/>
      <c r="CI176" s="80"/>
      <c r="CJ176" s="80"/>
      <c r="CK176" s="80"/>
      <c r="CL176" s="80"/>
      <c r="CM176" s="80"/>
      <c r="CN176" s="80"/>
      <c r="CO176" s="80"/>
      <c r="CP176" s="80"/>
      <c r="CQ176" s="80"/>
      <c r="CR176" s="80"/>
      <c r="CS176" s="80"/>
      <c r="CT176" s="80"/>
      <c r="CU176" s="80"/>
      <c r="CV176" s="80"/>
      <c r="CW176" s="80"/>
      <c r="CX176" s="80"/>
      <c r="CY176" s="80"/>
      <c r="CZ176" s="80"/>
      <c r="DA176" s="80"/>
      <c r="DB176" s="80"/>
      <c r="DC176" s="80"/>
      <c r="DD176" s="80"/>
      <c r="DE176" s="80"/>
      <c r="DF176" s="80"/>
      <c r="DG176" s="80"/>
      <c r="DH176" s="80"/>
      <c r="DI176" s="80"/>
      <c r="DJ176" s="80"/>
      <c r="DK176" s="80"/>
      <c r="DL176" s="80"/>
      <c r="DM176" s="80"/>
      <c r="DN176" s="80"/>
      <c r="DO176" s="80"/>
      <c r="DP176" s="80"/>
      <c r="DQ176" s="80"/>
      <c r="DR176" s="80"/>
      <c r="DS176" s="80"/>
      <c r="DT176" s="80"/>
      <c r="DU176" s="80"/>
      <c r="DV176" s="80"/>
      <c r="DW176" s="80"/>
      <c r="DX176" s="80"/>
      <c r="DY176" s="80"/>
      <c r="DZ176" s="80"/>
      <c r="EA176" s="80"/>
      <c r="EB176" s="80"/>
      <c r="EC176" s="80"/>
      <c r="ED176" s="80"/>
      <c r="EE176" s="80"/>
      <c r="EF176" s="80"/>
      <c r="EG176" s="80"/>
      <c r="EH176" s="80"/>
      <c r="EI176" s="80"/>
      <c r="EJ176" s="80"/>
      <c r="EK176" s="80"/>
      <c r="EL176" s="80"/>
      <c r="EM176" s="80"/>
      <c r="EN176" s="80"/>
      <c r="EO176" s="80"/>
      <c r="EP176" s="80"/>
      <c r="EQ176" s="80"/>
      <c r="ER176" s="80"/>
      <c r="ES176" s="80"/>
      <c r="ET176" s="80"/>
      <c r="EU176" s="80"/>
      <c r="EV176" s="80"/>
      <c r="EW176" s="80"/>
      <c r="EX176" s="80"/>
      <c r="EY176" s="80"/>
      <c r="EZ176" s="80"/>
      <c r="FA176" s="80"/>
      <c r="FB176" s="80"/>
      <c r="FC176" s="80"/>
      <c r="FD176" s="80"/>
      <c r="FE176" s="80"/>
      <c r="FF176" s="80"/>
      <c r="FG176" s="80"/>
      <c r="FH176" s="80"/>
      <c r="FI176" s="80"/>
      <c r="FJ176" s="80"/>
      <c r="FK176" s="80"/>
      <c r="FL176" s="80"/>
      <c r="FM176" s="80"/>
      <c r="FN176" s="80"/>
      <c r="FO176" s="80"/>
      <c r="FP176" s="80"/>
      <c r="FQ176" s="80"/>
      <c r="FR176" s="80"/>
      <c r="FS176" s="80"/>
      <c r="FT176" s="80"/>
      <c r="FU176" s="80"/>
      <c r="FV176" s="80"/>
      <c r="FW176" s="80"/>
      <c r="FX176" s="80"/>
      <c r="FY176" s="80"/>
      <c r="FZ176" s="80"/>
      <c r="GA176" s="80"/>
      <c r="GB176" s="80"/>
      <c r="GC176" s="80"/>
      <c r="GD176" s="80"/>
      <c r="GE176" s="80"/>
      <c r="GF176" s="80"/>
    </row>
    <row r="177" spans="1:188" x14ac:dyDescent="0.25">
      <c r="A177" s="101"/>
      <c r="B177" s="102"/>
      <c r="C177" s="102"/>
      <c r="D177" s="38"/>
      <c r="E177" s="89"/>
      <c r="F177" s="90"/>
      <c r="G177" s="78"/>
      <c r="H177" s="91"/>
      <c r="I177" s="78"/>
      <c r="J177" s="80"/>
      <c r="K177" s="80"/>
      <c r="L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c r="BI177" s="80"/>
      <c r="BJ177" s="80"/>
      <c r="BK177" s="80"/>
      <c r="BL177" s="80"/>
      <c r="BM177" s="80"/>
      <c r="BN177" s="80"/>
      <c r="BO177" s="80"/>
      <c r="BP177" s="80"/>
      <c r="BQ177" s="80"/>
      <c r="BR177" s="80"/>
      <c r="BS177" s="80"/>
      <c r="BT177" s="80"/>
      <c r="BU177" s="80"/>
      <c r="BV177" s="80"/>
      <c r="BW177" s="80"/>
      <c r="BX177" s="80"/>
      <c r="BY177" s="80"/>
      <c r="BZ177" s="80"/>
      <c r="CA177" s="80"/>
      <c r="CB177" s="80"/>
      <c r="CC177" s="80"/>
      <c r="CD177" s="80"/>
      <c r="CE177" s="80"/>
      <c r="CF177" s="80"/>
      <c r="CG177" s="80"/>
      <c r="CH177" s="80"/>
      <c r="CI177" s="80"/>
      <c r="CJ177" s="80"/>
      <c r="CK177" s="80"/>
      <c r="CL177" s="80"/>
      <c r="CM177" s="80"/>
      <c r="CN177" s="80"/>
      <c r="CO177" s="80"/>
      <c r="CP177" s="80"/>
      <c r="CQ177" s="80"/>
      <c r="CR177" s="80"/>
      <c r="CS177" s="80"/>
      <c r="CT177" s="80"/>
      <c r="CU177" s="80"/>
      <c r="CV177" s="80"/>
      <c r="CW177" s="80"/>
      <c r="CX177" s="80"/>
      <c r="CY177" s="80"/>
      <c r="CZ177" s="80"/>
      <c r="DA177" s="80"/>
      <c r="DB177" s="80"/>
      <c r="DC177" s="80"/>
      <c r="DD177" s="80"/>
      <c r="DE177" s="80"/>
      <c r="DF177" s="80"/>
      <c r="DG177" s="80"/>
      <c r="DH177" s="80"/>
      <c r="DI177" s="80"/>
      <c r="DJ177" s="80"/>
      <c r="DK177" s="80"/>
      <c r="DL177" s="80"/>
      <c r="DM177" s="80"/>
      <c r="DN177" s="80"/>
      <c r="DO177" s="80"/>
      <c r="DP177" s="80"/>
      <c r="DQ177" s="80"/>
      <c r="DR177" s="80"/>
      <c r="DS177" s="80"/>
      <c r="DT177" s="80"/>
      <c r="DU177" s="80"/>
      <c r="DV177" s="80"/>
      <c r="DW177" s="80"/>
      <c r="DX177" s="80"/>
      <c r="DY177" s="80"/>
      <c r="DZ177" s="80"/>
      <c r="EA177" s="80"/>
      <c r="EB177" s="80"/>
      <c r="EC177" s="80"/>
      <c r="ED177" s="80"/>
      <c r="EE177" s="80"/>
      <c r="EF177" s="80"/>
      <c r="EG177" s="80"/>
      <c r="EH177" s="80"/>
      <c r="EI177" s="80"/>
      <c r="EJ177" s="80"/>
      <c r="EK177" s="80"/>
      <c r="EL177" s="80"/>
      <c r="EM177" s="80"/>
      <c r="EN177" s="80"/>
      <c r="EO177" s="80"/>
      <c r="EP177" s="80"/>
      <c r="EQ177" s="80"/>
      <c r="ER177" s="80"/>
      <c r="ES177" s="80"/>
      <c r="ET177" s="80"/>
      <c r="EU177" s="80"/>
      <c r="EV177" s="80"/>
      <c r="EW177" s="80"/>
      <c r="EX177" s="80"/>
      <c r="EY177" s="80"/>
      <c r="EZ177" s="80"/>
      <c r="FA177" s="80"/>
      <c r="FB177" s="80"/>
      <c r="FC177" s="80"/>
      <c r="FD177" s="80"/>
      <c r="FE177" s="80"/>
      <c r="FF177" s="80"/>
      <c r="FG177" s="80"/>
      <c r="FH177" s="80"/>
      <c r="FI177" s="80"/>
      <c r="FJ177" s="80"/>
      <c r="FK177" s="80"/>
      <c r="FL177" s="80"/>
      <c r="FM177" s="80"/>
      <c r="FN177" s="80"/>
      <c r="FO177" s="80"/>
      <c r="FP177" s="80"/>
      <c r="FQ177" s="80"/>
      <c r="FR177" s="80"/>
      <c r="FS177" s="80"/>
      <c r="FT177" s="80"/>
      <c r="FU177" s="80"/>
      <c r="FV177" s="80"/>
      <c r="FW177" s="80"/>
      <c r="FX177" s="80"/>
      <c r="FY177" s="80"/>
      <c r="FZ177" s="80"/>
      <c r="GA177" s="80"/>
      <c r="GB177" s="80"/>
      <c r="GC177" s="80"/>
      <c r="GD177" s="80"/>
      <c r="GE177" s="80"/>
      <c r="GF177" s="80"/>
    </row>
    <row r="178" spans="1:188" x14ac:dyDescent="0.25">
      <c r="A178" s="101"/>
      <c r="B178" s="102"/>
      <c r="C178" s="102"/>
      <c r="D178" s="38"/>
      <c r="E178" s="89"/>
      <c r="F178" s="90"/>
      <c r="G178" s="78"/>
      <c r="H178" s="91"/>
      <c r="I178" s="78"/>
      <c r="J178" s="80"/>
      <c r="K178" s="80"/>
      <c r="L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c r="BI178" s="80"/>
      <c r="BJ178" s="80"/>
      <c r="BK178" s="80"/>
      <c r="BL178" s="80"/>
      <c r="BM178" s="80"/>
      <c r="BN178" s="80"/>
      <c r="BO178" s="80"/>
      <c r="BP178" s="80"/>
      <c r="BQ178" s="80"/>
      <c r="BR178" s="80"/>
      <c r="BS178" s="80"/>
      <c r="BT178" s="80"/>
      <c r="BU178" s="80"/>
      <c r="BV178" s="80"/>
      <c r="BW178" s="80"/>
      <c r="BX178" s="80"/>
      <c r="BY178" s="80"/>
      <c r="BZ178" s="80"/>
      <c r="CA178" s="80"/>
      <c r="CB178" s="80"/>
      <c r="CC178" s="80"/>
      <c r="CD178" s="80"/>
      <c r="CE178" s="80"/>
      <c r="CF178" s="80"/>
      <c r="CG178" s="80"/>
      <c r="CH178" s="80"/>
      <c r="CI178" s="80"/>
      <c r="CJ178" s="80"/>
      <c r="CK178" s="80"/>
      <c r="CL178" s="80"/>
      <c r="CM178" s="80"/>
      <c r="CN178" s="80"/>
      <c r="CO178" s="80"/>
      <c r="CP178" s="80"/>
      <c r="CQ178" s="80"/>
      <c r="CR178" s="80"/>
      <c r="CS178" s="80"/>
      <c r="CT178" s="80"/>
      <c r="CU178" s="80"/>
      <c r="CV178" s="80"/>
      <c r="CW178" s="80"/>
      <c r="CX178" s="80"/>
      <c r="CY178" s="80"/>
      <c r="CZ178" s="80"/>
      <c r="DA178" s="80"/>
      <c r="DB178" s="80"/>
      <c r="DC178" s="80"/>
      <c r="DD178" s="80"/>
      <c r="DE178" s="80"/>
      <c r="DF178" s="80"/>
      <c r="DG178" s="80"/>
      <c r="DH178" s="80"/>
      <c r="DI178" s="80"/>
      <c r="DJ178" s="80"/>
      <c r="DK178" s="80"/>
      <c r="DL178" s="80"/>
      <c r="DM178" s="80"/>
      <c r="DN178" s="80"/>
      <c r="DO178" s="80"/>
      <c r="DP178" s="80"/>
      <c r="DQ178" s="80"/>
      <c r="DR178" s="80"/>
      <c r="DS178" s="80"/>
      <c r="DT178" s="80"/>
      <c r="DU178" s="80"/>
      <c r="DV178" s="80"/>
      <c r="DW178" s="80"/>
      <c r="DX178" s="80"/>
      <c r="DY178" s="80"/>
      <c r="DZ178" s="80"/>
      <c r="EA178" s="80"/>
      <c r="EB178" s="80"/>
      <c r="EC178" s="80"/>
      <c r="ED178" s="80"/>
      <c r="EE178" s="80"/>
      <c r="EF178" s="80"/>
      <c r="EG178" s="80"/>
      <c r="EH178" s="80"/>
      <c r="EI178" s="80"/>
      <c r="EJ178" s="80"/>
      <c r="EK178" s="80"/>
      <c r="EL178" s="80"/>
      <c r="EM178" s="80"/>
      <c r="EN178" s="80"/>
      <c r="EO178" s="80"/>
      <c r="EP178" s="80"/>
      <c r="EQ178" s="80"/>
      <c r="ER178" s="80"/>
      <c r="ES178" s="80"/>
      <c r="ET178" s="80"/>
      <c r="EU178" s="80"/>
      <c r="EV178" s="80"/>
      <c r="EW178" s="80"/>
      <c r="EX178" s="80"/>
      <c r="EY178" s="80"/>
      <c r="EZ178" s="80"/>
      <c r="FA178" s="80"/>
      <c r="FB178" s="80"/>
      <c r="FC178" s="80"/>
      <c r="FD178" s="80"/>
      <c r="FE178" s="80"/>
      <c r="FF178" s="80"/>
      <c r="FG178" s="80"/>
      <c r="FH178" s="80"/>
      <c r="FI178" s="80"/>
      <c r="FJ178" s="80"/>
      <c r="FK178" s="80"/>
      <c r="FL178" s="80"/>
      <c r="FM178" s="80"/>
      <c r="FN178" s="80"/>
      <c r="FO178" s="80"/>
      <c r="FP178" s="80"/>
      <c r="FQ178" s="80"/>
      <c r="FR178" s="80"/>
      <c r="FS178" s="80"/>
      <c r="FT178" s="80"/>
      <c r="FU178" s="80"/>
      <c r="FV178" s="80"/>
      <c r="FW178" s="80"/>
      <c r="FX178" s="80"/>
      <c r="FY178" s="80"/>
      <c r="FZ178" s="80"/>
      <c r="GA178" s="80"/>
      <c r="GB178" s="80"/>
      <c r="GC178" s="80"/>
      <c r="GD178" s="80"/>
      <c r="GE178" s="80"/>
      <c r="GF178" s="80"/>
    </row>
    <row r="179" spans="1:188" x14ac:dyDescent="0.25">
      <c r="A179" s="101"/>
      <c r="B179" s="102"/>
      <c r="C179" s="102"/>
      <c r="D179" s="38"/>
      <c r="E179" s="89"/>
      <c r="F179" s="90"/>
      <c r="G179" s="78"/>
      <c r="H179" s="91"/>
      <c r="I179" s="78"/>
      <c r="J179" s="80"/>
      <c r="K179" s="80"/>
      <c r="L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c r="BI179" s="80"/>
      <c r="BJ179" s="80"/>
      <c r="BK179" s="80"/>
      <c r="BL179" s="80"/>
      <c r="BM179" s="80"/>
      <c r="BN179" s="80"/>
      <c r="BO179" s="80"/>
      <c r="BP179" s="80"/>
      <c r="BQ179" s="80"/>
      <c r="BR179" s="80"/>
      <c r="BS179" s="80"/>
      <c r="BT179" s="80"/>
      <c r="BU179" s="80"/>
      <c r="BV179" s="80"/>
      <c r="BW179" s="80"/>
      <c r="BX179" s="80"/>
      <c r="BY179" s="80"/>
      <c r="BZ179" s="80"/>
      <c r="CA179" s="80"/>
      <c r="CB179" s="80"/>
      <c r="CC179" s="80"/>
      <c r="CD179" s="80"/>
      <c r="CE179" s="80"/>
      <c r="CF179" s="80"/>
      <c r="CG179" s="80"/>
      <c r="CH179" s="80"/>
      <c r="CI179" s="80"/>
      <c r="CJ179" s="80"/>
      <c r="CK179" s="80"/>
      <c r="CL179" s="80"/>
      <c r="CM179" s="80"/>
      <c r="CN179" s="80"/>
      <c r="CO179" s="80"/>
      <c r="CP179" s="80"/>
      <c r="CQ179" s="80"/>
      <c r="CR179" s="80"/>
      <c r="CS179" s="80"/>
      <c r="CT179" s="80"/>
      <c r="CU179" s="80"/>
      <c r="CV179" s="80"/>
      <c r="CW179" s="80"/>
      <c r="CX179" s="80"/>
      <c r="CY179" s="80"/>
      <c r="CZ179" s="80"/>
      <c r="DA179" s="80"/>
      <c r="DB179" s="80"/>
      <c r="DC179" s="80"/>
      <c r="DD179" s="80"/>
      <c r="DE179" s="80"/>
      <c r="DF179" s="80"/>
      <c r="DG179" s="80"/>
      <c r="DH179" s="80"/>
      <c r="DI179" s="80"/>
      <c r="DJ179" s="80"/>
      <c r="DK179" s="80"/>
      <c r="DL179" s="80"/>
      <c r="DM179" s="80"/>
      <c r="DN179" s="80"/>
      <c r="DO179" s="80"/>
      <c r="DP179" s="80"/>
      <c r="DQ179" s="80"/>
      <c r="DR179" s="80"/>
      <c r="DS179" s="80"/>
      <c r="DT179" s="80"/>
      <c r="DU179" s="80"/>
      <c r="DV179" s="80"/>
      <c r="DW179" s="80"/>
      <c r="DX179" s="80"/>
      <c r="DY179" s="80"/>
      <c r="DZ179" s="80"/>
      <c r="EA179" s="80"/>
      <c r="EB179" s="80"/>
      <c r="EC179" s="80"/>
      <c r="ED179" s="80"/>
      <c r="EE179" s="80"/>
      <c r="EF179" s="80"/>
      <c r="EG179" s="80"/>
      <c r="EH179" s="80"/>
      <c r="EI179" s="80"/>
      <c r="EJ179" s="80"/>
      <c r="EK179" s="80"/>
      <c r="EL179" s="80"/>
      <c r="EM179" s="80"/>
      <c r="EN179" s="80"/>
      <c r="EO179" s="80"/>
      <c r="EP179" s="80"/>
      <c r="EQ179" s="80"/>
      <c r="ER179" s="80"/>
      <c r="ES179" s="80"/>
      <c r="ET179" s="80"/>
      <c r="EU179" s="80"/>
      <c r="EV179" s="80"/>
      <c r="EW179" s="80"/>
      <c r="EX179" s="80"/>
      <c r="EY179" s="80"/>
      <c r="EZ179" s="80"/>
      <c r="FA179" s="80"/>
      <c r="FB179" s="80"/>
      <c r="FC179" s="80"/>
      <c r="FD179" s="80"/>
      <c r="FE179" s="80"/>
      <c r="FF179" s="80"/>
      <c r="FG179" s="80"/>
      <c r="FH179" s="80"/>
      <c r="FI179" s="80"/>
      <c r="FJ179" s="80"/>
      <c r="FK179" s="80"/>
      <c r="FL179" s="80"/>
      <c r="FM179" s="80"/>
      <c r="FN179" s="80"/>
      <c r="FO179" s="80"/>
      <c r="FP179" s="80"/>
      <c r="FQ179" s="80"/>
      <c r="FR179" s="80"/>
      <c r="FS179" s="80"/>
      <c r="FT179" s="80"/>
      <c r="FU179" s="80"/>
      <c r="FV179" s="80"/>
      <c r="FW179" s="80"/>
      <c r="FX179" s="80"/>
      <c r="FY179" s="80"/>
      <c r="FZ179" s="80"/>
      <c r="GA179" s="80"/>
      <c r="GB179" s="80"/>
      <c r="GC179" s="80"/>
      <c r="GD179" s="80"/>
      <c r="GE179" s="80"/>
      <c r="GF179" s="80"/>
    </row>
    <row r="180" spans="1:188" x14ac:dyDescent="0.25">
      <c r="A180" s="101"/>
      <c r="B180" s="102"/>
      <c r="C180" s="102"/>
      <c r="D180" s="38"/>
      <c r="E180" s="89"/>
      <c r="F180" s="90"/>
      <c r="G180" s="78"/>
      <c r="H180" s="91"/>
      <c r="I180" s="78"/>
      <c r="J180" s="80"/>
      <c r="K180" s="80"/>
      <c r="L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0"/>
      <c r="CB180" s="80"/>
      <c r="CC180" s="80"/>
      <c r="CD180" s="80"/>
      <c r="CE180" s="80"/>
      <c r="CF180" s="80"/>
      <c r="CG180" s="80"/>
      <c r="CH180" s="80"/>
      <c r="CI180" s="80"/>
      <c r="CJ180" s="80"/>
      <c r="CK180" s="80"/>
      <c r="CL180" s="80"/>
      <c r="CM180" s="80"/>
      <c r="CN180" s="80"/>
      <c r="CO180" s="80"/>
      <c r="CP180" s="80"/>
      <c r="CQ180" s="80"/>
      <c r="CR180" s="80"/>
      <c r="CS180" s="80"/>
      <c r="CT180" s="80"/>
      <c r="CU180" s="80"/>
      <c r="CV180" s="80"/>
      <c r="CW180" s="80"/>
      <c r="CX180" s="80"/>
      <c r="CY180" s="80"/>
      <c r="CZ180" s="80"/>
      <c r="DA180" s="80"/>
      <c r="DB180" s="80"/>
      <c r="DC180" s="80"/>
      <c r="DD180" s="80"/>
      <c r="DE180" s="80"/>
      <c r="DF180" s="80"/>
      <c r="DG180" s="80"/>
      <c r="DH180" s="80"/>
      <c r="DI180" s="80"/>
      <c r="DJ180" s="80"/>
      <c r="DK180" s="80"/>
      <c r="DL180" s="80"/>
      <c r="DM180" s="80"/>
      <c r="DN180" s="80"/>
      <c r="DO180" s="80"/>
      <c r="DP180" s="80"/>
      <c r="DQ180" s="80"/>
      <c r="DR180" s="80"/>
      <c r="DS180" s="80"/>
      <c r="DT180" s="80"/>
      <c r="DU180" s="80"/>
      <c r="DV180" s="80"/>
      <c r="DW180" s="80"/>
      <c r="DX180" s="80"/>
      <c r="DY180" s="80"/>
      <c r="DZ180" s="80"/>
      <c r="EA180" s="80"/>
      <c r="EB180" s="80"/>
      <c r="EC180" s="80"/>
      <c r="ED180" s="80"/>
      <c r="EE180" s="80"/>
      <c r="EF180" s="80"/>
      <c r="EG180" s="80"/>
      <c r="EH180" s="80"/>
      <c r="EI180" s="80"/>
      <c r="EJ180" s="80"/>
      <c r="EK180" s="80"/>
      <c r="EL180" s="80"/>
      <c r="EM180" s="80"/>
      <c r="EN180" s="80"/>
      <c r="EO180" s="80"/>
      <c r="EP180" s="80"/>
      <c r="EQ180" s="80"/>
      <c r="ER180" s="80"/>
      <c r="ES180" s="80"/>
      <c r="ET180" s="80"/>
      <c r="EU180" s="80"/>
      <c r="EV180" s="80"/>
      <c r="EW180" s="80"/>
      <c r="EX180" s="80"/>
      <c r="EY180" s="80"/>
      <c r="EZ180" s="80"/>
      <c r="FA180" s="80"/>
      <c r="FB180" s="80"/>
      <c r="FC180" s="80"/>
      <c r="FD180" s="80"/>
      <c r="FE180" s="80"/>
      <c r="FF180" s="80"/>
      <c r="FG180" s="80"/>
      <c r="FH180" s="80"/>
      <c r="FI180" s="80"/>
      <c r="FJ180" s="80"/>
      <c r="FK180" s="80"/>
      <c r="FL180" s="80"/>
      <c r="FM180" s="80"/>
      <c r="FN180" s="80"/>
      <c r="FO180" s="80"/>
      <c r="FP180" s="80"/>
      <c r="FQ180" s="80"/>
      <c r="FR180" s="80"/>
      <c r="FS180" s="80"/>
      <c r="FT180" s="80"/>
      <c r="FU180" s="80"/>
      <c r="FV180" s="80"/>
      <c r="FW180" s="80"/>
      <c r="FX180" s="80"/>
      <c r="FY180" s="80"/>
      <c r="FZ180" s="80"/>
      <c r="GA180" s="80"/>
      <c r="GB180" s="80"/>
      <c r="GC180" s="80"/>
      <c r="GD180" s="80"/>
      <c r="GE180" s="80"/>
      <c r="GF180" s="80"/>
    </row>
    <row r="181" spans="1:188" x14ac:dyDescent="0.25">
      <c r="A181" s="101"/>
      <c r="B181" s="102"/>
      <c r="C181" s="102"/>
      <c r="D181" s="38"/>
      <c r="E181" s="89"/>
      <c r="F181" s="90"/>
      <c r="G181" s="78"/>
      <c r="H181" s="91"/>
      <c r="I181" s="78"/>
      <c r="J181" s="80"/>
      <c r="K181" s="80"/>
      <c r="L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c r="CT181" s="80"/>
      <c r="CU181" s="80"/>
      <c r="CV181" s="80"/>
      <c r="CW181" s="80"/>
      <c r="CX181" s="80"/>
      <c r="CY181" s="80"/>
      <c r="CZ181" s="80"/>
      <c r="DA181" s="80"/>
      <c r="DB181" s="80"/>
      <c r="DC181" s="80"/>
      <c r="DD181" s="80"/>
      <c r="DE181" s="80"/>
      <c r="DF181" s="80"/>
      <c r="DG181" s="80"/>
      <c r="DH181" s="80"/>
      <c r="DI181" s="80"/>
      <c r="DJ181" s="80"/>
      <c r="DK181" s="80"/>
      <c r="DL181" s="80"/>
      <c r="DM181" s="80"/>
      <c r="DN181" s="80"/>
      <c r="DO181" s="80"/>
      <c r="DP181" s="80"/>
      <c r="DQ181" s="80"/>
      <c r="DR181" s="80"/>
      <c r="DS181" s="80"/>
      <c r="DT181" s="80"/>
      <c r="DU181" s="80"/>
      <c r="DV181" s="80"/>
      <c r="DW181" s="80"/>
      <c r="DX181" s="80"/>
      <c r="DY181" s="80"/>
      <c r="DZ181" s="80"/>
      <c r="EA181" s="80"/>
      <c r="EB181" s="80"/>
      <c r="EC181" s="80"/>
      <c r="ED181" s="80"/>
      <c r="EE181" s="80"/>
      <c r="EF181" s="80"/>
      <c r="EG181" s="80"/>
      <c r="EH181" s="80"/>
      <c r="EI181" s="80"/>
      <c r="EJ181" s="80"/>
      <c r="EK181" s="80"/>
      <c r="EL181" s="80"/>
      <c r="EM181" s="80"/>
      <c r="EN181" s="80"/>
      <c r="EO181" s="80"/>
      <c r="EP181" s="80"/>
      <c r="EQ181" s="80"/>
      <c r="ER181" s="80"/>
      <c r="ES181" s="80"/>
      <c r="ET181" s="80"/>
      <c r="EU181" s="80"/>
      <c r="EV181" s="80"/>
      <c r="EW181" s="80"/>
      <c r="EX181" s="80"/>
      <c r="EY181" s="80"/>
      <c r="EZ181" s="80"/>
      <c r="FA181" s="80"/>
      <c r="FB181" s="80"/>
      <c r="FC181" s="80"/>
      <c r="FD181" s="80"/>
      <c r="FE181" s="80"/>
      <c r="FF181" s="80"/>
      <c r="FG181" s="80"/>
      <c r="FH181" s="80"/>
      <c r="FI181" s="80"/>
      <c r="FJ181" s="80"/>
      <c r="FK181" s="80"/>
      <c r="FL181" s="80"/>
      <c r="FM181" s="80"/>
      <c r="FN181" s="80"/>
      <c r="FO181" s="80"/>
      <c r="FP181" s="80"/>
      <c r="FQ181" s="80"/>
      <c r="FR181" s="80"/>
      <c r="FS181" s="80"/>
      <c r="FT181" s="80"/>
      <c r="FU181" s="80"/>
      <c r="FV181" s="80"/>
      <c r="FW181" s="80"/>
      <c r="FX181" s="80"/>
      <c r="FY181" s="80"/>
      <c r="FZ181" s="80"/>
      <c r="GA181" s="80"/>
      <c r="GB181" s="80"/>
      <c r="GC181" s="80"/>
      <c r="GD181" s="80"/>
      <c r="GE181" s="80"/>
      <c r="GF181" s="80"/>
    </row>
    <row r="182" spans="1:188" x14ac:dyDescent="0.25">
      <c r="A182" s="101"/>
      <c r="B182" s="102"/>
      <c r="C182" s="102"/>
      <c r="D182" s="38"/>
      <c r="E182" s="89"/>
      <c r="F182" s="90"/>
      <c r="G182" s="78"/>
      <c r="H182" s="91"/>
      <c r="I182" s="78"/>
      <c r="J182" s="80"/>
      <c r="K182" s="80"/>
      <c r="L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c r="BI182" s="80"/>
      <c r="BJ182" s="80"/>
      <c r="BK182" s="80"/>
      <c r="BL182" s="80"/>
      <c r="BM182" s="80"/>
      <c r="BN182" s="80"/>
      <c r="BO182" s="80"/>
      <c r="BP182" s="80"/>
      <c r="BQ182" s="80"/>
      <c r="BR182" s="80"/>
      <c r="BS182" s="80"/>
      <c r="BT182" s="80"/>
      <c r="BU182" s="80"/>
      <c r="BV182" s="80"/>
      <c r="BW182" s="80"/>
      <c r="BX182" s="80"/>
      <c r="BY182" s="80"/>
      <c r="BZ182" s="80"/>
      <c r="CA182" s="80"/>
      <c r="CB182" s="80"/>
      <c r="CC182" s="80"/>
      <c r="CD182" s="80"/>
      <c r="CE182" s="80"/>
      <c r="CF182" s="80"/>
      <c r="CG182" s="80"/>
      <c r="CH182" s="80"/>
      <c r="CI182" s="80"/>
      <c r="CJ182" s="80"/>
      <c r="CK182" s="80"/>
      <c r="CL182" s="80"/>
      <c r="CM182" s="80"/>
      <c r="CN182" s="80"/>
      <c r="CO182" s="80"/>
      <c r="CP182" s="80"/>
      <c r="CQ182" s="80"/>
      <c r="CR182" s="80"/>
      <c r="CS182" s="80"/>
      <c r="CT182" s="80"/>
      <c r="CU182" s="80"/>
      <c r="CV182" s="80"/>
      <c r="CW182" s="80"/>
      <c r="CX182" s="80"/>
      <c r="CY182" s="80"/>
      <c r="CZ182" s="80"/>
      <c r="DA182" s="80"/>
      <c r="DB182" s="80"/>
      <c r="DC182" s="80"/>
      <c r="DD182" s="80"/>
      <c r="DE182" s="80"/>
      <c r="DF182" s="80"/>
      <c r="DG182" s="80"/>
      <c r="DH182" s="80"/>
      <c r="DI182" s="80"/>
      <c r="DJ182" s="80"/>
      <c r="DK182" s="80"/>
      <c r="DL182" s="80"/>
      <c r="DM182" s="80"/>
      <c r="DN182" s="80"/>
      <c r="DO182" s="80"/>
      <c r="DP182" s="80"/>
      <c r="DQ182" s="80"/>
      <c r="DR182" s="80"/>
      <c r="DS182" s="80"/>
      <c r="DT182" s="80"/>
      <c r="DU182" s="80"/>
      <c r="DV182" s="80"/>
      <c r="DW182" s="80"/>
      <c r="DX182" s="80"/>
      <c r="DY182" s="80"/>
      <c r="DZ182" s="80"/>
      <c r="EA182" s="80"/>
      <c r="EB182" s="80"/>
      <c r="EC182" s="80"/>
      <c r="ED182" s="80"/>
      <c r="EE182" s="80"/>
      <c r="EF182" s="80"/>
      <c r="EG182" s="80"/>
      <c r="EH182" s="80"/>
      <c r="EI182" s="80"/>
      <c r="EJ182" s="80"/>
      <c r="EK182" s="80"/>
      <c r="EL182" s="80"/>
      <c r="EM182" s="80"/>
      <c r="EN182" s="80"/>
      <c r="EO182" s="80"/>
      <c r="EP182" s="80"/>
      <c r="EQ182" s="80"/>
      <c r="ER182" s="80"/>
      <c r="ES182" s="80"/>
      <c r="ET182" s="80"/>
      <c r="EU182" s="80"/>
      <c r="EV182" s="80"/>
      <c r="EW182" s="80"/>
      <c r="EX182" s="80"/>
      <c r="EY182" s="80"/>
      <c r="EZ182" s="80"/>
      <c r="FA182" s="80"/>
      <c r="FB182" s="80"/>
      <c r="FC182" s="80"/>
      <c r="FD182" s="80"/>
      <c r="FE182" s="80"/>
      <c r="FF182" s="80"/>
      <c r="FG182" s="80"/>
      <c r="FH182" s="80"/>
      <c r="FI182" s="80"/>
      <c r="FJ182" s="80"/>
      <c r="FK182" s="80"/>
      <c r="FL182" s="80"/>
      <c r="FM182" s="80"/>
      <c r="FN182" s="80"/>
      <c r="FO182" s="80"/>
      <c r="FP182" s="80"/>
      <c r="FQ182" s="80"/>
      <c r="FR182" s="80"/>
      <c r="FS182" s="80"/>
      <c r="FT182" s="80"/>
      <c r="FU182" s="80"/>
      <c r="FV182" s="80"/>
      <c r="FW182" s="80"/>
      <c r="FX182" s="80"/>
      <c r="FY182" s="80"/>
      <c r="FZ182" s="80"/>
      <c r="GA182" s="80"/>
      <c r="GB182" s="80"/>
      <c r="GC182" s="80"/>
      <c r="GD182" s="80"/>
      <c r="GE182" s="80"/>
      <c r="GF182" s="80"/>
    </row>
    <row r="183" spans="1:188" x14ac:dyDescent="0.25">
      <c r="A183" s="101"/>
      <c r="B183" s="102"/>
      <c r="C183" s="102"/>
      <c r="D183" s="38"/>
      <c r="E183" s="89"/>
      <c r="F183" s="90"/>
      <c r="G183" s="78"/>
      <c r="H183" s="91"/>
      <c r="I183" s="78"/>
      <c r="J183" s="80"/>
      <c r="K183" s="80"/>
      <c r="L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80"/>
      <c r="BT183" s="80"/>
      <c r="BU183" s="80"/>
      <c r="BV183" s="80"/>
      <c r="BW183" s="80"/>
      <c r="BX183" s="80"/>
      <c r="BY183" s="80"/>
      <c r="BZ183" s="80"/>
      <c r="CA183" s="80"/>
      <c r="CB183" s="80"/>
      <c r="CC183" s="80"/>
      <c r="CD183" s="80"/>
      <c r="CE183" s="80"/>
      <c r="CF183" s="80"/>
      <c r="CG183" s="80"/>
      <c r="CH183" s="80"/>
      <c r="CI183" s="80"/>
      <c r="CJ183" s="80"/>
      <c r="CK183" s="80"/>
      <c r="CL183" s="80"/>
      <c r="CM183" s="80"/>
      <c r="CN183" s="80"/>
      <c r="CO183" s="80"/>
      <c r="CP183" s="80"/>
      <c r="CQ183" s="80"/>
      <c r="CR183" s="80"/>
      <c r="CS183" s="80"/>
      <c r="CT183" s="80"/>
      <c r="CU183" s="80"/>
      <c r="CV183" s="80"/>
      <c r="CW183" s="80"/>
      <c r="CX183" s="80"/>
      <c r="CY183" s="80"/>
      <c r="CZ183" s="80"/>
      <c r="DA183" s="80"/>
      <c r="DB183" s="80"/>
      <c r="DC183" s="80"/>
      <c r="DD183" s="80"/>
      <c r="DE183" s="80"/>
      <c r="DF183" s="80"/>
      <c r="DG183" s="80"/>
      <c r="DH183" s="80"/>
      <c r="DI183" s="80"/>
      <c r="DJ183" s="80"/>
      <c r="DK183" s="80"/>
      <c r="DL183" s="80"/>
      <c r="DM183" s="80"/>
      <c r="DN183" s="80"/>
      <c r="DO183" s="80"/>
      <c r="DP183" s="80"/>
      <c r="DQ183" s="80"/>
      <c r="DR183" s="80"/>
      <c r="DS183" s="80"/>
      <c r="DT183" s="80"/>
      <c r="DU183" s="80"/>
      <c r="DV183" s="80"/>
      <c r="DW183" s="80"/>
      <c r="DX183" s="80"/>
      <c r="DY183" s="80"/>
      <c r="DZ183" s="80"/>
      <c r="EA183" s="80"/>
      <c r="EB183" s="80"/>
      <c r="EC183" s="80"/>
      <c r="ED183" s="80"/>
      <c r="EE183" s="80"/>
      <c r="EF183" s="80"/>
      <c r="EG183" s="80"/>
      <c r="EH183" s="80"/>
      <c r="EI183" s="80"/>
      <c r="EJ183" s="80"/>
      <c r="EK183" s="80"/>
      <c r="EL183" s="80"/>
      <c r="EM183" s="80"/>
      <c r="EN183" s="80"/>
      <c r="EO183" s="80"/>
      <c r="EP183" s="80"/>
      <c r="EQ183" s="80"/>
      <c r="ER183" s="80"/>
      <c r="ES183" s="80"/>
      <c r="ET183" s="80"/>
      <c r="EU183" s="80"/>
      <c r="EV183" s="80"/>
      <c r="EW183" s="80"/>
      <c r="EX183" s="80"/>
      <c r="EY183" s="80"/>
      <c r="EZ183" s="80"/>
      <c r="FA183" s="80"/>
      <c r="FB183" s="80"/>
      <c r="FC183" s="80"/>
      <c r="FD183" s="80"/>
      <c r="FE183" s="80"/>
      <c r="FF183" s="80"/>
      <c r="FG183" s="80"/>
      <c r="FH183" s="80"/>
      <c r="FI183" s="80"/>
      <c r="FJ183" s="80"/>
      <c r="FK183" s="80"/>
      <c r="FL183" s="80"/>
      <c r="FM183" s="80"/>
      <c r="FN183" s="80"/>
      <c r="FO183" s="80"/>
      <c r="FP183" s="80"/>
      <c r="FQ183" s="80"/>
      <c r="FR183" s="80"/>
      <c r="FS183" s="80"/>
      <c r="FT183" s="80"/>
      <c r="FU183" s="80"/>
      <c r="FV183" s="80"/>
      <c r="FW183" s="80"/>
      <c r="FX183" s="80"/>
      <c r="FY183" s="80"/>
      <c r="FZ183" s="80"/>
      <c r="GA183" s="80"/>
      <c r="GB183" s="80"/>
      <c r="GC183" s="80"/>
      <c r="GD183" s="80"/>
      <c r="GE183" s="80"/>
      <c r="GF183" s="80"/>
    </row>
    <row r="184" spans="1:188" x14ac:dyDescent="0.25">
      <c r="A184" s="101"/>
      <c r="B184" s="102"/>
      <c r="C184" s="102"/>
      <c r="D184" s="38"/>
      <c r="E184" s="89"/>
      <c r="F184" s="90"/>
      <c r="G184" s="78"/>
      <c r="H184" s="91"/>
      <c r="I184" s="78"/>
      <c r="J184" s="80"/>
      <c r="K184" s="80"/>
      <c r="L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80"/>
      <c r="BT184" s="80"/>
      <c r="BU184" s="80"/>
      <c r="BV184" s="80"/>
      <c r="BW184" s="80"/>
      <c r="BX184" s="80"/>
      <c r="BY184" s="80"/>
      <c r="BZ184" s="80"/>
      <c r="CA184" s="80"/>
      <c r="CB184" s="80"/>
      <c r="CC184" s="80"/>
      <c r="CD184" s="80"/>
      <c r="CE184" s="80"/>
      <c r="CF184" s="80"/>
      <c r="CG184" s="80"/>
      <c r="CH184" s="80"/>
      <c r="CI184" s="80"/>
      <c r="CJ184" s="80"/>
      <c r="CK184" s="80"/>
      <c r="CL184" s="80"/>
      <c r="CM184" s="80"/>
      <c r="CN184" s="80"/>
      <c r="CO184" s="80"/>
      <c r="CP184" s="80"/>
      <c r="CQ184" s="80"/>
      <c r="CR184" s="80"/>
      <c r="CS184" s="80"/>
      <c r="CT184" s="80"/>
      <c r="CU184" s="80"/>
      <c r="CV184" s="80"/>
      <c r="CW184" s="80"/>
      <c r="CX184" s="80"/>
      <c r="CY184" s="80"/>
      <c r="CZ184" s="80"/>
      <c r="DA184" s="80"/>
      <c r="DB184" s="80"/>
      <c r="DC184" s="80"/>
      <c r="DD184" s="80"/>
      <c r="DE184" s="80"/>
      <c r="DF184" s="80"/>
      <c r="DG184" s="80"/>
      <c r="DH184" s="80"/>
      <c r="DI184" s="80"/>
      <c r="DJ184" s="80"/>
      <c r="DK184" s="80"/>
      <c r="DL184" s="80"/>
      <c r="DM184" s="80"/>
      <c r="DN184" s="80"/>
      <c r="DO184" s="80"/>
      <c r="DP184" s="80"/>
      <c r="DQ184" s="80"/>
      <c r="DR184" s="80"/>
      <c r="DS184" s="80"/>
      <c r="DT184" s="80"/>
      <c r="DU184" s="80"/>
      <c r="DV184" s="80"/>
      <c r="DW184" s="80"/>
      <c r="DX184" s="80"/>
      <c r="DY184" s="80"/>
      <c r="DZ184" s="80"/>
      <c r="EA184" s="80"/>
      <c r="EB184" s="80"/>
      <c r="EC184" s="80"/>
      <c r="ED184" s="80"/>
      <c r="EE184" s="80"/>
      <c r="EF184" s="80"/>
      <c r="EG184" s="80"/>
      <c r="EH184" s="80"/>
      <c r="EI184" s="80"/>
      <c r="EJ184" s="80"/>
      <c r="EK184" s="80"/>
      <c r="EL184" s="80"/>
      <c r="EM184" s="80"/>
      <c r="EN184" s="80"/>
      <c r="EO184" s="80"/>
      <c r="EP184" s="80"/>
      <c r="EQ184" s="80"/>
      <c r="ER184" s="80"/>
      <c r="ES184" s="80"/>
      <c r="ET184" s="80"/>
      <c r="EU184" s="80"/>
      <c r="EV184" s="80"/>
      <c r="EW184" s="80"/>
      <c r="EX184" s="80"/>
      <c r="EY184" s="80"/>
      <c r="EZ184" s="80"/>
      <c r="FA184" s="80"/>
      <c r="FB184" s="80"/>
      <c r="FC184" s="80"/>
      <c r="FD184" s="80"/>
      <c r="FE184" s="80"/>
      <c r="FF184" s="80"/>
      <c r="FG184" s="80"/>
      <c r="FH184" s="80"/>
      <c r="FI184" s="80"/>
      <c r="FJ184" s="80"/>
      <c r="FK184" s="80"/>
      <c r="FL184" s="80"/>
      <c r="FM184" s="80"/>
      <c r="FN184" s="80"/>
      <c r="FO184" s="80"/>
      <c r="FP184" s="80"/>
      <c r="FQ184" s="80"/>
      <c r="FR184" s="80"/>
      <c r="FS184" s="80"/>
      <c r="FT184" s="80"/>
      <c r="FU184" s="80"/>
      <c r="FV184" s="80"/>
      <c r="FW184" s="80"/>
      <c r="FX184" s="80"/>
      <c r="FY184" s="80"/>
      <c r="FZ184" s="80"/>
      <c r="GA184" s="80"/>
      <c r="GB184" s="80"/>
      <c r="GC184" s="80"/>
      <c r="GD184" s="80"/>
      <c r="GE184" s="80"/>
      <c r="GF184" s="80"/>
    </row>
    <row r="185" spans="1:188" x14ac:dyDescent="0.25">
      <c r="A185" s="101"/>
      <c r="B185" s="102"/>
      <c r="C185" s="102"/>
      <c r="D185" s="38"/>
      <c r="E185" s="89"/>
      <c r="F185" s="90"/>
      <c r="G185" s="78"/>
      <c r="H185" s="91"/>
      <c r="I185" s="78"/>
      <c r="J185" s="80"/>
      <c r="K185" s="80"/>
      <c r="L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80"/>
      <c r="BT185" s="80"/>
      <c r="BU185" s="80"/>
      <c r="BV185" s="80"/>
      <c r="BW185" s="80"/>
      <c r="BX185" s="80"/>
      <c r="BY185" s="80"/>
      <c r="BZ185" s="80"/>
      <c r="CA185" s="80"/>
      <c r="CB185" s="80"/>
      <c r="CC185" s="80"/>
      <c r="CD185" s="80"/>
      <c r="CE185" s="80"/>
      <c r="CF185" s="80"/>
      <c r="CG185" s="80"/>
      <c r="CH185" s="80"/>
      <c r="CI185" s="80"/>
      <c r="CJ185" s="80"/>
      <c r="CK185" s="80"/>
      <c r="CL185" s="80"/>
      <c r="CM185" s="80"/>
      <c r="CN185" s="80"/>
      <c r="CO185" s="80"/>
      <c r="CP185" s="80"/>
      <c r="CQ185" s="80"/>
      <c r="CR185" s="80"/>
      <c r="CS185" s="80"/>
      <c r="CT185" s="80"/>
      <c r="CU185" s="80"/>
      <c r="CV185" s="80"/>
      <c r="CW185" s="80"/>
      <c r="CX185" s="80"/>
      <c r="CY185" s="80"/>
      <c r="CZ185" s="80"/>
      <c r="DA185" s="80"/>
      <c r="DB185" s="80"/>
      <c r="DC185" s="80"/>
      <c r="DD185" s="80"/>
      <c r="DE185" s="80"/>
      <c r="DF185" s="80"/>
      <c r="DG185" s="80"/>
      <c r="DH185" s="80"/>
      <c r="DI185" s="80"/>
      <c r="DJ185" s="80"/>
      <c r="DK185" s="80"/>
      <c r="DL185" s="80"/>
      <c r="DM185" s="80"/>
      <c r="DN185" s="80"/>
      <c r="DO185" s="80"/>
      <c r="DP185" s="80"/>
      <c r="DQ185" s="80"/>
      <c r="DR185" s="80"/>
      <c r="DS185" s="80"/>
      <c r="DT185" s="80"/>
      <c r="DU185" s="80"/>
      <c r="DV185" s="80"/>
      <c r="DW185" s="80"/>
      <c r="DX185" s="80"/>
      <c r="DY185" s="80"/>
      <c r="DZ185" s="80"/>
      <c r="EA185" s="80"/>
      <c r="EB185" s="80"/>
      <c r="EC185" s="80"/>
      <c r="ED185" s="80"/>
      <c r="EE185" s="80"/>
      <c r="EF185" s="80"/>
      <c r="EG185" s="80"/>
      <c r="EH185" s="80"/>
      <c r="EI185" s="80"/>
      <c r="EJ185" s="80"/>
      <c r="EK185" s="80"/>
      <c r="EL185" s="80"/>
      <c r="EM185" s="80"/>
      <c r="EN185" s="80"/>
      <c r="EO185" s="80"/>
      <c r="EP185" s="80"/>
      <c r="EQ185" s="80"/>
      <c r="ER185" s="80"/>
      <c r="ES185" s="80"/>
      <c r="ET185" s="80"/>
      <c r="EU185" s="80"/>
      <c r="EV185" s="80"/>
      <c r="EW185" s="80"/>
      <c r="EX185" s="80"/>
      <c r="EY185" s="80"/>
      <c r="EZ185" s="80"/>
      <c r="FA185" s="80"/>
      <c r="FB185" s="80"/>
      <c r="FC185" s="80"/>
      <c r="FD185" s="80"/>
      <c r="FE185" s="80"/>
      <c r="FF185" s="80"/>
      <c r="FG185" s="80"/>
      <c r="FH185" s="80"/>
      <c r="FI185" s="80"/>
      <c r="FJ185" s="80"/>
      <c r="FK185" s="80"/>
      <c r="FL185" s="80"/>
      <c r="FM185" s="80"/>
      <c r="FN185" s="80"/>
      <c r="FO185" s="80"/>
      <c r="FP185" s="80"/>
      <c r="FQ185" s="80"/>
      <c r="FR185" s="80"/>
      <c r="FS185" s="80"/>
      <c r="FT185" s="80"/>
      <c r="FU185" s="80"/>
      <c r="FV185" s="80"/>
      <c r="FW185" s="80"/>
      <c r="FX185" s="80"/>
      <c r="FY185" s="80"/>
      <c r="FZ185" s="80"/>
      <c r="GA185" s="80"/>
      <c r="GB185" s="80"/>
      <c r="GC185" s="80"/>
      <c r="GD185" s="80"/>
      <c r="GE185" s="80"/>
      <c r="GF185" s="80"/>
    </row>
    <row r="186" spans="1:188" x14ac:dyDescent="0.25">
      <c r="A186" s="101"/>
      <c r="B186" s="102"/>
      <c r="C186" s="102"/>
      <c r="D186" s="38"/>
      <c r="E186" s="89"/>
      <c r="F186" s="90"/>
      <c r="G186" s="78"/>
      <c r="H186" s="91"/>
      <c r="I186" s="78"/>
      <c r="J186" s="80"/>
      <c r="K186" s="80"/>
      <c r="L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c r="CT186" s="80"/>
      <c r="CU186" s="80"/>
      <c r="CV186" s="80"/>
      <c r="CW186" s="80"/>
      <c r="CX186" s="80"/>
      <c r="CY186" s="80"/>
      <c r="CZ186" s="80"/>
      <c r="DA186" s="80"/>
      <c r="DB186" s="80"/>
      <c r="DC186" s="80"/>
      <c r="DD186" s="80"/>
      <c r="DE186" s="80"/>
      <c r="DF186" s="80"/>
      <c r="DG186" s="80"/>
      <c r="DH186" s="80"/>
      <c r="DI186" s="80"/>
      <c r="DJ186" s="80"/>
      <c r="DK186" s="80"/>
      <c r="DL186" s="80"/>
      <c r="DM186" s="80"/>
      <c r="DN186" s="80"/>
      <c r="DO186" s="80"/>
      <c r="DP186" s="80"/>
      <c r="DQ186" s="80"/>
      <c r="DR186" s="80"/>
      <c r="DS186" s="80"/>
      <c r="DT186" s="80"/>
      <c r="DU186" s="80"/>
      <c r="DV186" s="80"/>
      <c r="DW186" s="80"/>
      <c r="DX186" s="80"/>
      <c r="DY186" s="80"/>
      <c r="DZ186" s="80"/>
      <c r="EA186" s="80"/>
      <c r="EB186" s="80"/>
      <c r="EC186" s="80"/>
      <c r="ED186" s="80"/>
      <c r="EE186" s="80"/>
      <c r="EF186" s="80"/>
      <c r="EG186" s="80"/>
      <c r="EH186" s="80"/>
      <c r="EI186" s="80"/>
      <c r="EJ186" s="80"/>
      <c r="EK186" s="80"/>
      <c r="EL186" s="80"/>
      <c r="EM186" s="80"/>
      <c r="EN186" s="80"/>
      <c r="EO186" s="80"/>
      <c r="EP186" s="80"/>
      <c r="EQ186" s="80"/>
      <c r="ER186" s="80"/>
      <c r="ES186" s="80"/>
      <c r="ET186" s="80"/>
      <c r="EU186" s="80"/>
      <c r="EV186" s="80"/>
      <c r="EW186" s="80"/>
      <c r="EX186" s="80"/>
      <c r="EY186" s="80"/>
      <c r="EZ186" s="80"/>
      <c r="FA186" s="80"/>
      <c r="FB186" s="80"/>
      <c r="FC186" s="80"/>
      <c r="FD186" s="80"/>
      <c r="FE186" s="80"/>
      <c r="FF186" s="80"/>
      <c r="FG186" s="80"/>
      <c r="FH186" s="80"/>
      <c r="FI186" s="80"/>
      <c r="FJ186" s="80"/>
      <c r="FK186" s="80"/>
      <c r="FL186" s="80"/>
      <c r="FM186" s="80"/>
      <c r="FN186" s="80"/>
      <c r="FO186" s="80"/>
      <c r="FP186" s="80"/>
      <c r="FQ186" s="80"/>
      <c r="FR186" s="80"/>
      <c r="FS186" s="80"/>
      <c r="FT186" s="80"/>
      <c r="FU186" s="80"/>
      <c r="FV186" s="80"/>
      <c r="FW186" s="80"/>
      <c r="FX186" s="80"/>
      <c r="FY186" s="80"/>
      <c r="FZ186" s="80"/>
      <c r="GA186" s="80"/>
      <c r="GB186" s="80"/>
      <c r="GC186" s="80"/>
      <c r="GD186" s="80"/>
      <c r="GE186" s="80"/>
      <c r="GF186" s="80"/>
    </row>
    <row r="187" spans="1:188" x14ac:dyDescent="0.25">
      <c r="A187" s="101"/>
      <c r="B187" s="102"/>
      <c r="C187" s="102"/>
      <c r="D187" s="38"/>
      <c r="E187" s="89"/>
      <c r="F187" s="90"/>
      <c r="G187" s="78"/>
      <c r="H187" s="91"/>
      <c r="I187" s="78"/>
      <c r="J187" s="80"/>
      <c r="K187" s="80"/>
      <c r="L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0"/>
      <c r="CB187" s="80"/>
      <c r="CC187" s="80"/>
      <c r="CD187" s="80"/>
      <c r="CE187" s="80"/>
      <c r="CF187" s="80"/>
      <c r="CG187" s="80"/>
      <c r="CH187" s="80"/>
      <c r="CI187" s="80"/>
      <c r="CJ187" s="80"/>
      <c r="CK187" s="80"/>
      <c r="CL187" s="80"/>
      <c r="CM187" s="80"/>
      <c r="CN187" s="80"/>
      <c r="CO187" s="80"/>
      <c r="CP187" s="80"/>
      <c r="CQ187" s="80"/>
      <c r="CR187" s="80"/>
      <c r="CS187" s="80"/>
      <c r="CT187" s="80"/>
      <c r="CU187" s="80"/>
      <c r="CV187" s="80"/>
      <c r="CW187" s="80"/>
      <c r="CX187" s="80"/>
      <c r="CY187" s="80"/>
      <c r="CZ187" s="80"/>
      <c r="DA187" s="80"/>
      <c r="DB187" s="80"/>
      <c r="DC187" s="80"/>
      <c r="DD187" s="80"/>
      <c r="DE187" s="80"/>
      <c r="DF187" s="80"/>
      <c r="DG187" s="80"/>
      <c r="DH187" s="80"/>
      <c r="DI187" s="80"/>
      <c r="DJ187" s="80"/>
      <c r="DK187" s="80"/>
      <c r="DL187" s="80"/>
      <c r="DM187" s="80"/>
      <c r="DN187" s="80"/>
      <c r="DO187" s="80"/>
      <c r="DP187" s="80"/>
      <c r="DQ187" s="80"/>
      <c r="DR187" s="80"/>
      <c r="DS187" s="80"/>
      <c r="DT187" s="80"/>
      <c r="DU187" s="80"/>
      <c r="DV187" s="80"/>
      <c r="DW187" s="80"/>
      <c r="DX187" s="80"/>
      <c r="DY187" s="80"/>
      <c r="DZ187" s="80"/>
      <c r="EA187" s="80"/>
      <c r="EB187" s="80"/>
      <c r="EC187" s="80"/>
      <c r="ED187" s="80"/>
      <c r="EE187" s="80"/>
      <c r="EF187" s="80"/>
      <c r="EG187" s="80"/>
      <c r="EH187" s="80"/>
      <c r="EI187" s="80"/>
      <c r="EJ187" s="80"/>
      <c r="EK187" s="80"/>
      <c r="EL187" s="80"/>
      <c r="EM187" s="80"/>
      <c r="EN187" s="80"/>
      <c r="EO187" s="80"/>
      <c r="EP187" s="80"/>
      <c r="EQ187" s="80"/>
      <c r="ER187" s="80"/>
      <c r="ES187" s="80"/>
      <c r="ET187" s="80"/>
      <c r="EU187" s="80"/>
      <c r="EV187" s="80"/>
      <c r="EW187" s="80"/>
      <c r="EX187" s="80"/>
      <c r="EY187" s="80"/>
      <c r="EZ187" s="80"/>
      <c r="FA187" s="80"/>
      <c r="FB187" s="80"/>
      <c r="FC187" s="80"/>
      <c r="FD187" s="80"/>
      <c r="FE187" s="80"/>
      <c r="FF187" s="80"/>
      <c r="FG187" s="80"/>
      <c r="FH187" s="80"/>
      <c r="FI187" s="80"/>
      <c r="FJ187" s="80"/>
      <c r="FK187" s="80"/>
      <c r="FL187" s="80"/>
      <c r="FM187" s="80"/>
      <c r="FN187" s="80"/>
      <c r="FO187" s="80"/>
      <c r="FP187" s="80"/>
      <c r="FQ187" s="80"/>
      <c r="FR187" s="80"/>
      <c r="FS187" s="80"/>
      <c r="FT187" s="80"/>
      <c r="FU187" s="80"/>
      <c r="FV187" s="80"/>
      <c r="FW187" s="80"/>
      <c r="FX187" s="80"/>
      <c r="FY187" s="80"/>
      <c r="FZ187" s="80"/>
      <c r="GA187" s="80"/>
      <c r="GB187" s="80"/>
      <c r="GC187" s="80"/>
      <c r="GD187" s="80"/>
      <c r="GE187" s="80"/>
      <c r="GF187" s="80"/>
    </row>
    <row r="188" spans="1:188" x14ac:dyDescent="0.25">
      <c r="A188" s="101"/>
      <c r="B188" s="102"/>
      <c r="C188" s="102"/>
      <c r="D188" s="38"/>
      <c r="E188" s="89"/>
      <c r="F188" s="90"/>
      <c r="G188" s="78"/>
      <c r="H188" s="91"/>
      <c r="I188" s="78"/>
      <c r="J188" s="80"/>
      <c r="K188" s="80"/>
      <c r="L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80"/>
      <c r="BT188" s="80"/>
      <c r="BU188" s="80"/>
      <c r="BV188" s="80"/>
      <c r="BW188" s="80"/>
      <c r="BX188" s="80"/>
      <c r="BY188" s="80"/>
      <c r="BZ188" s="80"/>
      <c r="CA188" s="80"/>
      <c r="CB188" s="80"/>
      <c r="CC188" s="80"/>
      <c r="CD188" s="80"/>
      <c r="CE188" s="80"/>
      <c r="CF188" s="80"/>
      <c r="CG188" s="80"/>
      <c r="CH188" s="80"/>
      <c r="CI188" s="80"/>
      <c r="CJ188" s="80"/>
      <c r="CK188" s="80"/>
      <c r="CL188" s="80"/>
      <c r="CM188" s="80"/>
      <c r="CN188" s="80"/>
      <c r="CO188" s="80"/>
      <c r="CP188" s="80"/>
      <c r="CQ188" s="80"/>
      <c r="CR188" s="80"/>
      <c r="CS188" s="80"/>
      <c r="CT188" s="80"/>
      <c r="CU188" s="80"/>
      <c r="CV188" s="80"/>
      <c r="CW188" s="80"/>
      <c r="CX188" s="80"/>
      <c r="CY188" s="80"/>
      <c r="CZ188" s="80"/>
      <c r="DA188" s="80"/>
      <c r="DB188" s="80"/>
      <c r="DC188" s="80"/>
      <c r="DD188" s="80"/>
      <c r="DE188" s="80"/>
      <c r="DF188" s="80"/>
      <c r="DG188" s="80"/>
      <c r="DH188" s="80"/>
      <c r="DI188" s="80"/>
      <c r="DJ188" s="80"/>
      <c r="DK188" s="80"/>
      <c r="DL188" s="80"/>
      <c r="DM188" s="80"/>
      <c r="DN188" s="80"/>
      <c r="DO188" s="80"/>
      <c r="DP188" s="80"/>
      <c r="DQ188" s="80"/>
      <c r="DR188" s="80"/>
      <c r="DS188" s="80"/>
      <c r="DT188" s="80"/>
      <c r="DU188" s="80"/>
      <c r="DV188" s="80"/>
      <c r="DW188" s="80"/>
      <c r="DX188" s="80"/>
      <c r="DY188" s="80"/>
      <c r="DZ188" s="80"/>
      <c r="EA188" s="80"/>
      <c r="EB188" s="80"/>
      <c r="EC188" s="80"/>
      <c r="ED188" s="80"/>
      <c r="EE188" s="80"/>
      <c r="EF188" s="80"/>
      <c r="EG188" s="80"/>
      <c r="EH188" s="80"/>
      <c r="EI188" s="80"/>
      <c r="EJ188" s="80"/>
      <c r="EK188" s="80"/>
      <c r="EL188" s="80"/>
      <c r="EM188" s="80"/>
      <c r="EN188" s="80"/>
      <c r="EO188" s="80"/>
      <c r="EP188" s="80"/>
      <c r="EQ188" s="80"/>
      <c r="ER188" s="80"/>
      <c r="ES188" s="80"/>
      <c r="ET188" s="80"/>
      <c r="EU188" s="80"/>
      <c r="EV188" s="80"/>
      <c r="EW188" s="80"/>
      <c r="EX188" s="80"/>
      <c r="EY188" s="80"/>
      <c r="EZ188" s="80"/>
      <c r="FA188" s="80"/>
      <c r="FB188" s="80"/>
      <c r="FC188" s="80"/>
      <c r="FD188" s="80"/>
      <c r="FE188" s="80"/>
      <c r="FF188" s="80"/>
      <c r="FG188" s="80"/>
      <c r="FH188" s="80"/>
      <c r="FI188" s="80"/>
      <c r="FJ188" s="80"/>
      <c r="FK188" s="80"/>
      <c r="FL188" s="80"/>
      <c r="FM188" s="80"/>
      <c r="FN188" s="80"/>
      <c r="FO188" s="80"/>
      <c r="FP188" s="80"/>
      <c r="FQ188" s="80"/>
      <c r="FR188" s="80"/>
      <c r="FS188" s="80"/>
      <c r="FT188" s="80"/>
      <c r="FU188" s="80"/>
      <c r="FV188" s="80"/>
      <c r="FW188" s="80"/>
      <c r="FX188" s="80"/>
      <c r="FY188" s="80"/>
      <c r="FZ188" s="80"/>
      <c r="GA188" s="80"/>
      <c r="GB188" s="80"/>
      <c r="GC188" s="80"/>
      <c r="GD188" s="80"/>
      <c r="GE188" s="80"/>
      <c r="GF188" s="80"/>
    </row>
    <row r="189" spans="1:188" x14ac:dyDescent="0.25">
      <c r="A189" s="101"/>
      <c r="B189" s="102"/>
      <c r="C189" s="102"/>
      <c r="D189" s="38"/>
      <c r="E189" s="89"/>
      <c r="F189" s="90"/>
      <c r="G189" s="78"/>
      <c r="H189" s="91"/>
      <c r="I189" s="78"/>
      <c r="J189" s="80"/>
      <c r="K189" s="80"/>
      <c r="L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80"/>
      <c r="BT189" s="80"/>
      <c r="BU189" s="80"/>
      <c r="BV189" s="80"/>
      <c r="BW189" s="80"/>
      <c r="BX189" s="80"/>
      <c r="BY189" s="80"/>
      <c r="BZ189" s="80"/>
      <c r="CA189" s="80"/>
      <c r="CB189" s="80"/>
      <c r="CC189" s="80"/>
      <c r="CD189" s="80"/>
      <c r="CE189" s="80"/>
      <c r="CF189" s="80"/>
      <c r="CG189" s="80"/>
      <c r="CH189" s="80"/>
      <c r="CI189" s="80"/>
      <c r="CJ189" s="80"/>
      <c r="CK189" s="80"/>
      <c r="CL189" s="80"/>
      <c r="CM189" s="80"/>
      <c r="CN189" s="80"/>
      <c r="CO189" s="80"/>
      <c r="CP189" s="80"/>
      <c r="CQ189" s="80"/>
      <c r="CR189" s="80"/>
      <c r="CS189" s="80"/>
      <c r="CT189" s="80"/>
      <c r="CU189" s="80"/>
      <c r="CV189" s="80"/>
      <c r="CW189" s="80"/>
      <c r="CX189" s="80"/>
      <c r="CY189" s="80"/>
      <c r="CZ189" s="80"/>
      <c r="DA189" s="80"/>
      <c r="DB189" s="80"/>
      <c r="DC189" s="80"/>
      <c r="DD189" s="80"/>
      <c r="DE189" s="80"/>
      <c r="DF189" s="80"/>
      <c r="DG189" s="80"/>
      <c r="DH189" s="80"/>
      <c r="DI189" s="80"/>
      <c r="DJ189" s="80"/>
      <c r="DK189" s="80"/>
      <c r="DL189" s="80"/>
      <c r="DM189" s="80"/>
      <c r="DN189" s="80"/>
      <c r="DO189" s="80"/>
      <c r="DP189" s="80"/>
      <c r="DQ189" s="80"/>
      <c r="DR189" s="80"/>
      <c r="DS189" s="80"/>
      <c r="DT189" s="80"/>
      <c r="DU189" s="80"/>
      <c r="DV189" s="80"/>
      <c r="DW189" s="80"/>
      <c r="DX189" s="80"/>
      <c r="DY189" s="80"/>
      <c r="DZ189" s="80"/>
      <c r="EA189" s="80"/>
      <c r="EB189" s="80"/>
      <c r="EC189" s="80"/>
      <c r="ED189" s="80"/>
      <c r="EE189" s="80"/>
      <c r="EF189" s="80"/>
      <c r="EG189" s="80"/>
      <c r="EH189" s="80"/>
      <c r="EI189" s="80"/>
      <c r="EJ189" s="80"/>
      <c r="EK189" s="80"/>
      <c r="EL189" s="80"/>
      <c r="EM189" s="80"/>
      <c r="EN189" s="80"/>
      <c r="EO189" s="80"/>
      <c r="EP189" s="80"/>
      <c r="EQ189" s="80"/>
      <c r="ER189" s="80"/>
      <c r="ES189" s="80"/>
      <c r="ET189" s="80"/>
      <c r="EU189" s="80"/>
      <c r="EV189" s="80"/>
      <c r="EW189" s="80"/>
      <c r="EX189" s="80"/>
      <c r="EY189" s="80"/>
      <c r="EZ189" s="80"/>
      <c r="FA189" s="80"/>
      <c r="FB189" s="80"/>
      <c r="FC189" s="80"/>
      <c r="FD189" s="80"/>
      <c r="FE189" s="80"/>
      <c r="FF189" s="80"/>
      <c r="FG189" s="80"/>
      <c r="FH189" s="80"/>
      <c r="FI189" s="80"/>
      <c r="FJ189" s="80"/>
      <c r="FK189" s="80"/>
      <c r="FL189" s="80"/>
      <c r="FM189" s="80"/>
      <c r="FN189" s="80"/>
      <c r="FO189" s="80"/>
      <c r="FP189" s="80"/>
      <c r="FQ189" s="80"/>
      <c r="FR189" s="80"/>
      <c r="FS189" s="80"/>
      <c r="FT189" s="80"/>
      <c r="FU189" s="80"/>
      <c r="FV189" s="80"/>
      <c r="FW189" s="80"/>
      <c r="FX189" s="80"/>
      <c r="FY189" s="80"/>
      <c r="FZ189" s="80"/>
      <c r="GA189" s="80"/>
      <c r="GB189" s="80"/>
      <c r="GC189" s="80"/>
      <c r="GD189" s="80"/>
      <c r="GE189" s="80"/>
      <c r="GF189" s="80"/>
    </row>
    <row r="190" spans="1:188" x14ac:dyDescent="0.25">
      <c r="A190" s="101"/>
      <c r="B190" s="102"/>
      <c r="C190" s="102"/>
      <c r="D190" s="38"/>
      <c r="E190" s="89"/>
      <c r="F190" s="90"/>
      <c r="G190" s="78"/>
      <c r="H190" s="91"/>
      <c r="I190" s="78"/>
      <c r="J190" s="80"/>
      <c r="K190" s="80"/>
      <c r="L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80"/>
      <c r="BT190" s="80"/>
      <c r="BU190" s="80"/>
      <c r="BV190" s="80"/>
      <c r="BW190" s="80"/>
      <c r="BX190" s="80"/>
      <c r="BY190" s="80"/>
      <c r="BZ190" s="80"/>
      <c r="CA190" s="80"/>
      <c r="CB190" s="80"/>
      <c r="CC190" s="80"/>
      <c r="CD190" s="80"/>
      <c r="CE190" s="80"/>
      <c r="CF190" s="80"/>
      <c r="CG190" s="80"/>
      <c r="CH190" s="80"/>
      <c r="CI190" s="80"/>
      <c r="CJ190" s="80"/>
      <c r="CK190" s="80"/>
      <c r="CL190" s="80"/>
      <c r="CM190" s="80"/>
      <c r="CN190" s="80"/>
      <c r="CO190" s="80"/>
      <c r="CP190" s="80"/>
      <c r="CQ190" s="80"/>
      <c r="CR190" s="80"/>
      <c r="CS190" s="80"/>
      <c r="CT190" s="80"/>
      <c r="CU190" s="80"/>
      <c r="CV190" s="80"/>
      <c r="CW190" s="80"/>
      <c r="CX190" s="80"/>
      <c r="CY190" s="80"/>
      <c r="CZ190" s="80"/>
      <c r="DA190" s="80"/>
      <c r="DB190" s="80"/>
      <c r="DC190" s="80"/>
      <c r="DD190" s="80"/>
      <c r="DE190" s="80"/>
      <c r="DF190" s="80"/>
      <c r="DG190" s="80"/>
      <c r="DH190" s="80"/>
      <c r="DI190" s="80"/>
      <c r="DJ190" s="80"/>
      <c r="DK190" s="80"/>
      <c r="DL190" s="80"/>
      <c r="DM190" s="80"/>
      <c r="DN190" s="80"/>
      <c r="DO190" s="80"/>
      <c r="DP190" s="80"/>
      <c r="DQ190" s="80"/>
      <c r="DR190" s="80"/>
      <c r="DS190" s="80"/>
      <c r="DT190" s="80"/>
      <c r="DU190" s="80"/>
      <c r="DV190" s="80"/>
      <c r="DW190" s="80"/>
      <c r="DX190" s="80"/>
      <c r="DY190" s="80"/>
      <c r="DZ190" s="80"/>
      <c r="EA190" s="80"/>
      <c r="EB190" s="80"/>
      <c r="EC190" s="80"/>
      <c r="ED190" s="80"/>
      <c r="EE190" s="80"/>
      <c r="EF190" s="80"/>
      <c r="EG190" s="80"/>
      <c r="EH190" s="80"/>
      <c r="EI190" s="80"/>
      <c r="EJ190" s="80"/>
      <c r="EK190" s="80"/>
      <c r="EL190" s="80"/>
      <c r="EM190" s="80"/>
      <c r="EN190" s="80"/>
      <c r="EO190" s="80"/>
      <c r="EP190" s="80"/>
      <c r="EQ190" s="80"/>
      <c r="ER190" s="80"/>
      <c r="ES190" s="80"/>
      <c r="ET190" s="80"/>
      <c r="EU190" s="80"/>
      <c r="EV190" s="80"/>
      <c r="EW190" s="80"/>
      <c r="EX190" s="80"/>
      <c r="EY190" s="80"/>
      <c r="EZ190" s="80"/>
      <c r="FA190" s="80"/>
      <c r="FB190" s="80"/>
      <c r="FC190" s="80"/>
      <c r="FD190" s="80"/>
      <c r="FE190" s="80"/>
      <c r="FF190" s="80"/>
      <c r="FG190" s="80"/>
      <c r="FH190" s="80"/>
      <c r="FI190" s="80"/>
      <c r="FJ190" s="80"/>
      <c r="FK190" s="80"/>
      <c r="FL190" s="80"/>
      <c r="FM190" s="80"/>
      <c r="FN190" s="80"/>
      <c r="FO190" s="80"/>
      <c r="FP190" s="80"/>
      <c r="FQ190" s="80"/>
      <c r="FR190" s="80"/>
      <c r="FS190" s="80"/>
      <c r="FT190" s="80"/>
      <c r="FU190" s="80"/>
      <c r="FV190" s="80"/>
      <c r="FW190" s="80"/>
      <c r="FX190" s="80"/>
      <c r="FY190" s="80"/>
      <c r="FZ190" s="80"/>
      <c r="GA190" s="80"/>
      <c r="GB190" s="80"/>
      <c r="GC190" s="80"/>
      <c r="GD190" s="80"/>
      <c r="GE190" s="80"/>
      <c r="GF190" s="80"/>
    </row>
    <row r="191" spans="1:188" x14ac:dyDescent="0.25">
      <c r="A191" s="101"/>
      <c r="B191" s="102"/>
      <c r="C191" s="102"/>
      <c r="D191" s="38"/>
      <c r="E191" s="89"/>
      <c r="F191" s="90"/>
      <c r="G191" s="78"/>
      <c r="H191" s="91"/>
      <c r="I191" s="78"/>
      <c r="J191" s="80"/>
      <c r="K191" s="80"/>
      <c r="L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80"/>
      <c r="BT191" s="80"/>
      <c r="BU191" s="80"/>
      <c r="BV191" s="80"/>
      <c r="BW191" s="80"/>
      <c r="BX191" s="80"/>
      <c r="BY191" s="80"/>
      <c r="BZ191" s="80"/>
      <c r="CA191" s="80"/>
      <c r="CB191" s="80"/>
      <c r="CC191" s="80"/>
      <c r="CD191" s="80"/>
      <c r="CE191" s="80"/>
      <c r="CF191" s="80"/>
      <c r="CG191" s="80"/>
      <c r="CH191" s="80"/>
      <c r="CI191" s="80"/>
      <c r="CJ191" s="80"/>
      <c r="CK191" s="80"/>
      <c r="CL191" s="80"/>
      <c r="CM191" s="80"/>
      <c r="CN191" s="80"/>
      <c r="CO191" s="80"/>
      <c r="CP191" s="80"/>
      <c r="CQ191" s="80"/>
      <c r="CR191" s="80"/>
      <c r="CS191" s="80"/>
      <c r="CT191" s="80"/>
      <c r="CU191" s="80"/>
      <c r="CV191" s="80"/>
      <c r="CW191" s="80"/>
      <c r="CX191" s="80"/>
      <c r="CY191" s="80"/>
      <c r="CZ191" s="80"/>
      <c r="DA191" s="80"/>
      <c r="DB191" s="80"/>
      <c r="DC191" s="80"/>
      <c r="DD191" s="80"/>
      <c r="DE191" s="80"/>
      <c r="DF191" s="80"/>
      <c r="DG191" s="80"/>
      <c r="DH191" s="80"/>
      <c r="DI191" s="80"/>
      <c r="DJ191" s="80"/>
      <c r="DK191" s="80"/>
      <c r="DL191" s="80"/>
      <c r="DM191" s="80"/>
      <c r="DN191" s="80"/>
      <c r="DO191" s="80"/>
      <c r="DP191" s="80"/>
      <c r="DQ191" s="80"/>
      <c r="DR191" s="80"/>
      <c r="DS191" s="80"/>
      <c r="DT191" s="80"/>
      <c r="DU191" s="80"/>
      <c r="DV191" s="80"/>
      <c r="DW191" s="80"/>
      <c r="DX191" s="80"/>
      <c r="DY191" s="80"/>
      <c r="DZ191" s="80"/>
      <c r="EA191" s="80"/>
      <c r="EB191" s="80"/>
      <c r="EC191" s="80"/>
      <c r="ED191" s="80"/>
      <c r="EE191" s="80"/>
      <c r="EF191" s="80"/>
      <c r="EG191" s="80"/>
      <c r="EH191" s="80"/>
      <c r="EI191" s="80"/>
      <c r="EJ191" s="80"/>
      <c r="EK191" s="80"/>
      <c r="EL191" s="80"/>
      <c r="EM191" s="80"/>
      <c r="EN191" s="80"/>
      <c r="EO191" s="80"/>
      <c r="EP191" s="80"/>
      <c r="EQ191" s="80"/>
      <c r="ER191" s="80"/>
      <c r="ES191" s="80"/>
      <c r="ET191" s="80"/>
      <c r="EU191" s="80"/>
      <c r="EV191" s="80"/>
      <c r="EW191" s="80"/>
      <c r="EX191" s="80"/>
      <c r="EY191" s="80"/>
      <c r="EZ191" s="80"/>
      <c r="FA191" s="80"/>
      <c r="FB191" s="80"/>
      <c r="FC191" s="80"/>
      <c r="FD191" s="80"/>
      <c r="FE191" s="80"/>
      <c r="FF191" s="80"/>
      <c r="FG191" s="80"/>
      <c r="FH191" s="80"/>
      <c r="FI191" s="80"/>
      <c r="FJ191" s="80"/>
      <c r="FK191" s="80"/>
      <c r="FL191" s="80"/>
      <c r="FM191" s="80"/>
      <c r="FN191" s="80"/>
      <c r="FO191" s="80"/>
      <c r="FP191" s="80"/>
      <c r="FQ191" s="80"/>
      <c r="FR191" s="80"/>
      <c r="FS191" s="80"/>
      <c r="FT191" s="80"/>
      <c r="FU191" s="80"/>
      <c r="FV191" s="80"/>
      <c r="FW191" s="80"/>
      <c r="FX191" s="80"/>
      <c r="FY191" s="80"/>
      <c r="FZ191" s="80"/>
      <c r="GA191" s="80"/>
      <c r="GB191" s="80"/>
      <c r="GC191" s="80"/>
      <c r="GD191" s="80"/>
      <c r="GE191" s="80"/>
      <c r="GF191" s="80"/>
    </row>
    <row r="192" spans="1:188" x14ac:dyDescent="0.25">
      <c r="A192" s="101"/>
      <c r="B192" s="102"/>
      <c r="C192" s="102"/>
      <c r="D192" s="38"/>
      <c r="E192" s="89"/>
      <c r="F192" s="90"/>
      <c r="G192" s="78"/>
      <c r="H192" s="91"/>
      <c r="I192" s="78"/>
      <c r="J192" s="80"/>
      <c r="K192" s="80"/>
      <c r="L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80"/>
      <c r="BT192" s="80"/>
      <c r="BU192" s="80"/>
      <c r="BV192" s="80"/>
      <c r="BW192" s="80"/>
      <c r="BX192" s="80"/>
      <c r="BY192" s="80"/>
      <c r="BZ192" s="80"/>
      <c r="CA192" s="80"/>
      <c r="CB192" s="80"/>
      <c r="CC192" s="80"/>
      <c r="CD192" s="80"/>
      <c r="CE192" s="80"/>
      <c r="CF192" s="80"/>
      <c r="CG192" s="80"/>
      <c r="CH192" s="80"/>
      <c r="CI192" s="80"/>
      <c r="CJ192" s="80"/>
      <c r="CK192" s="80"/>
      <c r="CL192" s="80"/>
      <c r="CM192" s="80"/>
      <c r="CN192" s="80"/>
      <c r="CO192" s="80"/>
      <c r="CP192" s="80"/>
      <c r="CQ192" s="80"/>
      <c r="CR192" s="80"/>
      <c r="CS192" s="80"/>
      <c r="CT192" s="80"/>
      <c r="CU192" s="80"/>
      <c r="CV192" s="80"/>
      <c r="CW192" s="80"/>
      <c r="CX192" s="80"/>
      <c r="CY192" s="80"/>
      <c r="CZ192" s="80"/>
      <c r="DA192" s="80"/>
      <c r="DB192" s="80"/>
      <c r="DC192" s="80"/>
      <c r="DD192" s="80"/>
      <c r="DE192" s="80"/>
      <c r="DF192" s="80"/>
      <c r="DG192" s="80"/>
      <c r="DH192" s="80"/>
      <c r="DI192" s="80"/>
      <c r="DJ192" s="80"/>
      <c r="DK192" s="80"/>
      <c r="DL192" s="80"/>
      <c r="DM192" s="80"/>
      <c r="DN192" s="80"/>
      <c r="DO192" s="80"/>
      <c r="DP192" s="80"/>
      <c r="DQ192" s="80"/>
      <c r="DR192" s="80"/>
      <c r="DS192" s="80"/>
      <c r="DT192" s="80"/>
      <c r="DU192" s="80"/>
      <c r="DV192" s="80"/>
      <c r="DW192" s="80"/>
      <c r="DX192" s="80"/>
      <c r="DY192" s="80"/>
      <c r="DZ192" s="80"/>
      <c r="EA192" s="80"/>
      <c r="EB192" s="80"/>
      <c r="EC192" s="80"/>
      <c r="ED192" s="80"/>
      <c r="EE192" s="80"/>
      <c r="EF192" s="80"/>
      <c r="EG192" s="80"/>
      <c r="EH192" s="80"/>
      <c r="EI192" s="80"/>
      <c r="EJ192" s="80"/>
      <c r="EK192" s="80"/>
      <c r="EL192" s="80"/>
      <c r="EM192" s="80"/>
      <c r="EN192" s="80"/>
      <c r="EO192" s="80"/>
      <c r="EP192" s="80"/>
      <c r="EQ192" s="80"/>
      <c r="ER192" s="80"/>
      <c r="ES192" s="80"/>
      <c r="ET192" s="80"/>
      <c r="EU192" s="80"/>
      <c r="EV192" s="80"/>
      <c r="EW192" s="80"/>
      <c r="EX192" s="80"/>
      <c r="EY192" s="80"/>
      <c r="EZ192" s="80"/>
      <c r="FA192" s="80"/>
      <c r="FB192" s="80"/>
      <c r="FC192" s="80"/>
      <c r="FD192" s="80"/>
      <c r="FE192" s="80"/>
      <c r="FF192" s="80"/>
      <c r="FG192" s="80"/>
      <c r="FH192" s="80"/>
      <c r="FI192" s="80"/>
      <c r="FJ192" s="80"/>
      <c r="FK192" s="80"/>
      <c r="FL192" s="80"/>
      <c r="FM192" s="80"/>
      <c r="FN192" s="80"/>
      <c r="FO192" s="80"/>
      <c r="FP192" s="80"/>
      <c r="FQ192" s="80"/>
      <c r="FR192" s="80"/>
      <c r="FS192" s="80"/>
      <c r="FT192" s="80"/>
      <c r="FU192" s="80"/>
      <c r="FV192" s="80"/>
      <c r="FW192" s="80"/>
      <c r="FX192" s="80"/>
      <c r="FY192" s="80"/>
      <c r="FZ192" s="80"/>
      <c r="GA192" s="80"/>
      <c r="GB192" s="80"/>
      <c r="GC192" s="80"/>
      <c r="GD192" s="80"/>
      <c r="GE192" s="80"/>
      <c r="GF192" s="80"/>
    </row>
    <row r="193" spans="1:188" x14ac:dyDescent="0.25">
      <c r="A193" s="101"/>
      <c r="B193" s="102"/>
      <c r="C193" s="102"/>
      <c r="D193" s="38"/>
      <c r="E193" s="89"/>
      <c r="F193" s="90"/>
      <c r="G193" s="78"/>
      <c r="H193" s="91"/>
      <c r="I193" s="78"/>
      <c r="J193" s="80"/>
      <c r="K193" s="80"/>
      <c r="L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c r="BI193" s="80"/>
      <c r="BJ193" s="80"/>
      <c r="BK193" s="80"/>
      <c r="BL193" s="80"/>
      <c r="BM193" s="80"/>
      <c r="BN193" s="80"/>
      <c r="BO193" s="80"/>
      <c r="BP193" s="80"/>
      <c r="BQ193" s="80"/>
      <c r="BR193" s="80"/>
      <c r="BS193" s="80"/>
      <c r="BT193" s="80"/>
      <c r="BU193" s="80"/>
      <c r="BV193" s="80"/>
      <c r="BW193" s="80"/>
      <c r="BX193" s="80"/>
      <c r="BY193" s="80"/>
      <c r="BZ193" s="80"/>
      <c r="CA193" s="80"/>
      <c r="CB193" s="80"/>
      <c r="CC193" s="80"/>
      <c r="CD193" s="80"/>
      <c r="CE193" s="80"/>
      <c r="CF193" s="80"/>
      <c r="CG193" s="80"/>
      <c r="CH193" s="80"/>
      <c r="CI193" s="80"/>
      <c r="CJ193" s="80"/>
      <c r="CK193" s="80"/>
      <c r="CL193" s="80"/>
      <c r="CM193" s="80"/>
      <c r="CN193" s="80"/>
      <c r="CO193" s="80"/>
      <c r="CP193" s="80"/>
      <c r="CQ193" s="80"/>
      <c r="CR193" s="80"/>
      <c r="CS193" s="80"/>
      <c r="CT193" s="80"/>
      <c r="CU193" s="80"/>
      <c r="CV193" s="80"/>
      <c r="CW193" s="80"/>
      <c r="CX193" s="80"/>
      <c r="CY193" s="80"/>
      <c r="CZ193" s="80"/>
      <c r="DA193" s="80"/>
      <c r="DB193" s="80"/>
      <c r="DC193" s="80"/>
      <c r="DD193" s="80"/>
      <c r="DE193" s="80"/>
      <c r="DF193" s="80"/>
      <c r="DG193" s="80"/>
      <c r="DH193" s="80"/>
      <c r="DI193" s="80"/>
      <c r="DJ193" s="80"/>
      <c r="DK193" s="80"/>
      <c r="DL193" s="80"/>
      <c r="DM193" s="80"/>
      <c r="DN193" s="80"/>
      <c r="DO193" s="80"/>
      <c r="DP193" s="80"/>
      <c r="DQ193" s="80"/>
      <c r="DR193" s="80"/>
      <c r="DS193" s="80"/>
      <c r="DT193" s="80"/>
      <c r="DU193" s="80"/>
      <c r="DV193" s="80"/>
      <c r="DW193" s="80"/>
      <c r="DX193" s="80"/>
      <c r="DY193" s="80"/>
      <c r="DZ193" s="80"/>
      <c r="EA193" s="80"/>
      <c r="EB193" s="80"/>
      <c r="EC193" s="80"/>
      <c r="ED193" s="80"/>
      <c r="EE193" s="80"/>
      <c r="EF193" s="80"/>
      <c r="EG193" s="80"/>
      <c r="EH193" s="80"/>
      <c r="EI193" s="80"/>
      <c r="EJ193" s="80"/>
      <c r="EK193" s="80"/>
      <c r="EL193" s="80"/>
      <c r="EM193" s="80"/>
      <c r="EN193" s="80"/>
      <c r="EO193" s="80"/>
      <c r="EP193" s="80"/>
      <c r="EQ193" s="80"/>
      <c r="ER193" s="80"/>
      <c r="ES193" s="80"/>
      <c r="ET193" s="80"/>
      <c r="EU193" s="80"/>
      <c r="EV193" s="80"/>
      <c r="EW193" s="80"/>
      <c r="EX193" s="80"/>
      <c r="EY193" s="80"/>
      <c r="EZ193" s="80"/>
      <c r="FA193" s="80"/>
      <c r="FB193" s="80"/>
      <c r="FC193" s="80"/>
      <c r="FD193" s="80"/>
      <c r="FE193" s="80"/>
      <c r="FF193" s="80"/>
      <c r="FG193" s="80"/>
      <c r="FH193" s="80"/>
      <c r="FI193" s="80"/>
      <c r="FJ193" s="80"/>
      <c r="FK193" s="80"/>
      <c r="FL193" s="80"/>
      <c r="FM193" s="80"/>
      <c r="FN193" s="80"/>
      <c r="FO193" s="80"/>
      <c r="FP193" s="80"/>
      <c r="FQ193" s="80"/>
      <c r="FR193" s="80"/>
      <c r="FS193" s="80"/>
      <c r="FT193" s="80"/>
      <c r="FU193" s="80"/>
      <c r="FV193" s="80"/>
      <c r="FW193" s="80"/>
      <c r="FX193" s="80"/>
      <c r="FY193" s="80"/>
      <c r="FZ193" s="80"/>
      <c r="GA193" s="80"/>
      <c r="GB193" s="80"/>
      <c r="GC193" s="80"/>
      <c r="GD193" s="80"/>
      <c r="GE193" s="80"/>
      <c r="GF193" s="80"/>
    </row>
    <row r="194" spans="1:188" x14ac:dyDescent="0.25">
      <c r="A194" s="101"/>
      <c r="B194" s="102"/>
      <c r="C194" s="102"/>
      <c r="D194" s="38"/>
      <c r="E194" s="89"/>
      <c r="F194" s="90"/>
      <c r="G194" s="78"/>
      <c r="H194" s="91"/>
      <c r="I194" s="78"/>
      <c r="J194" s="80"/>
      <c r="K194" s="80"/>
      <c r="L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c r="BI194" s="80"/>
      <c r="BJ194" s="80"/>
      <c r="BK194" s="80"/>
      <c r="BL194" s="80"/>
      <c r="BM194" s="80"/>
      <c r="BN194" s="80"/>
      <c r="BO194" s="80"/>
      <c r="BP194" s="80"/>
      <c r="BQ194" s="80"/>
      <c r="BR194" s="80"/>
      <c r="BS194" s="80"/>
      <c r="BT194" s="80"/>
      <c r="BU194" s="80"/>
      <c r="BV194" s="80"/>
      <c r="BW194" s="80"/>
      <c r="BX194" s="80"/>
      <c r="BY194" s="80"/>
      <c r="BZ194" s="80"/>
      <c r="CA194" s="80"/>
      <c r="CB194" s="80"/>
      <c r="CC194" s="80"/>
      <c r="CD194" s="80"/>
      <c r="CE194" s="80"/>
      <c r="CF194" s="80"/>
      <c r="CG194" s="80"/>
      <c r="CH194" s="80"/>
      <c r="CI194" s="80"/>
      <c r="CJ194" s="80"/>
      <c r="CK194" s="80"/>
      <c r="CL194" s="80"/>
      <c r="CM194" s="80"/>
      <c r="CN194" s="80"/>
      <c r="CO194" s="80"/>
      <c r="CP194" s="80"/>
      <c r="CQ194" s="80"/>
      <c r="CR194" s="80"/>
      <c r="CS194" s="80"/>
      <c r="CT194" s="80"/>
      <c r="CU194" s="80"/>
      <c r="CV194" s="80"/>
      <c r="CW194" s="80"/>
      <c r="CX194" s="80"/>
      <c r="CY194" s="80"/>
      <c r="CZ194" s="80"/>
      <c r="DA194" s="80"/>
      <c r="DB194" s="80"/>
      <c r="DC194" s="80"/>
      <c r="DD194" s="80"/>
      <c r="DE194" s="80"/>
      <c r="DF194" s="80"/>
      <c r="DG194" s="80"/>
      <c r="DH194" s="80"/>
      <c r="DI194" s="80"/>
      <c r="DJ194" s="80"/>
      <c r="DK194" s="80"/>
      <c r="DL194" s="80"/>
      <c r="DM194" s="80"/>
      <c r="DN194" s="80"/>
      <c r="DO194" s="80"/>
      <c r="DP194" s="80"/>
      <c r="DQ194" s="80"/>
      <c r="DR194" s="80"/>
      <c r="DS194" s="80"/>
      <c r="DT194" s="80"/>
      <c r="DU194" s="80"/>
      <c r="DV194" s="80"/>
      <c r="DW194" s="80"/>
      <c r="DX194" s="80"/>
      <c r="DY194" s="80"/>
      <c r="DZ194" s="80"/>
      <c r="EA194" s="80"/>
      <c r="EB194" s="80"/>
      <c r="EC194" s="80"/>
      <c r="ED194" s="80"/>
      <c r="EE194" s="80"/>
      <c r="EF194" s="80"/>
      <c r="EG194" s="80"/>
      <c r="EH194" s="80"/>
      <c r="EI194" s="80"/>
      <c r="EJ194" s="80"/>
      <c r="EK194" s="80"/>
      <c r="EL194" s="80"/>
      <c r="EM194" s="80"/>
      <c r="EN194" s="80"/>
      <c r="EO194" s="80"/>
      <c r="EP194" s="80"/>
      <c r="EQ194" s="80"/>
      <c r="ER194" s="80"/>
      <c r="ES194" s="80"/>
      <c r="ET194" s="80"/>
      <c r="EU194" s="80"/>
      <c r="EV194" s="80"/>
      <c r="EW194" s="80"/>
      <c r="EX194" s="80"/>
      <c r="EY194" s="80"/>
      <c r="EZ194" s="80"/>
      <c r="FA194" s="80"/>
      <c r="FB194" s="80"/>
      <c r="FC194" s="80"/>
      <c r="FD194" s="80"/>
      <c r="FE194" s="80"/>
      <c r="FF194" s="80"/>
      <c r="FG194" s="80"/>
      <c r="FH194" s="80"/>
      <c r="FI194" s="80"/>
      <c r="FJ194" s="80"/>
      <c r="FK194" s="80"/>
      <c r="FL194" s="80"/>
      <c r="FM194" s="80"/>
      <c r="FN194" s="80"/>
      <c r="FO194" s="80"/>
      <c r="FP194" s="80"/>
      <c r="FQ194" s="80"/>
      <c r="FR194" s="80"/>
      <c r="FS194" s="80"/>
      <c r="FT194" s="80"/>
      <c r="FU194" s="80"/>
      <c r="FV194" s="80"/>
      <c r="FW194" s="80"/>
      <c r="FX194" s="80"/>
      <c r="FY194" s="80"/>
      <c r="FZ194" s="80"/>
      <c r="GA194" s="80"/>
      <c r="GB194" s="80"/>
      <c r="GC194" s="80"/>
      <c r="GD194" s="80"/>
      <c r="GE194" s="80"/>
      <c r="GF194" s="80"/>
    </row>
    <row r="195" spans="1:188" x14ac:dyDescent="0.25">
      <c r="A195" s="101"/>
      <c r="B195" s="102"/>
      <c r="C195" s="102"/>
      <c r="D195" s="38"/>
      <c r="E195" s="89"/>
      <c r="F195" s="90"/>
      <c r="G195" s="78"/>
      <c r="H195" s="91"/>
      <c r="I195" s="78"/>
      <c r="J195" s="80"/>
      <c r="K195" s="80"/>
      <c r="L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c r="BI195" s="80"/>
      <c r="BJ195" s="80"/>
      <c r="BK195" s="80"/>
      <c r="BL195" s="80"/>
      <c r="BM195" s="80"/>
      <c r="BN195" s="80"/>
      <c r="BO195" s="80"/>
      <c r="BP195" s="80"/>
      <c r="BQ195" s="80"/>
      <c r="BR195" s="80"/>
      <c r="BS195" s="80"/>
      <c r="BT195" s="80"/>
      <c r="BU195" s="80"/>
      <c r="BV195" s="80"/>
      <c r="BW195" s="80"/>
      <c r="BX195" s="80"/>
      <c r="BY195" s="80"/>
      <c r="BZ195" s="80"/>
      <c r="CA195" s="80"/>
      <c r="CB195" s="80"/>
      <c r="CC195" s="80"/>
      <c r="CD195" s="80"/>
      <c r="CE195" s="80"/>
      <c r="CF195" s="80"/>
      <c r="CG195" s="80"/>
      <c r="CH195" s="80"/>
      <c r="CI195" s="80"/>
      <c r="CJ195" s="80"/>
      <c r="CK195" s="80"/>
      <c r="CL195" s="80"/>
      <c r="CM195" s="80"/>
      <c r="CN195" s="80"/>
      <c r="CO195" s="80"/>
      <c r="CP195" s="80"/>
      <c r="CQ195" s="80"/>
      <c r="CR195" s="80"/>
      <c r="CS195" s="80"/>
      <c r="CT195" s="80"/>
      <c r="CU195" s="80"/>
      <c r="CV195" s="80"/>
      <c r="CW195" s="80"/>
      <c r="CX195" s="80"/>
      <c r="CY195" s="80"/>
      <c r="CZ195" s="80"/>
      <c r="DA195" s="80"/>
      <c r="DB195" s="80"/>
      <c r="DC195" s="80"/>
      <c r="DD195" s="80"/>
      <c r="DE195" s="80"/>
      <c r="DF195" s="80"/>
      <c r="DG195" s="80"/>
      <c r="DH195" s="80"/>
      <c r="DI195" s="80"/>
      <c r="DJ195" s="80"/>
      <c r="DK195" s="80"/>
      <c r="DL195" s="80"/>
      <c r="DM195" s="80"/>
      <c r="DN195" s="80"/>
      <c r="DO195" s="80"/>
      <c r="DP195" s="80"/>
      <c r="DQ195" s="80"/>
      <c r="DR195" s="80"/>
      <c r="DS195" s="80"/>
      <c r="DT195" s="80"/>
      <c r="DU195" s="80"/>
      <c r="DV195" s="80"/>
      <c r="DW195" s="80"/>
      <c r="DX195" s="80"/>
      <c r="DY195" s="80"/>
      <c r="DZ195" s="80"/>
      <c r="EA195" s="80"/>
      <c r="EB195" s="80"/>
      <c r="EC195" s="80"/>
      <c r="ED195" s="80"/>
      <c r="EE195" s="80"/>
      <c r="EF195" s="80"/>
      <c r="EG195" s="80"/>
      <c r="EH195" s="80"/>
      <c r="EI195" s="80"/>
      <c r="EJ195" s="80"/>
      <c r="EK195" s="80"/>
      <c r="EL195" s="80"/>
      <c r="EM195" s="80"/>
      <c r="EN195" s="80"/>
      <c r="EO195" s="80"/>
      <c r="EP195" s="80"/>
      <c r="EQ195" s="80"/>
      <c r="ER195" s="80"/>
      <c r="ES195" s="80"/>
      <c r="ET195" s="80"/>
      <c r="EU195" s="80"/>
      <c r="EV195" s="80"/>
      <c r="EW195" s="80"/>
      <c r="EX195" s="80"/>
      <c r="EY195" s="80"/>
      <c r="EZ195" s="80"/>
      <c r="FA195" s="80"/>
      <c r="FB195" s="80"/>
      <c r="FC195" s="80"/>
      <c r="FD195" s="80"/>
      <c r="FE195" s="80"/>
      <c r="FF195" s="80"/>
      <c r="FG195" s="80"/>
      <c r="FH195" s="80"/>
      <c r="FI195" s="80"/>
      <c r="FJ195" s="80"/>
      <c r="FK195" s="80"/>
      <c r="FL195" s="80"/>
      <c r="FM195" s="80"/>
      <c r="FN195" s="80"/>
      <c r="FO195" s="80"/>
      <c r="FP195" s="80"/>
      <c r="FQ195" s="80"/>
      <c r="FR195" s="80"/>
      <c r="FS195" s="80"/>
      <c r="FT195" s="80"/>
      <c r="FU195" s="80"/>
      <c r="FV195" s="80"/>
      <c r="FW195" s="80"/>
      <c r="FX195" s="80"/>
      <c r="FY195" s="80"/>
      <c r="FZ195" s="80"/>
      <c r="GA195" s="80"/>
      <c r="GB195" s="80"/>
      <c r="GC195" s="80"/>
      <c r="GD195" s="80"/>
      <c r="GE195" s="80"/>
      <c r="GF195" s="80"/>
    </row>
    <row r="196" spans="1:188" x14ac:dyDescent="0.25">
      <c r="A196" s="101"/>
      <c r="B196" s="102"/>
      <c r="C196" s="102"/>
      <c r="D196" s="38"/>
      <c r="E196" s="89"/>
      <c r="F196" s="90"/>
      <c r="G196" s="78"/>
      <c r="H196" s="91"/>
      <c r="I196" s="78"/>
      <c r="J196" s="80"/>
      <c r="K196" s="80"/>
      <c r="L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c r="BI196" s="80"/>
      <c r="BJ196" s="80"/>
      <c r="BK196" s="80"/>
      <c r="BL196" s="80"/>
      <c r="BM196" s="80"/>
      <c r="BN196" s="80"/>
      <c r="BO196" s="80"/>
      <c r="BP196" s="80"/>
      <c r="BQ196" s="80"/>
      <c r="BR196" s="80"/>
      <c r="BS196" s="80"/>
      <c r="BT196" s="80"/>
      <c r="BU196" s="80"/>
      <c r="BV196" s="80"/>
      <c r="BW196" s="80"/>
      <c r="BX196" s="80"/>
      <c r="BY196" s="80"/>
      <c r="BZ196" s="80"/>
      <c r="CA196" s="80"/>
      <c r="CB196" s="80"/>
      <c r="CC196" s="80"/>
      <c r="CD196" s="80"/>
      <c r="CE196" s="80"/>
      <c r="CF196" s="80"/>
      <c r="CG196" s="80"/>
      <c r="CH196" s="80"/>
      <c r="CI196" s="80"/>
      <c r="CJ196" s="80"/>
      <c r="CK196" s="80"/>
      <c r="CL196" s="80"/>
      <c r="CM196" s="80"/>
      <c r="CN196" s="80"/>
      <c r="CO196" s="80"/>
      <c r="CP196" s="80"/>
      <c r="CQ196" s="80"/>
      <c r="CR196" s="80"/>
      <c r="CS196" s="80"/>
      <c r="CT196" s="80"/>
      <c r="CU196" s="80"/>
      <c r="CV196" s="80"/>
      <c r="CW196" s="80"/>
      <c r="CX196" s="80"/>
      <c r="CY196" s="80"/>
      <c r="CZ196" s="80"/>
      <c r="DA196" s="80"/>
      <c r="DB196" s="80"/>
      <c r="DC196" s="80"/>
      <c r="DD196" s="80"/>
      <c r="DE196" s="80"/>
      <c r="DF196" s="80"/>
      <c r="DG196" s="80"/>
      <c r="DH196" s="80"/>
      <c r="DI196" s="80"/>
      <c r="DJ196" s="80"/>
      <c r="DK196" s="80"/>
      <c r="DL196" s="80"/>
      <c r="DM196" s="80"/>
      <c r="DN196" s="80"/>
      <c r="DO196" s="80"/>
      <c r="DP196" s="80"/>
      <c r="DQ196" s="80"/>
      <c r="DR196" s="80"/>
      <c r="DS196" s="80"/>
      <c r="DT196" s="80"/>
      <c r="DU196" s="80"/>
      <c r="DV196" s="80"/>
      <c r="DW196" s="80"/>
      <c r="DX196" s="80"/>
      <c r="DY196" s="80"/>
      <c r="DZ196" s="80"/>
      <c r="EA196" s="80"/>
      <c r="EB196" s="80"/>
      <c r="EC196" s="80"/>
      <c r="ED196" s="80"/>
      <c r="EE196" s="80"/>
      <c r="EF196" s="80"/>
      <c r="EG196" s="80"/>
      <c r="EH196" s="80"/>
      <c r="EI196" s="80"/>
      <c r="EJ196" s="80"/>
      <c r="EK196" s="80"/>
      <c r="EL196" s="80"/>
      <c r="EM196" s="80"/>
      <c r="EN196" s="80"/>
      <c r="EO196" s="80"/>
      <c r="EP196" s="80"/>
      <c r="EQ196" s="80"/>
      <c r="ER196" s="80"/>
      <c r="ES196" s="80"/>
      <c r="ET196" s="80"/>
      <c r="EU196" s="80"/>
      <c r="EV196" s="80"/>
      <c r="EW196" s="80"/>
      <c r="EX196" s="80"/>
      <c r="EY196" s="80"/>
      <c r="EZ196" s="80"/>
      <c r="FA196" s="80"/>
      <c r="FB196" s="80"/>
      <c r="FC196" s="80"/>
      <c r="FD196" s="80"/>
      <c r="FE196" s="80"/>
      <c r="FF196" s="80"/>
      <c r="FG196" s="80"/>
      <c r="FH196" s="80"/>
      <c r="FI196" s="80"/>
      <c r="FJ196" s="80"/>
      <c r="FK196" s="80"/>
      <c r="FL196" s="80"/>
      <c r="FM196" s="80"/>
      <c r="FN196" s="80"/>
      <c r="FO196" s="80"/>
      <c r="FP196" s="80"/>
      <c r="FQ196" s="80"/>
      <c r="FR196" s="80"/>
      <c r="FS196" s="80"/>
      <c r="FT196" s="80"/>
      <c r="FU196" s="80"/>
      <c r="FV196" s="80"/>
      <c r="FW196" s="80"/>
      <c r="FX196" s="80"/>
      <c r="FY196" s="80"/>
      <c r="FZ196" s="80"/>
      <c r="GA196" s="80"/>
      <c r="GB196" s="80"/>
      <c r="GC196" s="80"/>
      <c r="GD196" s="80"/>
      <c r="GE196" s="80"/>
      <c r="GF196" s="80"/>
    </row>
    <row r="197" spans="1:188" x14ac:dyDescent="0.25">
      <c r="A197" s="101"/>
      <c r="B197" s="102"/>
      <c r="C197" s="102"/>
      <c r="D197" s="38"/>
      <c r="E197" s="89"/>
      <c r="F197" s="90"/>
      <c r="G197" s="78"/>
      <c r="H197" s="91"/>
      <c r="I197" s="78"/>
      <c r="J197" s="80"/>
      <c r="K197" s="80"/>
      <c r="L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c r="BI197" s="80"/>
      <c r="BJ197" s="80"/>
      <c r="BK197" s="80"/>
      <c r="BL197" s="80"/>
      <c r="BM197" s="80"/>
      <c r="BN197" s="80"/>
      <c r="BO197" s="80"/>
      <c r="BP197" s="80"/>
      <c r="BQ197" s="80"/>
      <c r="BR197" s="80"/>
      <c r="BS197" s="80"/>
      <c r="BT197" s="80"/>
      <c r="BU197" s="80"/>
      <c r="BV197" s="80"/>
      <c r="BW197" s="80"/>
      <c r="BX197" s="80"/>
      <c r="BY197" s="80"/>
      <c r="BZ197" s="80"/>
      <c r="CA197" s="80"/>
      <c r="CB197" s="80"/>
      <c r="CC197" s="80"/>
      <c r="CD197" s="80"/>
      <c r="CE197" s="80"/>
      <c r="CF197" s="80"/>
      <c r="CG197" s="80"/>
      <c r="CH197" s="80"/>
      <c r="CI197" s="80"/>
      <c r="CJ197" s="80"/>
      <c r="CK197" s="80"/>
      <c r="CL197" s="80"/>
      <c r="CM197" s="80"/>
      <c r="CN197" s="80"/>
      <c r="CO197" s="80"/>
      <c r="CP197" s="80"/>
      <c r="CQ197" s="80"/>
      <c r="CR197" s="80"/>
      <c r="CS197" s="80"/>
      <c r="CT197" s="80"/>
      <c r="CU197" s="80"/>
      <c r="CV197" s="80"/>
      <c r="CW197" s="80"/>
      <c r="CX197" s="80"/>
      <c r="CY197" s="80"/>
      <c r="CZ197" s="80"/>
      <c r="DA197" s="80"/>
      <c r="DB197" s="80"/>
      <c r="DC197" s="80"/>
      <c r="DD197" s="80"/>
      <c r="DE197" s="80"/>
      <c r="DF197" s="80"/>
      <c r="DG197" s="80"/>
      <c r="DH197" s="80"/>
      <c r="DI197" s="80"/>
      <c r="DJ197" s="80"/>
      <c r="DK197" s="80"/>
      <c r="DL197" s="80"/>
      <c r="DM197" s="80"/>
      <c r="DN197" s="80"/>
      <c r="DO197" s="80"/>
      <c r="DP197" s="80"/>
      <c r="DQ197" s="80"/>
      <c r="DR197" s="80"/>
      <c r="DS197" s="80"/>
      <c r="DT197" s="80"/>
      <c r="DU197" s="80"/>
      <c r="DV197" s="80"/>
      <c r="DW197" s="80"/>
      <c r="DX197" s="80"/>
      <c r="DY197" s="80"/>
      <c r="DZ197" s="80"/>
      <c r="EA197" s="80"/>
      <c r="EB197" s="80"/>
      <c r="EC197" s="80"/>
      <c r="ED197" s="80"/>
      <c r="EE197" s="80"/>
      <c r="EF197" s="80"/>
      <c r="EG197" s="80"/>
      <c r="EH197" s="80"/>
      <c r="EI197" s="80"/>
      <c r="EJ197" s="80"/>
      <c r="EK197" s="80"/>
      <c r="EL197" s="80"/>
      <c r="EM197" s="80"/>
      <c r="EN197" s="80"/>
      <c r="EO197" s="80"/>
      <c r="EP197" s="80"/>
      <c r="EQ197" s="80"/>
      <c r="ER197" s="80"/>
      <c r="ES197" s="80"/>
      <c r="ET197" s="80"/>
      <c r="EU197" s="80"/>
      <c r="EV197" s="80"/>
      <c r="EW197" s="80"/>
      <c r="EX197" s="80"/>
      <c r="EY197" s="80"/>
      <c r="EZ197" s="80"/>
      <c r="FA197" s="80"/>
      <c r="FB197" s="80"/>
      <c r="FC197" s="80"/>
      <c r="FD197" s="80"/>
      <c r="FE197" s="80"/>
      <c r="FF197" s="80"/>
      <c r="FG197" s="80"/>
      <c r="FH197" s="80"/>
      <c r="FI197" s="80"/>
      <c r="FJ197" s="80"/>
      <c r="FK197" s="80"/>
      <c r="FL197" s="80"/>
      <c r="FM197" s="80"/>
      <c r="FN197" s="80"/>
      <c r="FO197" s="80"/>
      <c r="FP197" s="80"/>
      <c r="FQ197" s="80"/>
      <c r="FR197" s="80"/>
      <c r="FS197" s="80"/>
      <c r="FT197" s="80"/>
      <c r="FU197" s="80"/>
      <c r="FV197" s="80"/>
      <c r="FW197" s="80"/>
      <c r="FX197" s="80"/>
      <c r="FY197" s="80"/>
      <c r="FZ197" s="80"/>
      <c r="GA197" s="80"/>
      <c r="GB197" s="80"/>
      <c r="GC197" s="80"/>
      <c r="GD197" s="80"/>
      <c r="GE197" s="80"/>
      <c r="GF197" s="80"/>
    </row>
    <row r="198" spans="1:188" x14ac:dyDescent="0.25">
      <c r="A198" s="101"/>
      <c r="B198" s="102"/>
      <c r="C198" s="102"/>
      <c r="D198" s="38"/>
      <c r="E198" s="89"/>
      <c r="F198" s="90"/>
      <c r="G198" s="78"/>
      <c r="H198" s="91"/>
      <c r="I198" s="78"/>
      <c r="J198" s="80"/>
      <c r="K198" s="80"/>
      <c r="L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c r="BI198" s="80"/>
      <c r="BJ198" s="80"/>
      <c r="BK198" s="80"/>
      <c r="BL198" s="80"/>
      <c r="BM198" s="80"/>
      <c r="BN198" s="80"/>
      <c r="BO198" s="80"/>
      <c r="BP198" s="80"/>
      <c r="BQ198" s="80"/>
      <c r="BR198" s="80"/>
      <c r="BS198" s="80"/>
      <c r="BT198" s="80"/>
      <c r="BU198" s="80"/>
      <c r="BV198" s="80"/>
      <c r="BW198" s="80"/>
      <c r="BX198" s="80"/>
      <c r="BY198" s="80"/>
      <c r="BZ198" s="80"/>
      <c r="CA198" s="80"/>
      <c r="CB198" s="80"/>
      <c r="CC198" s="80"/>
      <c r="CD198" s="80"/>
      <c r="CE198" s="80"/>
      <c r="CF198" s="80"/>
      <c r="CG198" s="80"/>
      <c r="CH198" s="80"/>
      <c r="CI198" s="80"/>
      <c r="CJ198" s="80"/>
      <c r="CK198" s="80"/>
      <c r="CL198" s="80"/>
      <c r="CM198" s="80"/>
      <c r="CN198" s="80"/>
      <c r="CO198" s="80"/>
      <c r="CP198" s="80"/>
      <c r="CQ198" s="80"/>
      <c r="CR198" s="80"/>
      <c r="CS198" s="80"/>
      <c r="CT198" s="80"/>
      <c r="CU198" s="80"/>
      <c r="CV198" s="80"/>
      <c r="CW198" s="80"/>
      <c r="CX198" s="80"/>
      <c r="CY198" s="80"/>
      <c r="CZ198" s="80"/>
      <c r="DA198" s="80"/>
      <c r="DB198" s="80"/>
      <c r="DC198" s="80"/>
      <c r="DD198" s="80"/>
      <c r="DE198" s="80"/>
      <c r="DF198" s="80"/>
      <c r="DG198" s="80"/>
      <c r="DH198" s="80"/>
      <c r="DI198" s="80"/>
      <c r="DJ198" s="80"/>
      <c r="DK198" s="80"/>
      <c r="DL198" s="80"/>
      <c r="DM198" s="80"/>
      <c r="DN198" s="80"/>
      <c r="DO198" s="80"/>
      <c r="DP198" s="80"/>
      <c r="DQ198" s="80"/>
      <c r="DR198" s="80"/>
      <c r="DS198" s="80"/>
      <c r="DT198" s="80"/>
      <c r="DU198" s="80"/>
      <c r="DV198" s="80"/>
      <c r="DW198" s="80"/>
      <c r="DX198" s="80"/>
      <c r="DY198" s="80"/>
      <c r="DZ198" s="80"/>
      <c r="EA198" s="80"/>
      <c r="EB198" s="80"/>
      <c r="EC198" s="80"/>
      <c r="ED198" s="80"/>
      <c r="EE198" s="80"/>
      <c r="EF198" s="80"/>
      <c r="EG198" s="80"/>
      <c r="EH198" s="80"/>
      <c r="EI198" s="80"/>
      <c r="EJ198" s="80"/>
      <c r="EK198" s="80"/>
      <c r="EL198" s="80"/>
      <c r="EM198" s="80"/>
      <c r="EN198" s="80"/>
      <c r="EO198" s="80"/>
      <c r="EP198" s="80"/>
      <c r="EQ198" s="80"/>
      <c r="ER198" s="80"/>
      <c r="ES198" s="80"/>
      <c r="ET198" s="80"/>
      <c r="EU198" s="80"/>
      <c r="EV198" s="80"/>
      <c r="EW198" s="80"/>
      <c r="EX198" s="80"/>
      <c r="EY198" s="80"/>
      <c r="EZ198" s="80"/>
      <c r="FA198" s="80"/>
      <c r="FB198" s="80"/>
      <c r="FC198" s="80"/>
      <c r="FD198" s="80"/>
      <c r="FE198" s="80"/>
      <c r="FF198" s="80"/>
      <c r="FG198" s="80"/>
      <c r="FH198" s="80"/>
      <c r="FI198" s="80"/>
      <c r="FJ198" s="80"/>
      <c r="FK198" s="80"/>
      <c r="FL198" s="80"/>
      <c r="FM198" s="80"/>
      <c r="FN198" s="80"/>
      <c r="FO198" s="80"/>
      <c r="FP198" s="80"/>
      <c r="FQ198" s="80"/>
      <c r="FR198" s="80"/>
      <c r="FS198" s="80"/>
      <c r="FT198" s="80"/>
      <c r="FU198" s="80"/>
      <c r="FV198" s="80"/>
      <c r="FW198" s="80"/>
      <c r="FX198" s="80"/>
      <c r="FY198" s="80"/>
      <c r="FZ198" s="80"/>
      <c r="GA198" s="80"/>
      <c r="GB198" s="80"/>
      <c r="GC198" s="80"/>
      <c r="GD198" s="80"/>
      <c r="GE198" s="80"/>
      <c r="GF198" s="80"/>
    </row>
    <row r="199" spans="1:188" x14ac:dyDescent="0.25">
      <c r="A199" s="101"/>
      <c r="B199" s="102"/>
      <c r="C199" s="102"/>
      <c r="D199" s="38"/>
      <c r="E199" s="89"/>
      <c r="F199" s="90"/>
      <c r="G199" s="78"/>
      <c r="H199" s="91"/>
      <c r="I199" s="78"/>
      <c r="J199" s="80"/>
      <c r="K199" s="80"/>
      <c r="L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c r="BI199" s="80"/>
      <c r="BJ199" s="80"/>
      <c r="BK199" s="80"/>
      <c r="BL199" s="80"/>
      <c r="BM199" s="80"/>
      <c r="BN199" s="80"/>
      <c r="BO199" s="80"/>
      <c r="BP199" s="80"/>
      <c r="BQ199" s="80"/>
      <c r="BR199" s="80"/>
      <c r="BS199" s="80"/>
      <c r="BT199" s="80"/>
      <c r="BU199" s="80"/>
      <c r="BV199" s="80"/>
      <c r="BW199" s="80"/>
      <c r="BX199" s="80"/>
      <c r="BY199" s="80"/>
      <c r="BZ199" s="80"/>
      <c r="CA199" s="80"/>
      <c r="CB199" s="80"/>
      <c r="CC199" s="80"/>
      <c r="CD199" s="80"/>
      <c r="CE199" s="80"/>
      <c r="CF199" s="80"/>
      <c r="CG199" s="80"/>
      <c r="CH199" s="80"/>
      <c r="CI199" s="80"/>
      <c r="CJ199" s="80"/>
      <c r="CK199" s="80"/>
      <c r="CL199" s="80"/>
      <c r="CM199" s="80"/>
      <c r="CN199" s="80"/>
      <c r="CO199" s="80"/>
      <c r="CP199" s="80"/>
      <c r="CQ199" s="80"/>
      <c r="CR199" s="80"/>
      <c r="CS199" s="80"/>
      <c r="CT199" s="80"/>
      <c r="CU199" s="80"/>
      <c r="CV199" s="80"/>
      <c r="CW199" s="80"/>
      <c r="CX199" s="80"/>
      <c r="CY199" s="80"/>
      <c r="CZ199" s="80"/>
      <c r="DA199" s="80"/>
      <c r="DB199" s="80"/>
      <c r="DC199" s="80"/>
      <c r="DD199" s="80"/>
      <c r="DE199" s="80"/>
      <c r="DF199" s="80"/>
      <c r="DG199" s="80"/>
      <c r="DH199" s="80"/>
      <c r="DI199" s="80"/>
      <c r="DJ199" s="80"/>
      <c r="DK199" s="80"/>
      <c r="DL199" s="80"/>
      <c r="DM199" s="80"/>
      <c r="DN199" s="80"/>
      <c r="DO199" s="80"/>
      <c r="DP199" s="80"/>
      <c r="DQ199" s="80"/>
      <c r="DR199" s="80"/>
      <c r="DS199" s="80"/>
      <c r="DT199" s="80"/>
      <c r="DU199" s="80"/>
      <c r="DV199" s="80"/>
      <c r="DW199" s="80"/>
      <c r="DX199" s="80"/>
      <c r="DY199" s="80"/>
      <c r="DZ199" s="80"/>
      <c r="EA199" s="80"/>
      <c r="EB199" s="80"/>
      <c r="EC199" s="80"/>
      <c r="ED199" s="80"/>
      <c r="EE199" s="80"/>
      <c r="EF199" s="80"/>
      <c r="EG199" s="80"/>
      <c r="EH199" s="80"/>
      <c r="EI199" s="80"/>
      <c r="EJ199" s="80"/>
      <c r="EK199" s="80"/>
      <c r="EL199" s="80"/>
      <c r="EM199" s="80"/>
      <c r="EN199" s="80"/>
      <c r="EO199" s="80"/>
      <c r="EP199" s="80"/>
      <c r="EQ199" s="80"/>
      <c r="ER199" s="80"/>
      <c r="ES199" s="80"/>
      <c r="ET199" s="80"/>
      <c r="EU199" s="80"/>
      <c r="EV199" s="80"/>
      <c r="EW199" s="80"/>
      <c r="EX199" s="80"/>
      <c r="EY199" s="80"/>
      <c r="EZ199" s="80"/>
      <c r="FA199" s="80"/>
      <c r="FB199" s="80"/>
      <c r="FC199" s="80"/>
      <c r="FD199" s="80"/>
      <c r="FE199" s="80"/>
      <c r="FF199" s="80"/>
      <c r="FG199" s="80"/>
      <c r="FH199" s="80"/>
      <c r="FI199" s="80"/>
      <c r="FJ199" s="80"/>
      <c r="FK199" s="80"/>
      <c r="FL199" s="80"/>
      <c r="FM199" s="80"/>
      <c r="FN199" s="80"/>
      <c r="FO199" s="80"/>
      <c r="FP199" s="80"/>
      <c r="FQ199" s="80"/>
      <c r="FR199" s="80"/>
      <c r="FS199" s="80"/>
      <c r="FT199" s="80"/>
      <c r="FU199" s="80"/>
      <c r="FV199" s="80"/>
      <c r="FW199" s="80"/>
      <c r="FX199" s="80"/>
      <c r="FY199" s="80"/>
      <c r="FZ199" s="80"/>
      <c r="GA199" s="80"/>
      <c r="GB199" s="80"/>
      <c r="GC199" s="80"/>
      <c r="GD199" s="80"/>
      <c r="GE199" s="80"/>
      <c r="GF199" s="80"/>
    </row>
    <row r="200" spans="1:188" x14ac:dyDescent="0.25">
      <c r="A200" s="101"/>
      <c r="B200" s="102"/>
      <c r="C200" s="102"/>
      <c r="D200" s="38"/>
      <c r="E200" s="89"/>
      <c r="F200" s="90"/>
      <c r="G200" s="78"/>
      <c r="H200" s="91"/>
      <c r="I200" s="78"/>
      <c r="J200" s="80"/>
      <c r="K200" s="80"/>
      <c r="L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c r="BI200" s="80"/>
      <c r="BJ200" s="80"/>
      <c r="BK200" s="80"/>
      <c r="BL200" s="80"/>
      <c r="BM200" s="80"/>
      <c r="BN200" s="80"/>
      <c r="BO200" s="80"/>
      <c r="BP200" s="80"/>
      <c r="BQ200" s="80"/>
      <c r="BR200" s="80"/>
      <c r="BS200" s="80"/>
      <c r="BT200" s="80"/>
      <c r="BU200" s="80"/>
      <c r="BV200" s="80"/>
      <c r="BW200" s="80"/>
      <c r="BX200" s="80"/>
      <c r="BY200" s="80"/>
      <c r="BZ200" s="80"/>
      <c r="CA200" s="80"/>
      <c r="CB200" s="80"/>
      <c r="CC200" s="80"/>
      <c r="CD200" s="80"/>
      <c r="CE200" s="80"/>
      <c r="CF200" s="80"/>
      <c r="CG200" s="80"/>
      <c r="CH200" s="80"/>
      <c r="CI200" s="80"/>
      <c r="CJ200" s="80"/>
      <c r="CK200" s="80"/>
      <c r="CL200" s="80"/>
      <c r="CM200" s="80"/>
      <c r="CN200" s="80"/>
      <c r="CO200" s="80"/>
      <c r="CP200" s="80"/>
      <c r="CQ200" s="80"/>
      <c r="CR200" s="80"/>
      <c r="CS200" s="80"/>
      <c r="CT200" s="80"/>
      <c r="CU200" s="80"/>
      <c r="CV200" s="80"/>
      <c r="CW200" s="80"/>
      <c r="CX200" s="80"/>
      <c r="CY200" s="80"/>
      <c r="CZ200" s="80"/>
      <c r="DA200" s="80"/>
      <c r="DB200" s="80"/>
      <c r="DC200" s="80"/>
      <c r="DD200" s="80"/>
      <c r="DE200" s="80"/>
      <c r="DF200" s="80"/>
      <c r="DG200" s="80"/>
      <c r="DH200" s="80"/>
      <c r="DI200" s="80"/>
      <c r="DJ200" s="80"/>
      <c r="DK200" s="80"/>
      <c r="DL200" s="80"/>
      <c r="DM200" s="80"/>
      <c r="DN200" s="80"/>
      <c r="DO200" s="80"/>
      <c r="DP200" s="80"/>
      <c r="DQ200" s="80"/>
      <c r="DR200" s="80"/>
      <c r="DS200" s="80"/>
      <c r="DT200" s="80"/>
      <c r="DU200" s="80"/>
      <c r="DV200" s="80"/>
      <c r="DW200" s="80"/>
      <c r="DX200" s="80"/>
      <c r="DY200" s="80"/>
      <c r="DZ200" s="80"/>
      <c r="EA200" s="80"/>
      <c r="EB200" s="80"/>
      <c r="EC200" s="80"/>
      <c r="ED200" s="80"/>
      <c r="EE200" s="80"/>
      <c r="EF200" s="80"/>
      <c r="EG200" s="80"/>
      <c r="EH200" s="80"/>
      <c r="EI200" s="80"/>
      <c r="EJ200" s="80"/>
      <c r="EK200" s="80"/>
      <c r="EL200" s="80"/>
      <c r="EM200" s="80"/>
      <c r="EN200" s="80"/>
      <c r="EO200" s="80"/>
      <c r="EP200" s="80"/>
      <c r="EQ200" s="80"/>
      <c r="ER200" s="80"/>
      <c r="ES200" s="80"/>
      <c r="ET200" s="80"/>
      <c r="EU200" s="80"/>
      <c r="EV200" s="80"/>
      <c r="EW200" s="80"/>
      <c r="EX200" s="80"/>
      <c r="EY200" s="80"/>
      <c r="EZ200" s="80"/>
      <c r="FA200" s="80"/>
      <c r="FB200" s="80"/>
      <c r="FC200" s="80"/>
      <c r="FD200" s="80"/>
      <c r="FE200" s="80"/>
      <c r="FF200" s="80"/>
      <c r="FG200" s="80"/>
      <c r="FH200" s="80"/>
      <c r="FI200" s="80"/>
      <c r="FJ200" s="80"/>
      <c r="FK200" s="80"/>
      <c r="FL200" s="80"/>
      <c r="FM200" s="80"/>
      <c r="FN200" s="80"/>
      <c r="FO200" s="80"/>
      <c r="FP200" s="80"/>
      <c r="FQ200" s="80"/>
      <c r="FR200" s="80"/>
      <c r="FS200" s="80"/>
      <c r="FT200" s="80"/>
      <c r="FU200" s="80"/>
      <c r="FV200" s="80"/>
      <c r="FW200" s="80"/>
      <c r="FX200" s="80"/>
      <c r="FY200" s="80"/>
      <c r="FZ200" s="80"/>
      <c r="GA200" s="80"/>
      <c r="GB200" s="80"/>
      <c r="GC200" s="80"/>
      <c r="GD200" s="80"/>
      <c r="GE200" s="80"/>
      <c r="GF200" s="80"/>
    </row>
    <row r="201" spans="1:188" x14ac:dyDescent="0.25">
      <c r="A201" s="101"/>
      <c r="B201" s="102"/>
      <c r="C201" s="102"/>
      <c r="D201" s="38"/>
      <c r="E201" s="89"/>
      <c r="F201" s="90"/>
      <c r="G201" s="78"/>
      <c r="H201" s="91"/>
      <c r="I201" s="78"/>
      <c r="J201" s="80"/>
      <c r="K201" s="80"/>
      <c r="L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c r="BI201" s="80"/>
      <c r="BJ201" s="80"/>
      <c r="BK201" s="80"/>
      <c r="BL201" s="80"/>
      <c r="BM201" s="80"/>
      <c r="BN201" s="80"/>
      <c r="BO201" s="80"/>
      <c r="BP201" s="80"/>
      <c r="BQ201" s="80"/>
      <c r="BR201" s="80"/>
      <c r="BS201" s="80"/>
      <c r="BT201" s="80"/>
      <c r="BU201" s="80"/>
      <c r="BV201" s="80"/>
      <c r="BW201" s="80"/>
      <c r="BX201" s="80"/>
      <c r="BY201" s="80"/>
      <c r="BZ201" s="80"/>
      <c r="CA201" s="80"/>
      <c r="CB201" s="80"/>
      <c r="CC201" s="80"/>
      <c r="CD201" s="80"/>
      <c r="CE201" s="80"/>
      <c r="CF201" s="80"/>
      <c r="CG201" s="80"/>
      <c r="CH201" s="80"/>
      <c r="CI201" s="80"/>
      <c r="CJ201" s="80"/>
      <c r="CK201" s="80"/>
      <c r="CL201" s="80"/>
      <c r="CM201" s="80"/>
      <c r="CN201" s="80"/>
      <c r="CO201" s="80"/>
      <c r="CP201" s="80"/>
      <c r="CQ201" s="80"/>
      <c r="CR201" s="80"/>
      <c r="CS201" s="80"/>
      <c r="CT201" s="80"/>
      <c r="CU201" s="80"/>
      <c r="CV201" s="80"/>
      <c r="CW201" s="80"/>
      <c r="CX201" s="80"/>
      <c r="CY201" s="80"/>
      <c r="CZ201" s="80"/>
      <c r="DA201" s="80"/>
      <c r="DB201" s="80"/>
      <c r="DC201" s="80"/>
      <c r="DD201" s="80"/>
      <c r="DE201" s="80"/>
      <c r="DF201" s="80"/>
      <c r="DG201" s="80"/>
      <c r="DH201" s="80"/>
      <c r="DI201" s="80"/>
      <c r="DJ201" s="80"/>
      <c r="DK201" s="80"/>
      <c r="DL201" s="80"/>
      <c r="DM201" s="80"/>
      <c r="DN201" s="80"/>
      <c r="DO201" s="80"/>
      <c r="DP201" s="80"/>
      <c r="DQ201" s="80"/>
      <c r="DR201" s="80"/>
      <c r="DS201" s="80"/>
      <c r="DT201" s="80"/>
      <c r="DU201" s="80"/>
      <c r="DV201" s="80"/>
      <c r="DW201" s="80"/>
      <c r="DX201" s="80"/>
      <c r="DY201" s="80"/>
      <c r="DZ201" s="80"/>
      <c r="EA201" s="80"/>
      <c r="EB201" s="80"/>
      <c r="EC201" s="80"/>
      <c r="ED201" s="80"/>
      <c r="EE201" s="80"/>
      <c r="EF201" s="80"/>
      <c r="EG201" s="80"/>
      <c r="EH201" s="80"/>
      <c r="EI201" s="80"/>
      <c r="EJ201" s="80"/>
      <c r="EK201" s="80"/>
      <c r="EL201" s="80"/>
      <c r="EM201" s="80"/>
      <c r="EN201" s="80"/>
      <c r="EO201" s="80"/>
      <c r="EP201" s="80"/>
      <c r="EQ201" s="80"/>
      <c r="ER201" s="80"/>
      <c r="ES201" s="80"/>
      <c r="ET201" s="80"/>
      <c r="EU201" s="80"/>
      <c r="EV201" s="80"/>
      <c r="EW201" s="80"/>
      <c r="EX201" s="80"/>
      <c r="EY201" s="80"/>
      <c r="EZ201" s="80"/>
      <c r="FA201" s="80"/>
      <c r="FB201" s="80"/>
      <c r="FC201" s="80"/>
      <c r="FD201" s="80"/>
      <c r="FE201" s="80"/>
      <c r="FF201" s="80"/>
      <c r="FG201" s="80"/>
      <c r="FH201" s="80"/>
      <c r="FI201" s="80"/>
      <c r="FJ201" s="80"/>
      <c r="FK201" s="80"/>
      <c r="FL201" s="80"/>
      <c r="FM201" s="80"/>
      <c r="FN201" s="80"/>
      <c r="FO201" s="80"/>
      <c r="FP201" s="80"/>
      <c r="FQ201" s="80"/>
      <c r="FR201" s="80"/>
      <c r="FS201" s="80"/>
      <c r="FT201" s="80"/>
      <c r="FU201" s="80"/>
      <c r="FV201" s="80"/>
      <c r="FW201" s="80"/>
      <c r="FX201" s="80"/>
      <c r="FY201" s="80"/>
      <c r="FZ201" s="80"/>
      <c r="GA201" s="80"/>
      <c r="GB201" s="80"/>
      <c r="GC201" s="80"/>
      <c r="GD201" s="80"/>
      <c r="GE201" s="80"/>
      <c r="GF201" s="80"/>
    </row>
    <row r="202" spans="1:188" x14ac:dyDescent="0.25">
      <c r="A202" s="101"/>
      <c r="B202" s="102"/>
      <c r="C202" s="102"/>
      <c r="D202" s="38"/>
      <c r="E202" s="89"/>
      <c r="F202" s="90"/>
      <c r="G202" s="78"/>
      <c r="H202" s="91"/>
      <c r="I202" s="78"/>
      <c r="J202" s="80"/>
      <c r="K202" s="80"/>
      <c r="L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c r="BI202" s="80"/>
      <c r="BJ202" s="80"/>
      <c r="BK202" s="80"/>
      <c r="BL202" s="80"/>
      <c r="BM202" s="80"/>
      <c r="BN202" s="80"/>
      <c r="BO202" s="80"/>
      <c r="BP202" s="80"/>
      <c r="BQ202" s="80"/>
      <c r="BR202" s="80"/>
      <c r="BS202" s="80"/>
      <c r="BT202" s="80"/>
      <c r="BU202" s="80"/>
      <c r="BV202" s="80"/>
      <c r="BW202" s="80"/>
      <c r="BX202" s="80"/>
      <c r="BY202" s="80"/>
      <c r="BZ202" s="80"/>
      <c r="CA202" s="80"/>
      <c r="CB202" s="80"/>
      <c r="CC202" s="80"/>
      <c r="CD202" s="80"/>
      <c r="CE202" s="80"/>
      <c r="CF202" s="80"/>
      <c r="CG202" s="80"/>
      <c r="CH202" s="80"/>
      <c r="CI202" s="80"/>
      <c r="CJ202" s="80"/>
      <c r="CK202" s="80"/>
      <c r="CL202" s="80"/>
      <c r="CM202" s="80"/>
      <c r="CN202" s="80"/>
      <c r="CO202" s="80"/>
      <c r="CP202" s="80"/>
      <c r="CQ202" s="80"/>
      <c r="CR202" s="80"/>
      <c r="CS202" s="80"/>
      <c r="CT202" s="80"/>
      <c r="CU202" s="80"/>
      <c r="CV202" s="80"/>
      <c r="CW202" s="80"/>
      <c r="CX202" s="80"/>
      <c r="CY202" s="80"/>
      <c r="CZ202" s="80"/>
      <c r="DA202" s="80"/>
      <c r="DB202" s="80"/>
      <c r="DC202" s="80"/>
      <c r="DD202" s="80"/>
      <c r="DE202" s="80"/>
      <c r="DF202" s="80"/>
      <c r="DG202" s="80"/>
      <c r="DH202" s="80"/>
      <c r="DI202" s="80"/>
      <c r="DJ202" s="80"/>
      <c r="DK202" s="80"/>
      <c r="DL202" s="80"/>
      <c r="DM202" s="80"/>
      <c r="DN202" s="80"/>
      <c r="DO202" s="80"/>
      <c r="DP202" s="80"/>
      <c r="DQ202" s="80"/>
      <c r="DR202" s="80"/>
      <c r="DS202" s="80"/>
      <c r="DT202" s="80"/>
      <c r="DU202" s="80"/>
      <c r="DV202" s="80"/>
      <c r="DW202" s="80"/>
      <c r="DX202" s="80"/>
      <c r="DY202" s="80"/>
      <c r="DZ202" s="80"/>
      <c r="EA202" s="80"/>
      <c r="EB202" s="80"/>
      <c r="EC202" s="80"/>
      <c r="ED202" s="80"/>
      <c r="EE202" s="80"/>
      <c r="EF202" s="80"/>
      <c r="EG202" s="80"/>
      <c r="EH202" s="80"/>
      <c r="EI202" s="80"/>
      <c r="EJ202" s="80"/>
      <c r="EK202" s="80"/>
      <c r="EL202" s="80"/>
      <c r="EM202" s="80"/>
      <c r="EN202" s="80"/>
      <c r="EO202" s="80"/>
      <c r="EP202" s="80"/>
      <c r="EQ202" s="80"/>
      <c r="ER202" s="80"/>
      <c r="ES202" s="80"/>
      <c r="ET202" s="80"/>
      <c r="EU202" s="80"/>
      <c r="EV202" s="80"/>
      <c r="EW202" s="80"/>
      <c r="EX202" s="80"/>
      <c r="EY202" s="80"/>
      <c r="EZ202" s="80"/>
      <c r="FA202" s="80"/>
      <c r="FB202" s="80"/>
      <c r="FC202" s="80"/>
      <c r="FD202" s="80"/>
      <c r="FE202" s="80"/>
      <c r="FF202" s="80"/>
      <c r="FG202" s="80"/>
      <c r="FH202" s="80"/>
      <c r="FI202" s="80"/>
      <c r="FJ202" s="80"/>
      <c r="FK202" s="80"/>
      <c r="FL202" s="80"/>
      <c r="FM202" s="80"/>
      <c r="FN202" s="80"/>
      <c r="FO202" s="80"/>
      <c r="FP202" s="80"/>
      <c r="FQ202" s="80"/>
      <c r="FR202" s="80"/>
      <c r="FS202" s="80"/>
      <c r="FT202" s="80"/>
      <c r="FU202" s="80"/>
      <c r="FV202" s="80"/>
      <c r="FW202" s="80"/>
      <c r="FX202" s="80"/>
      <c r="FY202" s="80"/>
      <c r="FZ202" s="80"/>
      <c r="GA202" s="80"/>
      <c r="GB202" s="80"/>
      <c r="GC202" s="80"/>
      <c r="GD202" s="80"/>
      <c r="GE202" s="80"/>
      <c r="GF202" s="80"/>
    </row>
    <row r="203" spans="1:188" x14ac:dyDescent="0.25">
      <c r="A203" s="101"/>
      <c r="B203" s="102"/>
      <c r="C203" s="102"/>
      <c r="D203" s="38"/>
      <c r="E203" s="89"/>
      <c r="F203" s="90"/>
      <c r="G203" s="78"/>
      <c r="H203" s="91"/>
      <c r="I203" s="78"/>
      <c r="J203" s="80"/>
      <c r="K203" s="80"/>
      <c r="L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0"/>
      <c r="CE203" s="80"/>
      <c r="CF203" s="80"/>
      <c r="CG203" s="80"/>
      <c r="CH203" s="80"/>
      <c r="CI203" s="80"/>
      <c r="CJ203" s="80"/>
      <c r="CK203" s="80"/>
      <c r="CL203" s="80"/>
      <c r="CM203" s="80"/>
      <c r="CN203" s="80"/>
      <c r="CO203" s="80"/>
      <c r="CP203" s="80"/>
      <c r="CQ203" s="80"/>
      <c r="CR203" s="80"/>
      <c r="CS203" s="80"/>
      <c r="CT203" s="80"/>
      <c r="CU203" s="80"/>
      <c r="CV203" s="80"/>
      <c r="CW203" s="80"/>
      <c r="CX203" s="80"/>
      <c r="CY203" s="80"/>
      <c r="CZ203" s="80"/>
      <c r="DA203" s="80"/>
      <c r="DB203" s="80"/>
      <c r="DC203" s="80"/>
      <c r="DD203" s="80"/>
      <c r="DE203" s="80"/>
      <c r="DF203" s="80"/>
      <c r="DG203" s="80"/>
      <c r="DH203" s="80"/>
      <c r="DI203" s="80"/>
      <c r="DJ203" s="80"/>
      <c r="DK203" s="80"/>
      <c r="DL203" s="80"/>
      <c r="DM203" s="80"/>
      <c r="DN203" s="80"/>
      <c r="DO203" s="80"/>
      <c r="DP203" s="80"/>
      <c r="DQ203" s="80"/>
      <c r="DR203" s="80"/>
      <c r="DS203" s="80"/>
      <c r="DT203" s="80"/>
      <c r="DU203" s="80"/>
      <c r="DV203" s="80"/>
      <c r="DW203" s="80"/>
      <c r="DX203" s="80"/>
      <c r="DY203" s="80"/>
      <c r="DZ203" s="80"/>
      <c r="EA203" s="80"/>
      <c r="EB203" s="80"/>
      <c r="EC203" s="80"/>
      <c r="ED203" s="80"/>
      <c r="EE203" s="80"/>
      <c r="EF203" s="80"/>
      <c r="EG203" s="80"/>
      <c r="EH203" s="80"/>
      <c r="EI203" s="80"/>
      <c r="EJ203" s="80"/>
      <c r="EK203" s="80"/>
      <c r="EL203" s="80"/>
      <c r="EM203" s="80"/>
      <c r="EN203" s="80"/>
      <c r="EO203" s="80"/>
      <c r="EP203" s="80"/>
      <c r="EQ203" s="80"/>
      <c r="ER203" s="80"/>
      <c r="ES203" s="80"/>
      <c r="ET203" s="80"/>
      <c r="EU203" s="80"/>
      <c r="EV203" s="80"/>
      <c r="EW203" s="80"/>
      <c r="EX203" s="80"/>
      <c r="EY203" s="80"/>
      <c r="EZ203" s="80"/>
      <c r="FA203" s="80"/>
      <c r="FB203" s="80"/>
      <c r="FC203" s="80"/>
      <c r="FD203" s="80"/>
      <c r="FE203" s="80"/>
      <c r="FF203" s="80"/>
      <c r="FG203" s="80"/>
      <c r="FH203" s="80"/>
      <c r="FI203" s="80"/>
      <c r="FJ203" s="80"/>
      <c r="FK203" s="80"/>
      <c r="FL203" s="80"/>
      <c r="FM203" s="80"/>
      <c r="FN203" s="80"/>
      <c r="FO203" s="80"/>
      <c r="FP203" s="80"/>
      <c r="FQ203" s="80"/>
      <c r="FR203" s="80"/>
      <c r="FS203" s="80"/>
      <c r="FT203" s="80"/>
      <c r="FU203" s="80"/>
      <c r="FV203" s="80"/>
      <c r="FW203" s="80"/>
      <c r="FX203" s="80"/>
      <c r="FY203" s="80"/>
      <c r="FZ203" s="80"/>
      <c r="GA203" s="80"/>
      <c r="GB203" s="80"/>
      <c r="GC203" s="80"/>
      <c r="GD203" s="80"/>
      <c r="GE203" s="80"/>
      <c r="GF203" s="80"/>
    </row>
    <row r="204" spans="1:188" x14ac:dyDescent="0.25">
      <c r="A204" s="101"/>
      <c r="B204" s="102"/>
      <c r="C204" s="102"/>
      <c r="D204" s="38"/>
      <c r="E204" s="89"/>
      <c r="F204" s="90"/>
      <c r="G204" s="78"/>
      <c r="H204" s="91"/>
      <c r="I204" s="78"/>
      <c r="J204" s="80"/>
      <c r="K204" s="80"/>
      <c r="L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80"/>
      <c r="CB204" s="80"/>
      <c r="CC204" s="80"/>
      <c r="CD204" s="80"/>
      <c r="CE204" s="80"/>
      <c r="CF204" s="80"/>
      <c r="CG204" s="80"/>
      <c r="CH204" s="80"/>
      <c r="CI204" s="80"/>
      <c r="CJ204" s="80"/>
      <c r="CK204" s="80"/>
      <c r="CL204" s="80"/>
      <c r="CM204" s="80"/>
      <c r="CN204" s="80"/>
      <c r="CO204" s="80"/>
      <c r="CP204" s="80"/>
      <c r="CQ204" s="80"/>
      <c r="CR204" s="80"/>
      <c r="CS204" s="80"/>
      <c r="CT204" s="80"/>
      <c r="CU204" s="80"/>
      <c r="CV204" s="80"/>
      <c r="CW204" s="80"/>
      <c r="CX204" s="80"/>
      <c r="CY204" s="80"/>
      <c r="CZ204" s="80"/>
      <c r="DA204" s="80"/>
      <c r="DB204" s="80"/>
      <c r="DC204" s="80"/>
      <c r="DD204" s="80"/>
      <c r="DE204" s="80"/>
      <c r="DF204" s="80"/>
      <c r="DG204" s="80"/>
      <c r="DH204" s="80"/>
      <c r="DI204" s="80"/>
      <c r="DJ204" s="80"/>
      <c r="DK204" s="80"/>
      <c r="DL204" s="80"/>
      <c r="DM204" s="80"/>
      <c r="DN204" s="80"/>
      <c r="DO204" s="80"/>
      <c r="DP204" s="80"/>
      <c r="DQ204" s="80"/>
      <c r="DR204" s="80"/>
      <c r="DS204" s="80"/>
      <c r="DT204" s="80"/>
      <c r="DU204" s="80"/>
      <c r="DV204" s="80"/>
      <c r="DW204" s="80"/>
      <c r="DX204" s="80"/>
      <c r="DY204" s="80"/>
      <c r="DZ204" s="80"/>
      <c r="EA204" s="80"/>
      <c r="EB204" s="80"/>
      <c r="EC204" s="80"/>
      <c r="ED204" s="80"/>
      <c r="EE204" s="80"/>
      <c r="EF204" s="80"/>
      <c r="EG204" s="80"/>
      <c r="EH204" s="80"/>
      <c r="EI204" s="80"/>
      <c r="EJ204" s="80"/>
      <c r="EK204" s="80"/>
      <c r="EL204" s="80"/>
      <c r="EM204" s="80"/>
      <c r="EN204" s="80"/>
      <c r="EO204" s="80"/>
      <c r="EP204" s="80"/>
      <c r="EQ204" s="80"/>
      <c r="ER204" s="80"/>
      <c r="ES204" s="80"/>
      <c r="ET204" s="80"/>
      <c r="EU204" s="80"/>
      <c r="EV204" s="80"/>
      <c r="EW204" s="80"/>
      <c r="EX204" s="80"/>
      <c r="EY204" s="80"/>
      <c r="EZ204" s="80"/>
      <c r="FA204" s="80"/>
      <c r="FB204" s="80"/>
      <c r="FC204" s="80"/>
      <c r="FD204" s="80"/>
      <c r="FE204" s="80"/>
      <c r="FF204" s="80"/>
      <c r="FG204" s="80"/>
      <c r="FH204" s="80"/>
      <c r="FI204" s="80"/>
      <c r="FJ204" s="80"/>
      <c r="FK204" s="80"/>
      <c r="FL204" s="80"/>
      <c r="FM204" s="80"/>
      <c r="FN204" s="80"/>
      <c r="FO204" s="80"/>
      <c r="FP204" s="80"/>
      <c r="FQ204" s="80"/>
      <c r="FR204" s="80"/>
      <c r="FS204" s="80"/>
      <c r="FT204" s="80"/>
      <c r="FU204" s="80"/>
      <c r="FV204" s="80"/>
      <c r="FW204" s="80"/>
      <c r="FX204" s="80"/>
      <c r="FY204" s="80"/>
      <c r="FZ204" s="80"/>
      <c r="GA204" s="80"/>
      <c r="GB204" s="80"/>
      <c r="GC204" s="80"/>
      <c r="GD204" s="80"/>
      <c r="GE204" s="80"/>
      <c r="GF204" s="80"/>
    </row>
    <row r="205" spans="1:188" x14ac:dyDescent="0.25">
      <c r="A205" s="101"/>
      <c r="B205" s="102"/>
      <c r="C205" s="102"/>
      <c r="D205" s="38"/>
      <c r="E205" s="89"/>
      <c r="F205" s="90"/>
      <c r="G205" s="78"/>
      <c r="H205" s="91"/>
      <c r="I205" s="78"/>
      <c r="J205" s="80"/>
      <c r="K205" s="80"/>
      <c r="L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80"/>
      <c r="CB205" s="80"/>
      <c r="CC205" s="80"/>
      <c r="CD205" s="80"/>
      <c r="CE205" s="80"/>
      <c r="CF205" s="80"/>
      <c r="CG205" s="80"/>
      <c r="CH205" s="80"/>
      <c r="CI205" s="80"/>
      <c r="CJ205" s="80"/>
      <c r="CK205" s="80"/>
      <c r="CL205" s="80"/>
      <c r="CM205" s="80"/>
      <c r="CN205" s="80"/>
      <c r="CO205" s="80"/>
      <c r="CP205" s="80"/>
      <c r="CQ205" s="80"/>
      <c r="CR205" s="80"/>
      <c r="CS205" s="80"/>
      <c r="CT205" s="80"/>
      <c r="CU205" s="80"/>
      <c r="CV205" s="80"/>
      <c r="CW205" s="80"/>
      <c r="CX205" s="80"/>
      <c r="CY205" s="80"/>
      <c r="CZ205" s="80"/>
      <c r="DA205" s="80"/>
      <c r="DB205" s="80"/>
      <c r="DC205" s="80"/>
      <c r="DD205" s="80"/>
      <c r="DE205" s="80"/>
      <c r="DF205" s="80"/>
      <c r="DG205" s="80"/>
      <c r="DH205" s="80"/>
      <c r="DI205" s="80"/>
      <c r="DJ205" s="80"/>
      <c r="DK205" s="80"/>
      <c r="DL205" s="80"/>
      <c r="DM205" s="80"/>
      <c r="DN205" s="80"/>
      <c r="DO205" s="80"/>
      <c r="DP205" s="80"/>
      <c r="DQ205" s="80"/>
      <c r="DR205" s="80"/>
      <c r="DS205" s="80"/>
      <c r="DT205" s="80"/>
      <c r="DU205" s="80"/>
      <c r="DV205" s="80"/>
      <c r="DW205" s="80"/>
      <c r="DX205" s="80"/>
      <c r="DY205" s="80"/>
      <c r="DZ205" s="80"/>
      <c r="EA205" s="80"/>
      <c r="EB205" s="80"/>
      <c r="EC205" s="80"/>
      <c r="ED205" s="80"/>
      <c r="EE205" s="80"/>
      <c r="EF205" s="80"/>
      <c r="EG205" s="80"/>
      <c r="EH205" s="80"/>
      <c r="EI205" s="80"/>
      <c r="EJ205" s="80"/>
      <c r="EK205" s="80"/>
      <c r="EL205" s="80"/>
      <c r="EM205" s="80"/>
      <c r="EN205" s="80"/>
      <c r="EO205" s="80"/>
      <c r="EP205" s="80"/>
      <c r="EQ205" s="80"/>
      <c r="ER205" s="80"/>
      <c r="ES205" s="80"/>
      <c r="ET205" s="80"/>
      <c r="EU205" s="80"/>
      <c r="EV205" s="80"/>
      <c r="EW205" s="80"/>
      <c r="EX205" s="80"/>
      <c r="EY205" s="80"/>
      <c r="EZ205" s="80"/>
      <c r="FA205" s="80"/>
      <c r="FB205" s="80"/>
      <c r="FC205" s="80"/>
      <c r="FD205" s="80"/>
      <c r="FE205" s="80"/>
      <c r="FF205" s="80"/>
      <c r="FG205" s="80"/>
      <c r="FH205" s="80"/>
      <c r="FI205" s="80"/>
      <c r="FJ205" s="80"/>
      <c r="FK205" s="80"/>
      <c r="FL205" s="80"/>
      <c r="FM205" s="80"/>
      <c r="FN205" s="80"/>
      <c r="FO205" s="80"/>
      <c r="FP205" s="80"/>
      <c r="FQ205" s="80"/>
      <c r="FR205" s="80"/>
      <c r="FS205" s="80"/>
      <c r="FT205" s="80"/>
      <c r="FU205" s="80"/>
      <c r="FV205" s="80"/>
      <c r="FW205" s="80"/>
      <c r="FX205" s="80"/>
      <c r="FY205" s="80"/>
      <c r="FZ205" s="80"/>
      <c r="GA205" s="80"/>
      <c r="GB205" s="80"/>
      <c r="GC205" s="80"/>
      <c r="GD205" s="80"/>
      <c r="GE205" s="80"/>
      <c r="GF205" s="80"/>
    </row>
    <row r="206" spans="1:188" x14ac:dyDescent="0.25">
      <c r="A206" s="101"/>
      <c r="B206" s="102"/>
      <c r="C206" s="102"/>
      <c r="D206" s="38"/>
      <c r="E206" s="89"/>
      <c r="F206" s="90"/>
      <c r="G206" s="78"/>
      <c r="H206" s="91"/>
      <c r="I206" s="78"/>
      <c r="J206" s="80"/>
      <c r="K206" s="80"/>
      <c r="L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0"/>
      <c r="BK206" s="80"/>
      <c r="BL206" s="80"/>
      <c r="BM206" s="80"/>
      <c r="BN206" s="80"/>
      <c r="BO206" s="80"/>
      <c r="BP206" s="80"/>
      <c r="BQ206" s="80"/>
      <c r="BR206" s="80"/>
      <c r="BS206" s="80"/>
      <c r="BT206" s="80"/>
      <c r="BU206" s="80"/>
      <c r="BV206" s="80"/>
      <c r="BW206" s="80"/>
      <c r="BX206" s="80"/>
      <c r="BY206" s="80"/>
      <c r="BZ206" s="80"/>
      <c r="CA206" s="80"/>
      <c r="CB206" s="80"/>
      <c r="CC206" s="80"/>
      <c r="CD206" s="80"/>
      <c r="CE206" s="80"/>
      <c r="CF206" s="80"/>
      <c r="CG206" s="80"/>
      <c r="CH206" s="80"/>
      <c r="CI206" s="80"/>
      <c r="CJ206" s="80"/>
      <c r="CK206" s="80"/>
      <c r="CL206" s="80"/>
      <c r="CM206" s="80"/>
      <c r="CN206" s="80"/>
      <c r="CO206" s="80"/>
      <c r="CP206" s="80"/>
      <c r="CQ206" s="80"/>
      <c r="CR206" s="80"/>
      <c r="CS206" s="80"/>
      <c r="CT206" s="80"/>
      <c r="CU206" s="80"/>
      <c r="CV206" s="80"/>
      <c r="CW206" s="80"/>
      <c r="CX206" s="80"/>
      <c r="CY206" s="80"/>
      <c r="CZ206" s="80"/>
      <c r="DA206" s="80"/>
      <c r="DB206" s="80"/>
      <c r="DC206" s="80"/>
      <c r="DD206" s="80"/>
      <c r="DE206" s="80"/>
      <c r="DF206" s="80"/>
      <c r="DG206" s="80"/>
      <c r="DH206" s="80"/>
      <c r="DI206" s="80"/>
      <c r="DJ206" s="80"/>
      <c r="DK206" s="80"/>
      <c r="DL206" s="80"/>
      <c r="DM206" s="80"/>
      <c r="DN206" s="80"/>
      <c r="DO206" s="80"/>
      <c r="DP206" s="80"/>
      <c r="DQ206" s="80"/>
      <c r="DR206" s="80"/>
      <c r="DS206" s="80"/>
      <c r="DT206" s="80"/>
      <c r="DU206" s="80"/>
      <c r="DV206" s="80"/>
      <c r="DW206" s="80"/>
      <c r="DX206" s="80"/>
      <c r="DY206" s="80"/>
      <c r="DZ206" s="80"/>
      <c r="EA206" s="80"/>
      <c r="EB206" s="80"/>
      <c r="EC206" s="80"/>
      <c r="ED206" s="80"/>
      <c r="EE206" s="80"/>
      <c r="EF206" s="80"/>
      <c r="EG206" s="80"/>
      <c r="EH206" s="80"/>
      <c r="EI206" s="80"/>
      <c r="EJ206" s="80"/>
      <c r="EK206" s="80"/>
      <c r="EL206" s="80"/>
      <c r="EM206" s="80"/>
      <c r="EN206" s="80"/>
      <c r="EO206" s="80"/>
      <c r="EP206" s="80"/>
      <c r="EQ206" s="80"/>
      <c r="ER206" s="80"/>
      <c r="ES206" s="80"/>
      <c r="ET206" s="80"/>
      <c r="EU206" s="80"/>
      <c r="EV206" s="80"/>
      <c r="EW206" s="80"/>
      <c r="EX206" s="80"/>
      <c r="EY206" s="80"/>
      <c r="EZ206" s="80"/>
      <c r="FA206" s="80"/>
      <c r="FB206" s="80"/>
      <c r="FC206" s="80"/>
      <c r="FD206" s="80"/>
      <c r="FE206" s="80"/>
      <c r="FF206" s="80"/>
      <c r="FG206" s="80"/>
      <c r="FH206" s="80"/>
      <c r="FI206" s="80"/>
      <c r="FJ206" s="80"/>
      <c r="FK206" s="80"/>
      <c r="FL206" s="80"/>
      <c r="FM206" s="80"/>
      <c r="FN206" s="80"/>
      <c r="FO206" s="80"/>
      <c r="FP206" s="80"/>
      <c r="FQ206" s="80"/>
      <c r="FR206" s="80"/>
      <c r="FS206" s="80"/>
      <c r="FT206" s="80"/>
      <c r="FU206" s="80"/>
      <c r="FV206" s="80"/>
      <c r="FW206" s="80"/>
      <c r="FX206" s="80"/>
      <c r="FY206" s="80"/>
      <c r="FZ206" s="80"/>
      <c r="GA206" s="80"/>
      <c r="GB206" s="80"/>
      <c r="GC206" s="80"/>
      <c r="GD206" s="80"/>
      <c r="GE206" s="80"/>
      <c r="GF206" s="80"/>
    </row>
    <row r="207" spans="1:188" x14ac:dyDescent="0.25">
      <c r="A207" s="101"/>
      <c r="B207" s="102"/>
      <c r="C207" s="102"/>
      <c r="D207" s="38"/>
      <c r="E207" s="89"/>
      <c r="F207" s="90"/>
      <c r="G207" s="78"/>
      <c r="H207" s="91"/>
      <c r="I207" s="78"/>
      <c r="J207" s="80"/>
      <c r="K207" s="80"/>
      <c r="L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c r="BI207" s="80"/>
      <c r="BJ207" s="80"/>
      <c r="BK207" s="80"/>
      <c r="BL207" s="80"/>
      <c r="BM207" s="80"/>
      <c r="BN207" s="80"/>
      <c r="BO207" s="80"/>
      <c r="BP207" s="80"/>
      <c r="BQ207" s="80"/>
      <c r="BR207" s="80"/>
      <c r="BS207" s="80"/>
      <c r="BT207" s="80"/>
      <c r="BU207" s="80"/>
      <c r="BV207" s="80"/>
      <c r="BW207" s="80"/>
      <c r="BX207" s="80"/>
      <c r="BY207" s="80"/>
      <c r="BZ207" s="80"/>
      <c r="CA207" s="80"/>
      <c r="CB207" s="80"/>
      <c r="CC207" s="80"/>
      <c r="CD207" s="80"/>
      <c r="CE207" s="80"/>
      <c r="CF207" s="80"/>
      <c r="CG207" s="80"/>
      <c r="CH207" s="80"/>
      <c r="CI207" s="80"/>
      <c r="CJ207" s="80"/>
      <c r="CK207" s="80"/>
      <c r="CL207" s="80"/>
      <c r="CM207" s="80"/>
      <c r="CN207" s="80"/>
      <c r="CO207" s="80"/>
      <c r="CP207" s="80"/>
      <c r="CQ207" s="80"/>
      <c r="CR207" s="80"/>
      <c r="CS207" s="80"/>
      <c r="CT207" s="80"/>
      <c r="CU207" s="80"/>
      <c r="CV207" s="80"/>
      <c r="CW207" s="80"/>
      <c r="CX207" s="80"/>
      <c r="CY207" s="80"/>
      <c r="CZ207" s="80"/>
      <c r="DA207" s="80"/>
      <c r="DB207" s="80"/>
      <c r="DC207" s="80"/>
      <c r="DD207" s="80"/>
      <c r="DE207" s="80"/>
      <c r="DF207" s="80"/>
      <c r="DG207" s="80"/>
      <c r="DH207" s="80"/>
      <c r="DI207" s="80"/>
      <c r="DJ207" s="80"/>
      <c r="DK207" s="80"/>
      <c r="DL207" s="80"/>
      <c r="DM207" s="80"/>
      <c r="DN207" s="80"/>
      <c r="DO207" s="80"/>
      <c r="DP207" s="80"/>
      <c r="DQ207" s="80"/>
      <c r="DR207" s="80"/>
      <c r="DS207" s="80"/>
      <c r="DT207" s="80"/>
      <c r="DU207" s="80"/>
      <c r="DV207" s="80"/>
      <c r="DW207" s="80"/>
      <c r="DX207" s="80"/>
      <c r="DY207" s="80"/>
      <c r="DZ207" s="80"/>
      <c r="EA207" s="80"/>
      <c r="EB207" s="80"/>
      <c r="EC207" s="80"/>
      <c r="ED207" s="80"/>
      <c r="EE207" s="80"/>
      <c r="EF207" s="80"/>
      <c r="EG207" s="80"/>
      <c r="EH207" s="80"/>
      <c r="EI207" s="80"/>
      <c r="EJ207" s="80"/>
      <c r="EK207" s="80"/>
      <c r="EL207" s="80"/>
      <c r="EM207" s="80"/>
      <c r="EN207" s="80"/>
      <c r="EO207" s="80"/>
      <c r="EP207" s="80"/>
      <c r="EQ207" s="80"/>
      <c r="ER207" s="80"/>
      <c r="ES207" s="80"/>
      <c r="ET207" s="80"/>
      <c r="EU207" s="80"/>
      <c r="EV207" s="80"/>
      <c r="EW207" s="80"/>
      <c r="EX207" s="80"/>
      <c r="EY207" s="80"/>
      <c r="EZ207" s="80"/>
      <c r="FA207" s="80"/>
      <c r="FB207" s="80"/>
      <c r="FC207" s="80"/>
      <c r="FD207" s="80"/>
      <c r="FE207" s="80"/>
      <c r="FF207" s="80"/>
      <c r="FG207" s="80"/>
      <c r="FH207" s="80"/>
      <c r="FI207" s="80"/>
      <c r="FJ207" s="80"/>
      <c r="FK207" s="80"/>
      <c r="FL207" s="80"/>
      <c r="FM207" s="80"/>
      <c r="FN207" s="80"/>
      <c r="FO207" s="80"/>
      <c r="FP207" s="80"/>
      <c r="FQ207" s="80"/>
      <c r="FR207" s="80"/>
      <c r="FS207" s="80"/>
      <c r="FT207" s="80"/>
      <c r="FU207" s="80"/>
      <c r="FV207" s="80"/>
      <c r="FW207" s="80"/>
      <c r="FX207" s="80"/>
      <c r="FY207" s="80"/>
      <c r="FZ207" s="80"/>
      <c r="GA207" s="80"/>
      <c r="GB207" s="80"/>
      <c r="GC207" s="80"/>
      <c r="GD207" s="80"/>
      <c r="GE207" s="80"/>
      <c r="GF207" s="80"/>
    </row>
    <row r="208" spans="1:188" x14ac:dyDescent="0.25">
      <c r="A208" s="101"/>
      <c r="B208" s="102"/>
      <c r="C208" s="102"/>
      <c r="D208" s="38"/>
      <c r="E208" s="89"/>
      <c r="F208" s="90"/>
      <c r="G208" s="78"/>
      <c r="H208" s="91"/>
      <c r="I208" s="78"/>
      <c r="J208" s="80"/>
      <c r="K208" s="80"/>
      <c r="L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0"/>
      <c r="CB208" s="80"/>
      <c r="CC208" s="80"/>
      <c r="CD208" s="80"/>
      <c r="CE208" s="80"/>
      <c r="CF208" s="80"/>
      <c r="CG208" s="80"/>
      <c r="CH208" s="80"/>
      <c r="CI208" s="80"/>
      <c r="CJ208" s="80"/>
      <c r="CK208" s="80"/>
      <c r="CL208" s="80"/>
      <c r="CM208" s="80"/>
      <c r="CN208" s="80"/>
      <c r="CO208" s="80"/>
      <c r="CP208" s="80"/>
      <c r="CQ208" s="80"/>
      <c r="CR208" s="80"/>
      <c r="CS208" s="80"/>
      <c r="CT208" s="80"/>
      <c r="CU208" s="80"/>
      <c r="CV208" s="80"/>
      <c r="CW208" s="80"/>
      <c r="CX208" s="80"/>
      <c r="CY208" s="80"/>
      <c r="CZ208" s="80"/>
      <c r="DA208" s="80"/>
      <c r="DB208" s="80"/>
      <c r="DC208" s="80"/>
      <c r="DD208" s="80"/>
      <c r="DE208" s="80"/>
      <c r="DF208" s="80"/>
      <c r="DG208" s="80"/>
      <c r="DH208" s="80"/>
      <c r="DI208" s="80"/>
      <c r="DJ208" s="80"/>
      <c r="DK208" s="80"/>
      <c r="DL208" s="80"/>
      <c r="DM208" s="80"/>
      <c r="DN208" s="80"/>
      <c r="DO208" s="80"/>
      <c r="DP208" s="80"/>
      <c r="DQ208" s="80"/>
      <c r="DR208" s="80"/>
      <c r="DS208" s="80"/>
      <c r="DT208" s="80"/>
      <c r="DU208" s="80"/>
      <c r="DV208" s="80"/>
      <c r="DW208" s="80"/>
      <c r="DX208" s="80"/>
      <c r="DY208" s="80"/>
      <c r="DZ208" s="80"/>
      <c r="EA208" s="80"/>
      <c r="EB208" s="80"/>
      <c r="EC208" s="80"/>
      <c r="ED208" s="80"/>
      <c r="EE208" s="80"/>
      <c r="EF208" s="80"/>
      <c r="EG208" s="80"/>
      <c r="EH208" s="80"/>
      <c r="EI208" s="80"/>
      <c r="EJ208" s="80"/>
      <c r="EK208" s="80"/>
      <c r="EL208" s="80"/>
      <c r="EM208" s="80"/>
      <c r="EN208" s="80"/>
      <c r="EO208" s="80"/>
      <c r="EP208" s="80"/>
      <c r="EQ208" s="80"/>
      <c r="ER208" s="80"/>
      <c r="ES208" s="80"/>
      <c r="ET208" s="80"/>
      <c r="EU208" s="80"/>
      <c r="EV208" s="80"/>
      <c r="EW208" s="80"/>
      <c r="EX208" s="80"/>
      <c r="EY208" s="80"/>
      <c r="EZ208" s="80"/>
      <c r="FA208" s="80"/>
      <c r="FB208" s="80"/>
      <c r="FC208" s="80"/>
      <c r="FD208" s="80"/>
      <c r="FE208" s="80"/>
      <c r="FF208" s="80"/>
      <c r="FG208" s="80"/>
      <c r="FH208" s="80"/>
      <c r="FI208" s="80"/>
      <c r="FJ208" s="80"/>
      <c r="FK208" s="80"/>
      <c r="FL208" s="80"/>
      <c r="FM208" s="80"/>
      <c r="FN208" s="80"/>
      <c r="FO208" s="80"/>
      <c r="FP208" s="80"/>
      <c r="FQ208" s="80"/>
      <c r="FR208" s="80"/>
      <c r="FS208" s="80"/>
      <c r="FT208" s="80"/>
      <c r="FU208" s="80"/>
      <c r="FV208" s="80"/>
      <c r="FW208" s="80"/>
      <c r="FX208" s="80"/>
      <c r="FY208" s="80"/>
      <c r="FZ208" s="80"/>
      <c r="GA208" s="80"/>
      <c r="GB208" s="80"/>
      <c r="GC208" s="80"/>
      <c r="GD208" s="80"/>
      <c r="GE208" s="80"/>
      <c r="GF208" s="80"/>
    </row>
    <row r="209" spans="1:188" x14ac:dyDescent="0.25">
      <c r="A209" s="101"/>
      <c r="B209" s="102"/>
      <c r="C209" s="102"/>
      <c r="D209" s="38"/>
      <c r="E209" s="89"/>
      <c r="F209" s="90"/>
      <c r="G209" s="78"/>
      <c r="H209" s="91"/>
      <c r="I209" s="78"/>
      <c r="J209" s="80"/>
      <c r="K209" s="80"/>
      <c r="L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0"/>
      <c r="CB209" s="80"/>
      <c r="CC209" s="80"/>
      <c r="CD209" s="80"/>
      <c r="CE209" s="80"/>
      <c r="CF209" s="80"/>
      <c r="CG209" s="80"/>
      <c r="CH209" s="80"/>
      <c r="CI209" s="80"/>
      <c r="CJ209" s="80"/>
      <c r="CK209" s="80"/>
      <c r="CL209" s="80"/>
      <c r="CM209" s="80"/>
      <c r="CN209" s="80"/>
      <c r="CO209" s="80"/>
      <c r="CP209" s="80"/>
      <c r="CQ209" s="80"/>
      <c r="CR209" s="80"/>
      <c r="CS209" s="80"/>
      <c r="CT209" s="80"/>
      <c r="CU209" s="80"/>
      <c r="CV209" s="80"/>
      <c r="CW209" s="80"/>
      <c r="CX209" s="80"/>
      <c r="CY209" s="80"/>
      <c r="CZ209" s="80"/>
      <c r="DA209" s="80"/>
      <c r="DB209" s="80"/>
      <c r="DC209" s="80"/>
      <c r="DD209" s="80"/>
      <c r="DE209" s="80"/>
      <c r="DF209" s="80"/>
      <c r="DG209" s="80"/>
      <c r="DH209" s="80"/>
      <c r="DI209" s="80"/>
      <c r="DJ209" s="80"/>
      <c r="DK209" s="80"/>
      <c r="DL209" s="80"/>
      <c r="DM209" s="80"/>
      <c r="DN209" s="80"/>
      <c r="DO209" s="80"/>
      <c r="DP209" s="80"/>
      <c r="DQ209" s="80"/>
      <c r="DR209" s="80"/>
      <c r="DS209" s="80"/>
      <c r="DT209" s="80"/>
      <c r="DU209" s="80"/>
      <c r="DV209" s="80"/>
      <c r="DW209" s="80"/>
      <c r="DX209" s="80"/>
      <c r="DY209" s="80"/>
      <c r="DZ209" s="80"/>
      <c r="EA209" s="80"/>
      <c r="EB209" s="80"/>
      <c r="EC209" s="80"/>
      <c r="ED209" s="80"/>
      <c r="EE209" s="80"/>
      <c r="EF209" s="80"/>
      <c r="EG209" s="80"/>
      <c r="EH209" s="80"/>
      <c r="EI209" s="80"/>
      <c r="EJ209" s="80"/>
      <c r="EK209" s="80"/>
      <c r="EL209" s="80"/>
      <c r="EM209" s="80"/>
      <c r="EN209" s="80"/>
      <c r="EO209" s="80"/>
      <c r="EP209" s="80"/>
      <c r="EQ209" s="80"/>
      <c r="ER209" s="80"/>
      <c r="ES209" s="80"/>
      <c r="ET209" s="80"/>
      <c r="EU209" s="80"/>
      <c r="EV209" s="80"/>
      <c r="EW209" s="80"/>
      <c r="EX209" s="80"/>
      <c r="EY209" s="80"/>
      <c r="EZ209" s="80"/>
      <c r="FA209" s="80"/>
      <c r="FB209" s="80"/>
      <c r="FC209" s="80"/>
      <c r="FD209" s="80"/>
      <c r="FE209" s="80"/>
      <c r="FF209" s="80"/>
      <c r="FG209" s="80"/>
      <c r="FH209" s="80"/>
      <c r="FI209" s="80"/>
      <c r="FJ209" s="80"/>
      <c r="FK209" s="80"/>
      <c r="FL209" s="80"/>
      <c r="FM209" s="80"/>
      <c r="FN209" s="80"/>
      <c r="FO209" s="80"/>
      <c r="FP209" s="80"/>
      <c r="FQ209" s="80"/>
      <c r="FR209" s="80"/>
      <c r="FS209" s="80"/>
      <c r="FT209" s="80"/>
      <c r="FU209" s="80"/>
      <c r="FV209" s="80"/>
      <c r="FW209" s="80"/>
      <c r="FX209" s="80"/>
      <c r="FY209" s="80"/>
      <c r="FZ209" s="80"/>
      <c r="GA209" s="80"/>
      <c r="GB209" s="80"/>
      <c r="GC209" s="80"/>
      <c r="GD209" s="80"/>
      <c r="GE209" s="80"/>
      <c r="GF209" s="80"/>
    </row>
    <row r="210" spans="1:188" x14ac:dyDescent="0.25">
      <c r="A210" s="101"/>
      <c r="B210" s="102"/>
      <c r="C210" s="102"/>
      <c r="D210" s="38"/>
      <c r="E210" s="89"/>
      <c r="F210" s="90"/>
      <c r="G210" s="78"/>
      <c r="H210" s="91"/>
      <c r="I210" s="78"/>
      <c r="J210" s="80"/>
      <c r="K210" s="80"/>
      <c r="L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0"/>
      <c r="CB210" s="80"/>
      <c r="CC210" s="80"/>
      <c r="CD210" s="80"/>
      <c r="CE210" s="80"/>
      <c r="CF210" s="80"/>
      <c r="CG210" s="80"/>
      <c r="CH210" s="80"/>
      <c r="CI210" s="80"/>
      <c r="CJ210" s="80"/>
      <c r="CK210" s="80"/>
      <c r="CL210" s="80"/>
      <c r="CM210" s="80"/>
      <c r="CN210" s="80"/>
      <c r="CO210" s="80"/>
      <c r="CP210" s="80"/>
      <c r="CQ210" s="80"/>
      <c r="CR210" s="80"/>
      <c r="CS210" s="80"/>
      <c r="CT210" s="80"/>
      <c r="CU210" s="80"/>
      <c r="CV210" s="80"/>
      <c r="CW210" s="80"/>
      <c r="CX210" s="80"/>
      <c r="CY210" s="80"/>
      <c r="CZ210" s="80"/>
      <c r="DA210" s="80"/>
      <c r="DB210" s="80"/>
      <c r="DC210" s="80"/>
      <c r="DD210" s="80"/>
      <c r="DE210" s="80"/>
      <c r="DF210" s="80"/>
      <c r="DG210" s="80"/>
      <c r="DH210" s="80"/>
      <c r="DI210" s="80"/>
      <c r="DJ210" s="80"/>
      <c r="DK210" s="80"/>
      <c r="DL210" s="80"/>
      <c r="DM210" s="80"/>
      <c r="DN210" s="80"/>
      <c r="DO210" s="80"/>
      <c r="DP210" s="80"/>
      <c r="DQ210" s="80"/>
      <c r="DR210" s="80"/>
      <c r="DS210" s="80"/>
      <c r="DT210" s="80"/>
      <c r="DU210" s="80"/>
      <c r="DV210" s="80"/>
      <c r="DW210" s="80"/>
      <c r="DX210" s="80"/>
      <c r="DY210" s="80"/>
      <c r="DZ210" s="80"/>
      <c r="EA210" s="80"/>
      <c r="EB210" s="80"/>
      <c r="EC210" s="80"/>
      <c r="ED210" s="80"/>
      <c r="EE210" s="80"/>
      <c r="EF210" s="80"/>
      <c r="EG210" s="80"/>
      <c r="EH210" s="80"/>
      <c r="EI210" s="80"/>
      <c r="EJ210" s="80"/>
      <c r="EK210" s="80"/>
      <c r="EL210" s="80"/>
      <c r="EM210" s="80"/>
      <c r="EN210" s="80"/>
      <c r="EO210" s="80"/>
      <c r="EP210" s="80"/>
      <c r="EQ210" s="80"/>
      <c r="ER210" s="80"/>
      <c r="ES210" s="80"/>
      <c r="ET210" s="80"/>
      <c r="EU210" s="80"/>
      <c r="EV210" s="80"/>
      <c r="EW210" s="80"/>
      <c r="EX210" s="80"/>
      <c r="EY210" s="80"/>
      <c r="EZ210" s="80"/>
      <c r="FA210" s="80"/>
      <c r="FB210" s="80"/>
      <c r="FC210" s="80"/>
      <c r="FD210" s="80"/>
      <c r="FE210" s="80"/>
      <c r="FF210" s="80"/>
      <c r="FG210" s="80"/>
      <c r="FH210" s="80"/>
      <c r="FI210" s="80"/>
      <c r="FJ210" s="80"/>
      <c r="FK210" s="80"/>
      <c r="FL210" s="80"/>
      <c r="FM210" s="80"/>
      <c r="FN210" s="80"/>
      <c r="FO210" s="80"/>
      <c r="FP210" s="80"/>
      <c r="FQ210" s="80"/>
      <c r="FR210" s="80"/>
      <c r="FS210" s="80"/>
      <c r="FT210" s="80"/>
      <c r="FU210" s="80"/>
      <c r="FV210" s="80"/>
      <c r="FW210" s="80"/>
      <c r="FX210" s="80"/>
      <c r="FY210" s="80"/>
      <c r="FZ210" s="80"/>
      <c r="GA210" s="80"/>
      <c r="GB210" s="80"/>
      <c r="GC210" s="80"/>
      <c r="GD210" s="80"/>
      <c r="GE210" s="80"/>
      <c r="GF210" s="80"/>
    </row>
    <row r="211" spans="1:188" x14ac:dyDescent="0.25">
      <c r="A211" s="101"/>
      <c r="B211" s="102"/>
      <c r="C211" s="102"/>
      <c r="D211" s="38"/>
      <c r="E211" s="89"/>
      <c r="F211" s="90"/>
      <c r="G211" s="78"/>
      <c r="H211" s="91"/>
      <c r="I211" s="78"/>
      <c r="J211" s="80"/>
      <c r="K211" s="80"/>
      <c r="L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0"/>
      <c r="CB211" s="80"/>
      <c r="CC211" s="80"/>
      <c r="CD211" s="80"/>
      <c r="CE211" s="80"/>
      <c r="CF211" s="80"/>
      <c r="CG211" s="80"/>
      <c r="CH211" s="80"/>
      <c r="CI211" s="80"/>
      <c r="CJ211" s="80"/>
      <c r="CK211" s="80"/>
      <c r="CL211" s="80"/>
      <c r="CM211" s="80"/>
      <c r="CN211" s="80"/>
      <c r="CO211" s="80"/>
      <c r="CP211" s="80"/>
      <c r="CQ211" s="80"/>
      <c r="CR211" s="80"/>
      <c r="CS211" s="80"/>
      <c r="CT211" s="80"/>
      <c r="CU211" s="80"/>
      <c r="CV211" s="80"/>
      <c r="CW211" s="80"/>
      <c r="CX211" s="80"/>
      <c r="CY211" s="80"/>
      <c r="CZ211" s="80"/>
      <c r="DA211" s="80"/>
      <c r="DB211" s="80"/>
      <c r="DC211" s="80"/>
      <c r="DD211" s="80"/>
      <c r="DE211" s="80"/>
      <c r="DF211" s="80"/>
      <c r="DG211" s="80"/>
      <c r="DH211" s="80"/>
      <c r="DI211" s="80"/>
      <c r="DJ211" s="80"/>
      <c r="DK211" s="80"/>
      <c r="DL211" s="80"/>
      <c r="DM211" s="80"/>
      <c r="DN211" s="80"/>
      <c r="DO211" s="80"/>
      <c r="DP211" s="80"/>
      <c r="DQ211" s="80"/>
      <c r="DR211" s="80"/>
      <c r="DS211" s="80"/>
      <c r="DT211" s="80"/>
      <c r="DU211" s="80"/>
      <c r="DV211" s="80"/>
      <c r="DW211" s="80"/>
      <c r="DX211" s="80"/>
      <c r="DY211" s="80"/>
      <c r="DZ211" s="80"/>
      <c r="EA211" s="80"/>
      <c r="EB211" s="80"/>
      <c r="EC211" s="80"/>
      <c r="ED211" s="80"/>
      <c r="EE211" s="80"/>
      <c r="EF211" s="80"/>
      <c r="EG211" s="80"/>
      <c r="EH211" s="80"/>
      <c r="EI211" s="80"/>
      <c r="EJ211" s="80"/>
      <c r="EK211" s="80"/>
      <c r="EL211" s="80"/>
      <c r="EM211" s="80"/>
      <c r="EN211" s="80"/>
      <c r="EO211" s="80"/>
      <c r="EP211" s="80"/>
      <c r="EQ211" s="80"/>
      <c r="ER211" s="80"/>
      <c r="ES211" s="80"/>
      <c r="ET211" s="80"/>
      <c r="EU211" s="80"/>
      <c r="EV211" s="80"/>
      <c r="EW211" s="80"/>
      <c r="EX211" s="80"/>
      <c r="EY211" s="80"/>
      <c r="EZ211" s="80"/>
      <c r="FA211" s="80"/>
      <c r="FB211" s="80"/>
      <c r="FC211" s="80"/>
      <c r="FD211" s="80"/>
      <c r="FE211" s="80"/>
      <c r="FF211" s="80"/>
      <c r="FG211" s="80"/>
      <c r="FH211" s="80"/>
      <c r="FI211" s="80"/>
      <c r="FJ211" s="80"/>
      <c r="FK211" s="80"/>
      <c r="FL211" s="80"/>
      <c r="FM211" s="80"/>
      <c r="FN211" s="80"/>
      <c r="FO211" s="80"/>
      <c r="FP211" s="80"/>
      <c r="FQ211" s="80"/>
      <c r="FR211" s="80"/>
      <c r="FS211" s="80"/>
      <c r="FT211" s="80"/>
      <c r="FU211" s="80"/>
      <c r="FV211" s="80"/>
      <c r="FW211" s="80"/>
      <c r="FX211" s="80"/>
      <c r="FY211" s="80"/>
      <c r="FZ211" s="80"/>
      <c r="GA211" s="80"/>
      <c r="GB211" s="80"/>
      <c r="GC211" s="80"/>
      <c r="GD211" s="80"/>
      <c r="GE211" s="80"/>
      <c r="GF211" s="80"/>
    </row>
    <row r="212" spans="1:188" x14ac:dyDescent="0.25">
      <c r="A212" s="101"/>
      <c r="B212" s="102"/>
      <c r="C212" s="102"/>
      <c r="D212" s="38"/>
      <c r="E212" s="89"/>
      <c r="F212" s="90"/>
      <c r="G212" s="78"/>
      <c r="H212" s="91"/>
      <c r="I212" s="78"/>
      <c r="J212" s="80"/>
      <c r="K212" s="80"/>
      <c r="L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0"/>
      <c r="CB212" s="80"/>
      <c r="CC212" s="80"/>
      <c r="CD212" s="80"/>
      <c r="CE212" s="80"/>
      <c r="CF212" s="80"/>
      <c r="CG212" s="80"/>
      <c r="CH212" s="80"/>
      <c r="CI212" s="80"/>
      <c r="CJ212" s="80"/>
      <c r="CK212" s="80"/>
      <c r="CL212" s="80"/>
      <c r="CM212" s="80"/>
      <c r="CN212" s="80"/>
      <c r="CO212" s="80"/>
      <c r="CP212" s="80"/>
      <c r="CQ212" s="80"/>
      <c r="CR212" s="80"/>
      <c r="CS212" s="80"/>
      <c r="CT212" s="80"/>
      <c r="CU212" s="80"/>
      <c r="CV212" s="80"/>
      <c r="CW212" s="80"/>
      <c r="CX212" s="80"/>
      <c r="CY212" s="80"/>
      <c r="CZ212" s="80"/>
      <c r="DA212" s="80"/>
      <c r="DB212" s="80"/>
      <c r="DC212" s="80"/>
      <c r="DD212" s="80"/>
      <c r="DE212" s="80"/>
      <c r="DF212" s="80"/>
      <c r="DG212" s="80"/>
      <c r="DH212" s="80"/>
      <c r="DI212" s="80"/>
      <c r="DJ212" s="80"/>
      <c r="DK212" s="80"/>
      <c r="DL212" s="80"/>
      <c r="DM212" s="80"/>
      <c r="DN212" s="80"/>
      <c r="DO212" s="80"/>
      <c r="DP212" s="80"/>
      <c r="DQ212" s="80"/>
      <c r="DR212" s="80"/>
      <c r="DS212" s="80"/>
      <c r="DT212" s="80"/>
      <c r="DU212" s="80"/>
      <c r="DV212" s="80"/>
      <c r="DW212" s="80"/>
      <c r="DX212" s="80"/>
      <c r="DY212" s="80"/>
      <c r="DZ212" s="80"/>
      <c r="EA212" s="80"/>
      <c r="EB212" s="80"/>
      <c r="EC212" s="80"/>
      <c r="ED212" s="80"/>
      <c r="EE212" s="80"/>
      <c r="EF212" s="80"/>
      <c r="EG212" s="80"/>
      <c r="EH212" s="80"/>
      <c r="EI212" s="80"/>
      <c r="EJ212" s="80"/>
      <c r="EK212" s="80"/>
      <c r="EL212" s="80"/>
      <c r="EM212" s="80"/>
      <c r="EN212" s="80"/>
      <c r="EO212" s="80"/>
      <c r="EP212" s="80"/>
      <c r="EQ212" s="80"/>
      <c r="ER212" s="80"/>
      <c r="ES212" s="80"/>
      <c r="ET212" s="80"/>
      <c r="EU212" s="80"/>
      <c r="EV212" s="80"/>
      <c r="EW212" s="80"/>
      <c r="EX212" s="80"/>
      <c r="EY212" s="80"/>
      <c r="EZ212" s="80"/>
      <c r="FA212" s="80"/>
      <c r="FB212" s="80"/>
      <c r="FC212" s="80"/>
      <c r="FD212" s="80"/>
      <c r="FE212" s="80"/>
      <c r="FF212" s="80"/>
      <c r="FG212" s="80"/>
      <c r="FH212" s="80"/>
      <c r="FI212" s="80"/>
      <c r="FJ212" s="80"/>
      <c r="FK212" s="80"/>
      <c r="FL212" s="80"/>
      <c r="FM212" s="80"/>
      <c r="FN212" s="80"/>
      <c r="FO212" s="80"/>
      <c r="FP212" s="80"/>
      <c r="FQ212" s="80"/>
      <c r="FR212" s="80"/>
      <c r="FS212" s="80"/>
      <c r="FT212" s="80"/>
      <c r="FU212" s="80"/>
      <c r="FV212" s="80"/>
      <c r="FW212" s="80"/>
      <c r="FX212" s="80"/>
      <c r="FY212" s="80"/>
      <c r="FZ212" s="80"/>
      <c r="GA212" s="80"/>
      <c r="GB212" s="80"/>
      <c r="GC212" s="80"/>
      <c r="GD212" s="80"/>
      <c r="GE212" s="80"/>
      <c r="GF212" s="80"/>
    </row>
    <row r="213" spans="1:188" x14ac:dyDescent="0.25">
      <c r="A213" s="101"/>
      <c r="B213" s="102"/>
      <c r="C213" s="102"/>
      <c r="D213" s="38"/>
      <c r="E213" s="89"/>
      <c r="F213" s="90"/>
      <c r="G213" s="78"/>
      <c r="H213" s="91"/>
      <c r="I213" s="78"/>
      <c r="J213" s="80"/>
      <c r="K213" s="80"/>
      <c r="L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0"/>
      <c r="CB213" s="80"/>
      <c r="CC213" s="80"/>
      <c r="CD213" s="80"/>
      <c r="CE213" s="80"/>
      <c r="CF213" s="80"/>
      <c r="CG213" s="80"/>
      <c r="CH213" s="80"/>
      <c r="CI213" s="80"/>
      <c r="CJ213" s="80"/>
      <c r="CK213" s="80"/>
      <c r="CL213" s="80"/>
      <c r="CM213" s="80"/>
      <c r="CN213" s="80"/>
      <c r="CO213" s="80"/>
      <c r="CP213" s="80"/>
      <c r="CQ213" s="80"/>
      <c r="CR213" s="80"/>
      <c r="CS213" s="80"/>
      <c r="CT213" s="80"/>
      <c r="CU213" s="80"/>
      <c r="CV213" s="80"/>
      <c r="CW213" s="80"/>
      <c r="CX213" s="80"/>
      <c r="CY213" s="80"/>
      <c r="CZ213" s="80"/>
      <c r="DA213" s="80"/>
      <c r="DB213" s="80"/>
      <c r="DC213" s="80"/>
      <c r="DD213" s="80"/>
      <c r="DE213" s="80"/>
      <c r="DF213" s="80"/>
      <c r="DG213" s="80"/>
      <c r="DH213" s="80"/>
      <c r="DI213" s="80"/>
      <c r="DJ213" s="80"/>
      <c r="DK213" s="80"/>
      <c r="DL213" s="80"/>
      <c r="DM213" s="80"/>
      <c r="DN213" s="80"/>
      <c r="DO213" s="80"/>
      <c r="DP213" s="80"/>
      <c r="DQ213" s="80"/>
      <c r="DR213" s="80"/>
      <c r="DS213" s="80"/>
      <c r="DT213" s="80"/>
      <c r="DU213" s="80"/>
      <c r="DV213" s="80"/>
      <c r="DW213" s="80"/>
      <c r="DX213" s="80"/>
      <c r="DY213" s="80"/>
      <c r="DZ213" s="80"/>
      <c r="EA213" s="80"/>
      <c r="EB213" s="80"/>
      <c r="EC213" s="80"/>
      <c r="ED213" s="80"/>
      <c r="EE213" s="80"/>
      <c r="EF213" s="80"/>
      <c r="EG213" s="80"/>
      <c r="EH213" s="80"/>
      <c r="EI213" s="80"/>
      <c r="EJ213" s="80"/>
      <c r="EK213" s="80"/>
      <c r="EL213" s="80"/>
      <c r="EM213" s="80"/>
      <c r="EN213" s="80"/>
      <c r="EO213" s="80"/>
      <c r="EP213" s="80"/>
      <c r="EQ213" s="80"/>
      <c r="ER213" s="80"/>
      <c r="ES213" s="80"/>
      <c r="ET213" s="80"/>
      <c r="EU213" s="80"/>
      <c r="EV213" s="80"/>
      <c r="EW213" s="80"/>
      <c r="EX213" s="80"/>
      <c r="EY213" s="80"/>
      <c r="EZ213" s="80"/>
      <c r="FA213" s="80"/>
      <c r="FB213" s="80"/>
      <c r="FC213" s="80"/>
      <c r="FD213" s="80"/>
      <c r="FE213" s="80"/>
      <c r="FF213" s="80"/>
      <c r="FG213" s="80"/>
      <c r="FH213" s="80"/>
      <c r="FI213" s="80"/>
      <c r="FJ213" s="80"/>
      <c r="FK213" s="80"/>
      <c r="FL213" s="80"/>
      <c r="FM213" s="80"/>
      <c r="FN213" s="80"/>
      <c r="FO213" s="80"/>
      <c r="FP213" s="80"/>
      <c r="FQ213" s="80"/>
      <c r="FR213" s="80"/>
      <c r="FS213" s="80"/>
      <c r="FT213" s="80"/>
      <c r="FU213" s="80"/>
      <c r="FV213" s="80"/>
      <c r="FW213" s="80"/>
      <c r="FX213" s="80"/>
      <c r="FY213" s="80"/>
      <c r="FZ213" s="80"/>
      <c r="GA213" s="80"/>
      <c r="GB213" s="80"/>
      <c r="GC213" s="80"/>
      <c r="GD213" s="80"/>
      <c r="GE213" s="80"/>
      <c r="GF213" s="80"/>
    </row>
    <row r="214" spans="1:188" x14ac:dyDescent="0.25">
      <c r="A214" s="101"/>
      <c r="B214" s="102"/>
      <c r="C214" s="102"/>
      <c r="D214" s="38"/>
      <c r="E214" s="89"/>
      <c r="F214" s="90"/>
      <c r="G214" s="78"/>
      <c r="H214" s="91"/>
      <c r="I214" s="78"/>
      <c r="J214" s="80"/>
      <c r="K214" s="80"/>
      <c r="L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0"/>
      <c r="CB214" s="80"/>
      <c r="CC214" s="80"/>
      <c r="CD214" s="80"/>
      <c r="CE214" s="80"/>
      <c r="CF214" s="80"/>
      <c r="CG214" s="80"/>
      <c r="CH214" s="80"/>
      <c r="CI214" s="80"/>
      <c r="CJ214" s="80"/>
      <c r="CK214" s="80"/>
      <c r="CL214" s="80"/>
      <c r="CM214" s="80"/>
      <c r="CN214" s="80"/>
      <c r="CO214" s="80"/>
      <c r="CP214" s="80"/>
      <c r="CQ214" s="80"/>
      <c r="CR214" s="80"/>
      <c r="CS214" s="80"/>
      <c r="CT214" s="80"/>
      <c r="CU214" s="80"/>
      <c r="CV214" s="80"/>
      <c r="CW214" s="80"/>
      <c r="CX214" s="80"/>
      <c r="CY214" s="80"/>
      <c r="CZ214" s="80"/>
      <c r="DA214" s="80"/>
      <c r="DB214" s="80"/>
      <c r="DC214" s="80"/>
      <c r="DD214" s="80"/>
      <c r="DE214" s="80"/>
      <c r="DF214" s="80"/>
      <c r="DG214" s="80"/>
      <c r="DH214" s="80"/>
      <c r="DI214" s="80"/>
      <c r="DJ214" s="80"/>
      <c r="DK214" s="80"/>
      <c r="DL214" s="80"/>
      <c r="DM214" s="80"/>
      <c r="DN214" s="80"/>
      <c r="DO214" s="80"/>
      <c r="DP214" s="80"/>
      <c r="DQ214" s="80"/>
      <c r="DR214" s="80"/>
      <c r="DS214" s="80"/>
      <c r="DT214" s="80"/>
      <c r="DU214" s="80"/>
      <c r="DV214" s="80"/>
      <c r="DW214" s="80"/>
      <c r="DX214" s="80"/>
      <c r="DY214" s="80"/>
      <c r="DZ214" s="80"/>
      <c r="EA214" s="80"/>
      <c r="EB214" s="80"/>
      <c r="EC214" s="80"/>
      <c r="ED214" s="80"/>
      <c r="EE214" s="80"/>
      <c r="EF214" s="80"/>
      <c r="EG214" s="80"/>
      <c r="EH214" s="80"/>
      <c r="EI214" s="80"/>
      <c r="EJ214" s="80"/>
      <c r="EK214" s="80"/>
      <c r="EL214" s="80"/>
      <c r="EM214" s="80"/>
      <c r="EN214" s="80"/>
      <c r="EO214" s="80"/>
      <c r="EP214" s="80"/>
      <c r="EQ214" s="80"/>
      <c r="ER214" s="80"/>
      <c r="ES214" s="80"/>
      <c r="ET214" s="80"/>
      <c r="EU214" s="80"/>
      <c r="EV214" s="80"/>
      <c r="EW214" s="80"/>
      <c r="EX214" s="80"/>
      <c r="EY214" s="80"/>
      <c r="EZ214" s="80"/>
      <c r="FA214" s="80"/>
      <c r="FB214" s="80"/>
      <c r="FC214" s="80"/>
      <c r="FD214" s="80"/>
      <c r="FE214" s="80"/>
      <c r="FF214" s="80"/>
      <c r="FG214" s="80"/>
      <c r="FH214" s="80"/>
      <c r="FI214" s="80"/>
      <c r="FJ214" s="80"/>
      <c r="FK214" s="80"/>
      <c r="FL214" s="80"/>
      <c r="FM214" s="80"/>
      <c r="FN214" s="80"/>
      <c r="FO214" s="80"/>
      <c r="FP214" s="80"/>
      <c r="FQ214" s="80"/>
      <c r="FR214" s="80"/>
      <c r="FS214" s="80"/>
      <c r="FT214" s="80"/>
      <c r="FU214" s="80"/>
      <c r="FV214" s="80"/>
      <c r="FW214" s="80"/>
      <c r="FX214" s="80"/>
      <c r="FY214" s="80"/>
      <c r="FZ214" s="80"/>
      <c r="GA214" s="80"/>
      <c r="GB214" s="80"/>
      <c r="GC214" s="80"/>
      <c r="GD214" s="80"/>
      <c r="GE214" s="80"/>
      <c r="GF214" s="80"/>
    </row>
    <row r="215" spans="1:188" x14ac:dyDescent="0.25">
      <c r="A215" s="101"/>
      <c r="B215" s="102"/>
      <c r="C215" s="102"/>
      <c r="D215" s="38"/>
      <c r="E215" s="89"/>
      <c r="F215" s="90"/>
      <c r="G215" s="78"/>
      <c r="H215" s="91"/>
      <c r="I215" s="78"/>
      <c r="J215" s="80"/>
      <c r="K215" s="80"/>
      <c r="L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0"/>
      <c r="CB215" s="80"/>
      <c r="CC215" s="80"/>
      <c r="CD215" s="80"/>
      <c r="CE215" s="80"/>
      <c r="CF215" s="80"/>
      <c r="CG215" s="80"/>
      <c r="CH215" s="80"/>
      <c r="CI215" s="80"/>
      <c r="CJ215" s="80"/>
      <c r="CK215" s="80"/>
      <c r="CL215" s="80"/>
      <c r="CM215" s="80"/>
      <c r="CN215" s="80"/>
      <c r="CO215" s="80"/>
      <c r="CP215" s="80"/>
      <c r="CQ215" s="80"/>
      <c r="CR215" s="80"/>
      <c r="CS215" s="80"/>
      <c r="CT215" s="80"/>
      <c r="CU215" s="80"/>
      <c r="CV215" s="80"/>
      <c r="CW215" s="80"/>
      <c r="CX215" s="80"/>
      <c r="CY215" s="80"/>
      <c r="CZ215" s="80"/>
      <c r="DA215" s="80"/>
      <c r="DB215" s="80"/>
      <c r="DC215" s="80"/>
      <c r="DD215" s="80"/>
      <c r="DE215" s="80"/>
      <c r="DF215" s="80"/>
      <c r="DG215" s="80"/>
      <c r="DH215" s="80"/>
      <c r="DI215" s="80"/>
      <c r="DJ215" s="80"/>
      <c r="DK215" s="80"/>
      <c r="DL215" s="80"/>
      <c r="DM215" s="80"/>
      <c r="DN215" s="80"/>
      <c r="DO215" s="80"/>
      <c r="DP215" s="80"/>
      <c r="DQ215" s="80"/>
      <c r="DR215" s="80"/>
      <c r="DS215" s="80"/>
      <c r="DT215" s="80"/>
      <c r="DU215" s="80"/>
      <c r="DV215" s="80"/>
      <c r="DW215" s="80"/>
      <c r="DX215" s="80"/>
      <c r="DY215" s="80"/>
      <c r="DZ215" s="80"/>
      <c r="EA215" s="80"/>
      <c r="EB215" s="80"/>
      <c r="EC215" s="80"/>
      <c r="ED215" s="80"/>
      <c r="EE215" s="80"/>
      <c r="EF215" s="80"/>
      <c r="EG215" s="80"/>
      <c r="EH215" s="80"/>
      <c r="EI215" s="80"/>
      <c r="EJ215" s="80"/>
      <c r="EK215" s="80"/>
      <c r="EL215" s="80"/>
      <c r="EM215" s="80"/>
      <c r="EN215" s="80"/>
      <c r="EO215" s="80"/>
      <c r="EP215" s="80"/>
      <c r="EQ215" s="80"/>
      <c r="ER215" s="80"/>
      <c r="ES215" s="80"/>
      <c r="ET215" s="80"/>
      <c r="EU215" s="80"/>
      <c r="EV215" s="80"/>
      <c r="EW215" s="80"/>
      <c r="EX215" s="80"/>
      <c r="EY215" s="80"/>
      <c r="EZ215" s="80"/>
      <c r="FA215" s="80"/>
      <c r="FB215" s="80"/>
      <c r="FC215" s="80"/>
      <c r="FD215" s="80"/>
      <c r="FE215" s="80"/>
      <c r="FF215" s="80"/>
      <c r="FG215" s="80"/>
      <c r="FH215" s="80"/>
      <c r="FI215" s="80"/>
      <c r="FJ215" s="80"/>
      <c r="FK215" s="80"/>
      <c r="FL215" s="80"/>
      <c r="FM215" s="80"/>
      <c r="FN215" s="80"/>
      <c r="FO215" s="80"/>
      <c r="FP215" s="80"/>
      <c r="FQ215" s="80"/>
      <c r="FR215" s="80"/>
      <c r="FS215" s="80"/>
      <c r="FT215" s="80"/>
      <c r="FU215" s="80"/>
      <c r="FV215" s="80"/>
      <c r="FW215" s="80"/>
      <c r="FX215" s="80"/>
      <c r="FY215" s="80"/>
      <c r="FZ215" s="80"/>
      <c r="GA215" s="80"/>
      <c r="GB215" s="80"/>
      <c r="GC215" s="80"/>
      <c r="GD215" s="80"/>
      <c r="GE215" s="80"/>
      <c r="GF215" s="80"/>
    </row>
    <row r="216" spans="1:188" x14ac:dyDescent="0.25">
      <c r="A216" s="101"/>
      <c r="B216" s="102"/>
      <c r="C216" s="102"/>
      <c r="D216" s="38"/>
      <c r="E216" s="89"/>
      <c r="F216" s="90"/>
      <c r="G216" s="78"/>
      <c r="H216" s="91"/>
      <c r="I216" s="78"/>
      <c r="J216" s="80"/>
      <c r="K216" s="80"/>
      <c r="L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80"/>
      <c r="BT216" s="80"/>
      <c r="BU216" s="80"/>
      <c r="BV216" s="80"/>
      <c r="BW216" s="80"/>
      <c r="BX216" s="80"/>
      <c r="BY216" s="80"/>
      <c r="BZ216" s="80"/>
      <c r="CA216" s="80"/>
      <c r="CB216" s="80"/>
      <c r="CC216" s="80"/>
      <c r="CD216" s="80"/>
      <c r="CE216" s="80"/>
      <c r="CF216" s="80"/>
      <c r="CG216" s="80"/>
      <c r="CH216" s="80"/>
      <c r="CI216" s="80"/>
      <c r="CJ216" s="80"/>
      <c r="CK216" s="80"/>
      <c r="CL216" s="80"/>
      <c r="CM216" s="80"/>
      <c r="CN216" s="80"/>
      <c r="CO216" s="80"/>
      <c r="CP216" s="80"/>
      <c r="CQ216" s="80"/>
      <c r="CR216" s="80"/>
      <c r="CS216" s="80"/>
      <c r="CT216" s="80"/>
      <c r="CU216" s="80"/>
      <c r="CV216" s="80"/>
      <c r="CW216" s="80"/>
      <c r="CX216" s="80"/>
      <c r="CY216" s="80"/>
      <c r="CZ216" s="80"/>
      <c r="DA216" s="80"/>
      <c r="DB216" s="80"/>
      <c r="DC216" s="80"/>
      <c r="DD216" s="80"/>
      <c r="DE216" s="80"/>
      <c r="DF216" s="80"/>
      <c r="DG216" s="80"/>
      <c r="DH216" s="80"/>
      <c r="DI216" s="80"/>
      <c r="DJ216" s="80"/>
      <c r="DK216" s="80"/>
      <c r="DL216" s="80"/>
      <c r="DM216" s="80"/>
      <c r="DN216" s="80"/>
      <c r="DO216" s="80"/>
      <c r="DP216" s="80"/>
      <c r="DQ216" s="80"/>
      <c r="DR216" s="80"/>
      <c r="DS216" s="80"/>
      <c r="DT216" s="80"/>
      <c r="DU216" s="80"/>
      <c r="DV216" s="80"/>
      <c r="DW216" s="80"/>
      <c r="DX216" s="80"/>
      <c r="DY216" s="80"/>
      <c r="DZ216" s="80"/>
      <c r="EA216" s="80"/>
      <c r="EB216" s="80"/>
      <c r="EC216" s="80"/>
      <c r="ED216" s="80"/>
      <c r="EE216" s="80"/>
      <c r="EF216" s="80"/>
      <c r="EG216" s="80"/>
      <c r="EH216" s="80"/>
      <c r="EI216" s="80"/>
      <c r="EJ216" s="80"/>
      <c r="EK216" s="80"/>
      <c r="EL216" s="80"/>
      <c r="EM216" s="80"/>
      <c r="EN216" s="80"/>
      <c r="EO216" s="80"/>
      <c r="EP216" s="80"/>
      <c r="EQ216" s="80"/>
      <c r="ER216" s="80"/>
      <c r="ES216" s="80"/>
      <c r="ET216" s="80"/>
      <c r="EU216" s="80"/>
      <c r="EV216" s="80"/>
      <c r="EW216" s="80"/>
      <c r="EX216" s="80"/>
      <c r="EY216" s="80"/>
      <c r="EZ216" s="80"/>
      <c r="FA216" s="80"/>
      <c r="FB216" s="80"/>
      <c r="FC216" s="80"/>
      <c r="FD216" s="80"/>
      <c r="FE216" s="80"/>
      <c r="FF216" s="80"/>
      <c r="FG216" s="80"/>
      <c r="FH216" s="80"/>
      <c r="FI216" s="80"/>
      <c r="FJ216" s="80"/>
      <c r="FK216" s="80"/>
      <c r="FL216" s="80"/>
      <c r="FM216" s="80"/>
      <c r="FN216" s="80"/>
      <c r="FO216" s="80"/>
      <c r="FP216" s="80"/>
      <c r="FQ216" s="80"/>
      <c r="FR216" s="80"/>
      <c r="FS216" s="80"/>
      <c r="FT216" s="80"/>
      <c r="FU216" s="80"/>
      <c r="FV216" s="80"/>
      <c r="FW216" s="80"/>
      <c r="FX216" s="80"/>
      <c r="FY216" s="80"/>
      <c r="FZ216" s="80"/>
      <c r="GA216" s="80"/>
      <c r="GB216" s="80"/>
      <c r="GC216" s="80"/>
      <c r="GD216" s="80"/>
      <c r="GE216" s="80"/>
      <c r="GF216" s="80"/>
    </row>
    <row r="217" spans="1:188" x14ac:dyDescent="0.25">
      <c r="A217" s="101"/>
      <c r="B217" s="102"/>
      <c r="C217" s="102"/>
      <c r="D217" s="38"/>
      <c r="E217" s="89"/>
      <c r="F217" s="90"/>
      <c r="G217" s="78"/>
      <c r="H217" s="91"/>
      <c r="I217" s="78"/>
      <c r="J217" s="80"/>
      <c r="K217" s="80"/>
      <c r="L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80"/>
      <c r="BT217" s="80"/>
      <c r="BU217" s="80"/>
      <c r="BV217" s="80"/>
      <c r="BW217" s="80"/>
      <c r="BX217" s="80"/>
      <c r="BY217" s="80"/>
      <c r="BZ217" s="80"/>
      <c r="CA217" s="80"/>
      <c r="CB217" s="80"/>
      <c r="CC217" s="80"/>
      <c r="CD217" s="80"/>
      <c r="CE217" s="80"/>
      <c r="CF217" s="80"/>
      <c r="CG217" s="80"/>
      <c r="CH217" s="80"/>
      <c r="CI217" s="80"/>
      <c r="CJ217" s="80"/>
      <c r="CK217" s="80"/>
      <c r="CL217" s="80"/>
      <c r="CM217" s="80"/>
      <c r="CN217" s="80"/>
      <c r="CO217" s="80"/>
      <c r="CP217" s="80"/>
      <c r="CQ217" s="80"/>
      <c r="CR217" s="80"/>
      <c r="CS217" s="80"/>
      <c r="CT217" s="80"/>
      <c r="CU217" s="80"/>
      <c r="CV217" s="80"/>
      <c r="CW217" s="80"/>
      <c r="CX217" s="80"/>
      <c r="CY217" s="80"/>
      <c r="CZ217" s="80"/>
      <c r="DA217" s="80"/>
      <c r="DB217" s="80"/>
      <c r="DC217" s="80"/>
      <c r="DD217" s="80"/>
      <c r="DE217" s="80"/>
      <c r="DF217" s="80"/>
      <c r="DG217" s="80"/>
      <c r="DH217" s="80"/>
      <c r="DI217" s="80"/>
      <c r="DJ217" s="80"/>
      <c r="DK217" s="80"/>
      <c r="DL217" s="80"/>
      <c r="DM217" s="80"/>
      <c r="DN217" s="80"/>
      <c r="DO217" s="80"/>
      <c r="DP217" s="80"/>
      <c r="DQ217" s="80"/>
      <c r="DR217" s="80"/>
      <c r="DS217" s="80"/>
      <c r="DT217" s="80"/>
      <c r="DU217" s="80"/>
      <c r="DV217" s="80"/>
      <c r="DW217" s="80"/>
      <c r="DX217" s="80"/>
      <c r="DY217" s="80"/>
      <c r="DZ217" s="80"/>
      <c r="EA217" s="80"/>
      <c r="EB217" s="80"/>
      <c r="EC217" s="80"/>
      <c r="ED217" s="80"/>
      <c r="EE217" s="80"/>
      <c r="EF217" s="80"/>
      <c r="EG217" s="80"/>
      <c r="EH217" s="80"/>
      <c r="EI217" s="80"/>
      <c r="EJ217" s="80"/>
      <c r="EK217" s="80"/>
      <c r="EL217" s="80"/>
      <c r="EM217" s="80"/>
      <c r="EN217" s="80"/>
      <c r="EO217" s="80"/>
      <c r="EP217" s="80"/>
      <c r="EQ217" s="80"/>
      <c r="ER217" s="80"/>
      <c r="ES217" s="80"/>
      <c r="ET217" s="80"/>
      <c r="EU217" s="80"/>
      <c r="EV217" s="80"/>
      <c r="EW217" s="80"/>
      <c r="EX217" s="80"/>
      <c r="EY217" s="80"/>
      <c r="EZ217" s="80"/>
      <c r="FA217" s="80"/>
      <c r="FB217" s="80"/>
      <c r="FC217" s="80"/>
      <c r="FD217" s="80"/>
      <c r="FE217" s="80"/>
      <c r="FF217" s="80"/>
      <c r="FG217" s="80"/>
      <c r="FH217" s="80"/>
      <c r="FI217" s="80"/>
      <c r="FJ217" s="80"/>
      <c r="FK217" s="80"/>
      <c r="FL217" s="80"/>
      <c r="FM217" s="80"/>
      <c r="FN217" s="80"/>
      <c r="FO217" s="80"/>
      <c r="FP217" s="80"/>
      <c r="FQ217" s="80"/>
      <c r="FR217" s="80"/>
      <c r="FS217" s="80"/>
      <c r="FT217" s="80"/>
      <c r="FU217" s="80"/>
      <c r="FV217" s="80"/>
      <c r="FW217" s="80"/>
      <c r="FX217" s="80"/>
      <c r="FY217" s="80"/>
      <c r="FZ217" s="80"/>
      <c r="GA217" s="80"/>
      <c r="GB217" s="80"/>
      <c r="GC217" s="80"/>
      <c r="GD217" s="80"/>
      <c r="GE217" s="80"/>
      <c r="GF217" s="80"/>
    </row>
    <row r="218" spans="1:188" x14ac:dyDescent="0.25">
      <c r="A218" s="101"/>
      <c r="B218" s="102"/>
      <c r="C218" s="102"/>
      <c r="D218" s="38"/>
      <c r="E218" s="89"/>
      <c r="F218" s="90"/>
      <c r="G218" s="78"/>
      <c r="H218" s="91"/>
      <c r="I218" s="78"/>
      <c r="J218" s="80"/>
      <c r="K218" s="80"/>
      <c r="L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80"/>
      <c r="BT218" s="80"/>
      <c r="BU218" s="80"/>
      <c r="BV218" s="80"/>
      <c r="BW218" s="80"/>
      <c r="BX218" s="80"/>
      <c r="BY218" s="80"/>
      <c r="BZ218" s="80"/>
      <c r="CA218" s="80"/>
      <c r="CB218" s="80"/>
      <c r="CC218" s="80"/>
      <c r="CD218" s="80"/>
      <c r="CE218" s="80"/>
      <c r="CF218" s="80"/>
      <c r="CG218" s="80"/>
      <c r="CH218" s="80"/>
      <c r="CI218" s="80"/>
      <c r="CJ218" s="80"/>
      <c r="CK218" s="80"/>
      <c r="CL218" s="80"/>
      <c r="CM218" s="80"/>
      <c r="CN218" s="80"/>
      <c r="CO218" s="80"/>
      <c r="CP218" s="80"/>
      <c r="CQ218" s="80"/>
      <c r="CR218" s="80"/>
      <c r="CS218" s="80"/>
      <c r="CT218" s="80"/>
      <c r="CU218" s="80"/>
      <c r="CV218" s="80"/>
      <c r="CW218" s="80"/>
      <c r="CX218" s="80"/>
      <c r="CY218" s="80"/>
      <c r="CZ218" s="80"/>
      <c r="DA218" s="80"/>
      <c r="DB218" s="80"/>
      <c r="DC218" s="80"/>
      <c r="DD218" s="80"/>
      <c r="DE218" s="80"/>
      <c r="DF218" s="80"/>
      <c r="DG218" s="80"/>
      <c r="DH218" s="80"/>
      <c r="DI218" s="80"/>
      <c r="DJ218" s="80"/>
      <c r="DK218" s="80"/>
      <c r="DL218" s="80"/>
      <c r="DM218" s="80"/>
      <c r="DN218" s="80"/>
      <c r="DO218" s="80"/>
      <c r="DP218" s="80"/>
      <c r="DQ218" s="80"/>
      <c r="DR218" s="80"/>
      <c r="DS218" s="80"/>
      <c r="DT218" s="80"/>
      <c r="DU218" s="80"/>
      <c r="DV218" s="80"/>
      <c r="DW218" s="80"/>
      <c r="DX218" s="80"/>
      <c r="DY218" s="80"/>
      <c r="DZ218" s="80"/>
      <c r="EA218" s="80"/>
      <c r="EB218" s="80"/>
      <c r="EC218" s="80"/>
      <c r="ED218" s="80"/>
      <c r="EE218" s="80"/>
      <c r="EF218" s="80"/>
      <c r="EG218" s="80"/>
      <c r="EH218" s="80"/>
      <c r="EI218" s="80"/>
      <c r="EJ218" s="80"/>
      <c r="EK218" s="80"/>
      <c r="EL218" s="80"/>
      <c r="EM218" s="80"/>
      <c r="EN218" s="80"/>
      <c r="EO218" s="80"/>
      <c r="EP218" s="80"/>
      <c r="EQ218" s="80"/>
      <c r="ER218" s="80"/>
      <c r="ES218" s="80"/>
      <c r="ET218" s="80"/>
      <c r="EU218" s="80"/>
      <c r="EV218" s="80"/>
      <c r="EW218" s="80"/>
      <c r="EX218" s="80"/>
      <c r="EY218" s="80"/>
      <c r="EZ218" s="80"/>
      <c r="FA218" s="80"/>
      <c r="FB218" s="80"/>
      <c r="FC218" s="80"/>
      <c r="FD218" s="80"/>
      <c r="FE218" s="80"/>
      <c r="FF218" s="80"/>
      <c r="FG218" s="80"/>
      <c r="FH218" s="80"/>
      <c r="FI218" s="80"/>
      <c r="FJ218" s="80"/>
      <c r="FK218" s="80"/>
      <c r="FL218" s="80"/>
      <c r="FM218" s="80"/>
      <c r="FN218" s="80"/>
      <c r="FO218" s="80"/>
      <c r="FP218" s="80"/>
      <c r="FQ218" s="80"/>
      <c r="FR218" s="80"/>
      <c r="FS218" s="80"/>
      <c r="FT218" s="80"/>
      <c r="FU218" s="80"/>
      <c r="FV218" s="80"/>
      <c r="FW218" s="80"/>
      <c r="FX218" s="80"/>
      <c r="FY218" s="80"/>
      <c r="FZ218" s="80"/>
      <c r="GA218" s="80"/>
      <c r="GB218" s="80"/>
      <c r="GC218" s="80"/>
      <c r="GD218" s="80"/>
      <c r="GE218" s="80"/>
      <c r="GF218" s="80"/>
    </row>
    <row r="219" spans="1:188" x14ac:dyDescent="0.25">
      <c r="A219" s="101"/>
      <c r="B219" s="102"/>
      <c r="C219" s="102"/>
      <c r="D219" s="38"/>
      <c r="E219" s="89"/>
      <c r="F219" s="90"/>
      <c r="G219" s="78"/>
      <c r="H219" s="91"/>
      <c r="I219" s="78"/>
      <c r="J219" s="80"/>
      <c r="K219" s="80"/>
      <c r="L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0"/>
      <c r="CE219" s="80"/>
      <c r="CF219" s="80"/>
      <c r="CG219" s="80"/>
      <c r="CH219" s="80"/>
      <c r="CI219" s="80"/>
      <c r="CJ219" s="80"/>
      <c r="CK219" s="80"/>
      <c r="CL219" s="80"/>
      <c r="CM219" s="80"/>
      <c r="CN219" s="80"/>
      <c r="CO219" s="80"/>
      <c r="CP219" s="80"/>
      <c r="CQ219" s="80"/>
      <c r="CR219" s="80"/>
      <c r="CS219" s="80"/>
      <c r="CT219" s="80"/>
      <c r="CU219" s="80"/>
      <c r="CV219" s="80"/>
      <c r="CW219" s="80"/>
      <c r="CX219" s="80"/>
      <c r="CY219" s="80"/>
      <c r="CZ219" s="80"/>
      <c r="DA219" s="80"/>
      <c r="DB219" s="80"/>
      <c r="DC219" s="80"/>
      <c r="DD219" s="80"/>
      <c r="DE219" s="80"/>
      <c r="DF219" s="80"/>
      <c r="DG219" s="80"/>
      <c r="DH219" s="80"/>
      <c r="DI219" s="80"/>
      <c r="DJ219" s="80"/>
      <c r="DK219" s="80"/>
      <c r="DL219" s="80"/>
      <c r="DM219" s="80"/>
      <c r="DN219" s="80"/>
      <c r="DO219" s="80"/>
      <c r="DP219" s="80"/>
      <c r="DQ219" s="80"/>
      <c r="DR219" s="80"/>
      <c r="DS219" s="80"/>
      <c r="DT219" s="80"/>
      <c r="DU219" s="80"/>
      <c r="DV219" s="80"/>
      <c r="DW219" s="80"/>
      <c r="DX219" s="80"/>
      <c r="DY219" s="80"/>
      <c r="DZ219" s="80"/>
      <c r="EA219" s="80"/>
      <c r="EB219" s="80"/>
      <c r="EC219" s="80"/>
      <c r="ED219" s="80"/>
      <c r="EE219" s="80"/>
      <c r="EF219" s="80"/>
      <c r="EG219" s="80"/>
      <c r="EH219" s="80"/>
      <c r="EI219" s="80"/>
      <c r="EJ219" s="80"/>
      <c r="EK219" s="80"/>
      <c r="EL219" s="80"/>
      <c r="EM219" s="80"/>
      <c r="EN219" s="80"/>
      <c r="EO219" s="80"/>
      <c r="EP219" s="80"/>
      <c r="EQ219" s="80"/>
      <c r="ER219" s="80"/>
      <c r="ES219" s="80"/>
      <c r="ET219" s="80"/>
      <c r="EU219" s="80"/>
      <c r="EV219" s="80"/>
      <c r="EW219" s="80"/>
      <c r="EX219" s="80"/>
      <c r="EY219" s="80"/>
      <c r="EZ219" s="80"/>
      <c r="FA219" s="80"/>
      <c r="FB219" s="80"/>
      <c r="FC219" s="80"/>
      <c r="FD219" s="80"/>
      <c r="FE219" s="80"/>
      <c r="FF219" s="80"/>
      <c r="FG219" s="80"/>
      <c r="FH219" s="80"/>
      <c r="FI219" s="80"/>
      <c r="FJ219" s="80"/>
      <c r="FK219" s="80"/>
      <c r="FL219" s="80"/>
      <c r="FM219" s="80"/>
      <c r="FN219" s="80"/>
      <c r="FO219" s="80"/>
      <c r="FP219" s="80"/>
      <c r="FQ219" s="80"/>
      <c r="FR219" s="80"/>
      <c r="FS219" s="80"/>
      <c r="FT219" s="80"/>
      <c r="FU219" s="80"/>
      <c r="FV219" s="80"/>
      <c r="FW219" s="80"/>
      <c r="FX219" s="80"/>
      <c r="FY219" s="80"/>
      <c r="FZ219" s="80"/>
      <c r="GA219" s="80"/>
      <c r="GB219" s="80"/>
      <c r="GC219" s="80"/>
      <c r="GD219" s="80"/>
      <c r="GE219" s="80"/>
      <c r="GF219" s="80"/>
    </row>
    <row r="220" spans="1:188" x14ac:dyDescent="0.25">
      <c r="A220" s="101"/>
      <c r="B220" s="102"/>
      <c r="C220" s="102"/>
      <c r="D220" s="38"/>
      <c r="E220" s="89"/>
      <c r="F220" s="90"/>
      <c r="G220" s="78"/>
      <c r="H220" s="91"/>
      <c r="I220" s="78"/>
      <c r="J220" s="80"/>
      <c r="K220" s="80"/>
      <c r="L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80"/>
      <c r="BT220" s="80"/>
      <c r="BU220" s="80"/>
      <c r="BV220" s="80"/>
      <c r="BW220" s="80"/>
      <c r="BX220" s="80"/>
      <c r="BY220" s="80"/>
      <c r="BZ220" s="80"/>
      <c r="CA220" s="80"/>
      <c r="CB220" s="80"/>
      <c r="CC220" s="80"/>
      <c r="CD220" s="80"/>
      <c r="CE220" s="80"/>
      <c r="CF220" s="80"/>
      <c r="CG220" s="80"/>
      <c r="CH220" s="80"/>
      <c r="CI220" s="80"/>
      <c r="CJ220" s="80"/>
      <c r="CK220" s="80"/>
      <c r="CL220" s="80"/>
      <c r="CM220" s="80"/>
      <c r="CN220" s="80"/>
      <c r="CO220" s="80"/>
      <c r="CP220" s="80"/>
      <c r="CQ220" s="80"/>
      <c r="CR220" s="80"/>
      <c r="CS220" s="80"/>
      <c r="CT220" s="80"/>
      <c r="CU220" s="80"/>
      <c r="CV220" s="80"/>
      <c r="CW220" s="80"/>
      <c r="CX220" s="80"/>
      <c r="CY220" s="80"/>
      <c r="CZ220" s="80"/>
      <c r="DA220" s="80"/>
      <c r="DB220" s="80"/>
      <c r="DC220" s="80"/>
      <c r="DD220" s="80"/>
      <c r="DE220" s="80"/>
      <c r="DF220" s="80"/>
      <c r="DG220" s="80"/>
      <c r="DH220" s="80"/>
      <c r="DI220" s="80"/>
      <c r="DJ220" s="80"/>
      <c r="DK220" s="80"/>
      <c r="DL220" s="80"/>
      <c r="DM220" s="80"/>
      <c r="DN220" s="80"/>
      <c r="DO220" s="80"/>
      <c r="DP220" s="80"/>
      <c r="DQ220" s="80"/>
      <c r="DR220" s="80"/>
      <c r="DS220" s="80"/>
      <c r="DT220" s="80"/>
      <c r="DU220" s="80"/>
      <c r="DV220" s="80"/>
      <c r="DW220" s="80"/>
      <c r="DX220" s="80"/>
      <c r="DY220" s="80"/>
      <c r="DZ220" s="80"/>
      <c r="EA220" s="80"/>
      <c r="EB220" s="80"/>
      <c r="EC220" s="80"/>
      <c r="ED220" s="80"/>
      <c r="EE220" s="80"/>
      <c r="EF220" s="80"/>
      <c r="EG220" s="80"/>
      <c r="EH220" s="80"/>
      <c r="EI220" s="80"/>
      <c r="EJ220" s="80"/>
      <c r="EK220" s="80"/>
      <c r="EL220" s="80"/>
      <c r="EM220" s="80"/>
      <c r="EN220" s="80"/>
      <c r="EO220" s="80"/>
      <c r="EP220" s="80"/>
      <c r="EQ220" s="80"/>
      <c r="ER220" s="80"/>
      <c r="ES220" s="80"/>
      <c r="ET220" s="80"/>
      <c r="EU220" s="80"/>
      <c r="EV220" s="80"/>
      <c r="EW220" s="80"/>
      <c r="EX220" s="80"/>
      <c r="EY220" s="80"/>
      <c r="EZ220" s="80"/>
      <c r="FA220" s="80"/>
      <c r="FB220" s="80"/>
      <c r="FC220" s="80"/>
      <c r="FD220" s="80"/>
      <c r="FE220" s="80"/>
      <c r="FF220" s="80"/>
      <c r="FG220" s="80"/>
      <c r="FH220" s="80"/>
      <c r="FI220" s="80"/>
      <c r="FJ220" s="80"/>
      <c r="FK220" s="80"/>
      <c r="FL220" s="80"/>
      <c r="FM220" s="80"/>
      <c r="FN220" s="80"/>
      <c r="FO220" s="80"/>
      <c r="FP220" s="80"/>
      <c r="FQ220" s="80"/>
      <c r="FR220" s="80"/>
      <c r="FS220" s="80"/>
      <c r="FT220" s="80"/>
      <c r="FU220" s="80"/>
      <c r="FV220" s="80"/>
      <c r="FW220" s="80"/>
      <c r="FX220" s="80"/>
      <c r="FY220" s="80"/>
      <c r="FZ220" s="80"/>
      <c r="GA220" s="80"/>
      <c r="GB220" s="80"/>
      <c r="GC220" s="80"/>
      <c r="GD220" s="80"/>
      <c r="GE220" s="80"/>
      <c r="GF220" s="80"/>
    </row>
    <row r="221" spans="1:188" x14ac:dyDescent="0.25">
      <c r="A221" s="101"/>
      <c r="B221" s="102"/>
      <c r="C221" s="102"/>
      <c r="D221" s="38"/>
      <c r="E221" s="89"/>
      <c r="F221" s="90"/>
      <c r="G221" s="78"/>
      <c r="H221" s="91"/>
      <c r="I221" s="78"/>
      <c r="J221" s="80"/>
      <c r="K221" s="80"/>
      <c r="L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80"/>
      <c r="BT221" s="80"/>
      <c r="BU221" s="80"/>
      <c r="BV221" s="80"/>
      <c r="BW221" s="80"/>
      <c r="BX221" s="80"/>
      <c r="BY221" s="80"/>
      <c r="BZ221" s="80"/>
      <c r="CA221" s="80"/>
      <c r="CB221" s="80"/>
      <c r="CC221" s="80"/>
      <c r="CD221" s="80"/>
      <c r="CE221" s="80"/>
      <c r="CF221" s="80"/>
      <c r="CG221" s="80"/>
      <c r="CH221" s="80"/>
      <c r="CI221" s="80"/>
      <c r="CJ221" s="80"/>
      <c r="CK221" s="80"/>
      <c r="CL221" s="80"/>
      <c r="CM221" s="80"/>
      <c r="CN221" s="80"/>
      <c r="CO221" s="80"/>
      <c r="CP221" s="80"/>
      <c r="CQ221" s="80"/>
      <c r="CR221" s="80"/>
      <c r="CS221" s="80"/>
      <c r="CT221" s="80"/>
      <c r="CU221" s="80"/>
      <c r="CV221" s="80"/>
      <c r="CW221" s="80"/>
      <c r="CX221" s="80"/>
      <c r="CY221" s="80"/>
      <c r="CZ221" s="80"/>
      <c r="DA221" s="80"/>
      <c r="DB221" s="80"/>
      <c r="DC221" s="80"/>
      <c r="DD221" s="80"/>
      <c r="DE221" s="80"/>
      <c r="DF221" s="80"/>
      <c r="DG221" s="80"/>
      <c r="DH221" s="80"/>
      <c r="DI221" s="80"/>
      <c r="DJ221" s="80"/>
      <c r="DK221" s="80"/>
      <c r="DL221" s="80"/>
      <c r="DM221" s="80"/>
      <c r="DN221" s="80"/>
      <c r="DO221" s="80"/>
      <c r="DP221" s="80"/>
      <c r="DQ221" s="80"/>
      <c r="DR221" s="80"/>
      <c r="DS221" s="80"/>
      <c r="DT221" s="80"/>
      <c r="DU221" s="80"/>
      <c r="DV221" s="80"/>
      <c r="DW221" s="80"/>
      <c r="DX221" s="80"/>
      <c r="DY221" s="80"/>
      <c r="DZ221" s="80"/>
      <c r="EA221" s="80"/>
      <c r="EB221" s="80"/>
      <c r="EC221" s="80"/>
      <c r="ED221" s="80"/>
      <c r="EE221" s="80"/>
      <c r="EF221" s="80"/>
      <c r="EG221" s="80"/>
      <c r="EH221" s="80"/>
      <c r="EI221" s="80"/>
      <c r="EJ221" s="80"/>
      <c r="EK221" s="80"/>
      <c r="EL221" s="80"/>
      <c r="EM221" s="80"/>
      <c r="EN221" s="80"/>
      <c r="EO221" s="80"/>
      <c r="EP221" s="80"/>
      <c r="EQ221" s="80"/>
      <c r="ER221" s="80"/>
      <c r="ES221" s="80"/>
      <c r="ET221" s="80"/>
      <c r="EU221" s="80"/>
      <c r="EV221" s="80"/>
      <c r="EW221" s="80"/>
      <c r="EX221" s="80"/>
      <c r="EY221" s="80"/>
      <c r="EZ221" s="80"/>
      <c r="FA221" s="80"/>
      <c r="FB221" s="80"/>
      <c r="FC221" s="80"/>
      <c r="FD221" s="80"/>
      <c r="FE221" s="80"/>
      <c r="FF221" s="80"/>
      <c r="FG221" s="80"/>
      <c r="FH221" s="80"/>
      <c r="FI221" s="80"/>
      <c r="FJ221" s="80"/>
      <c r="FK221" s="80"/>
      <c r="FL221" s="80"/>
      <c r="FM221" s="80"/>
      <c r="FN221" s="80"/>
      <c r="FO221" s="80"/>
      <c r="FP221" s="80"/>
      <c r="FQ221" s="80"/>
      <c r="FR221" s="80"/>
      <c r="FS221" s="80"/>
      <c r="FT221" s="80"/>
      <c r="FU221" s="80"/>
      <c r="FV221" s="80"/>
      <c r="FW221" s="80"/>
      <c r="FX221" s="80"/>
      <c r="FY221" s="80"/>
      <c r="FZ221" s="80"/>
      <c r="GA221" s="80"/>
      <c r="GB221" s="80"/>
      <c r="GC221" s="80"/>
      <c r="GD221" s="80"/>
      <c r="GE221" s="80"/>
      <c r="GF221" s="80"/>
    </row>
    <row r="222" spans="1:188" x14ac:dyDescent="0.25">
      <c r="A222" s="101"/>
      <c r="B222" s="102"/>
      <c r="C222" s="102"/>
      <c r="D222" s="38"/>
      <c r="E222" s="89"/>
      <c r="F222" s="90"/>
      <c r="G222" s="78"/>
      <c r="H222" s="91"/>
      <c r="I222" s="78"/>
      <c r="J222" s="80"/>
      <c r="K222" s="80"/>
      <c r="L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80"/>
      <c r="BT222" s="80"/>
      <c r="BU222" s="80"/>
      <c r="BV222" s="80"/>
      <c r="BW222" s="80"/>
      <c r="BX222" s="80"/>
      <c r="BY222" s="80"/>
      <c r="BZ222" s="80"/>
      <c r="CA222" s="80"/>
      <c r="CB222" s="80"/>
      <c r="CC222" s="80"/>
      <c r="CD222" s="80"/>
      <c r="CE222" s="80"/>
      <c r="CF222" s="80"/>
      <c r="CG222" s="80"/>
      <c r="CH222" s="80"/>
      <c r="CI222" s="80"/>
      <c r="CJ222" s="80"/>
      <c r="CK222" s="80"/>
      <c r="CL222" s="80"/>
      <c r="CM222" s="80"/>
      <c r="CN222" s="80"/>
      <c r="CO222" s="80"/>
      <c r="CP222" s="80"/>
      <c r="CQ222" s="80"/>
      <c r="CR222" s="80"/>
      <c r="CS222" s="80"/>
      <c r="CT222" s="80"/>
      <c r="CU222" s="80"/>
      <c r="CV222" s="80"/>
      <c r="CW222" s="80"/>
      <c r="CX222" s="80"/>
      <c r="CY222" s="80"/>
      <c r="CZ222" s="80"/>
      <c r="DA222" s="80"/>
      <c r="DB222" s="80"/>
      <c r="DC222" s="80"/>
      <c r="DD222" s="80"/>
      <c r="DE222" s="80"/>
      <c r="DF222" s="80"/>
      <c r="DG222" s="80"/>
      <c r="DH222" s="80"/>
      <c r="DI222" s="80"/>
      <c r="DJ222" s="80"/>
      <c r="DK222" s="80"/>
      <c r="DL222" s="80"/>
      <c r="DM222" s="80"/>
      <c r="DN222" s="80"/>
      <c r="DO222" s="80"/>
      <c r="DP222" s="80"/>
      <c r="DQ222" s="80"/>
      <c r="DR222" s="80"/>
      <c r="DS222" s="80"/>
      <c r="DT222" s="80"/>
      <c r="DU222" s="80"/>
      <c r="DV222" s="80"/>
      <c r="DW222" s="80"/>
      <c r="DX222" s="80"/>
      <c r="DY222" s="80"/>
      <c r="DZ222" s="80"/>
      <c r="EA222" s="80"/>
      <c r="EB222" s="80"/>
      <c r="EC222" s="80"/>
      <c r="ED222" s="80"/>
      <c r="EE222" s="80"/>
      <c r="EF222" s="80"/>
      <c r="EG222" s="80"/>
      <c r="EH222" s="80"/>
      <c r="EI222" s="80"/>
      <c r="EJ222" s="80"/>
      <c r="EK222" s="80"/>
      <c r="EL222" s="80"/>
      <c r="EM222" s="80"/>
      <c r="EN222" s="80"/>
      <c r="EO222" s="80"/>
      <c r="EP222" s="80"/>
      <c r="EQ222" s="80"/>
      <c r="ER222" s="80"/>
      <c r="ES222" s="80"/>
      <c r="ET222" s="80"/>
      <c r="EU222" s="80"/>
      <c r="EV222" s="80"/>
      <c r="EW222" s="80"/>
      <c r="EX222" s="80"/>
      <c r="EY222" s="80"/>
      <c r="EZ222" s="80"/>
      <c r="FA222" s="80"/>
      <c r="FB222" s="80"/>
      <c r="FC222" s="80"/>
      <c r="FD222" s="80"/>
      <c r="FE222" s="80"/>
      <c r="FF222" s="80"/>
      <c r="FG222" s="80"/>
      <c r="FH222" s="80"/>
      <c r="FI222" s="80"/>
      <c r="FJ222" s="80"/>
      <c r="FK222" s="80"/>
      <c r="FL222" s="80"/>
      <c r="FM222" s="80"/>
      <c r="FN222" s="80"/>
      <c r="FO222" s="80"/>
      <c r="FP222" s="80"/>
      <c r="FQ222" s="80"/>
      <c r="FR222" s="80"/>
      <c r="FS222" s="80"/>
      <c r="FT222" s="80"/>
      <c r="FU222" s="80"/>
      <c r="FV222" s="80"/>
      <c r="FW222" s="80"/>
      <c r="FX222" s="80"/>
      <c r="FY222" s="80"/>
      <c r="FZ222" s="80"/>
      <c r="GA222" s="80"/>
      <c r="GB222" s="80"/>
      <c r="GC222" s="80"/>
      <c r="GD222" s="80"/>
      <c r="GE222" s="80"/>
      <c r="GF222" s="80"/>
    </row>
    <row r="223" spans="1:188" x14ac:dyDescent="0.25">
      <c r="A223" s="101"/>
      <c r="B223" s="102"/>
      <c r="C223" s="102"/>
      <c r="D223" s="38"/>
      <c r="E223" s="89"/>
      <c r="F223" s="90"/>
      <c r="G223" s="78"/>
      <c r="H223" s="91"/>
      <c r="I223" s="78"/>
      <c r="J223" s="80"/>
      <c r="K223" s="80"/>
      <c r="L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80"/>
      <c r="BT223" s="80"/>
      <c r="BU223" s="80"/>
      <c r="BV223" s="80"/>
      <c r="BW223" s="80"/>
      <c r="BX223" s="80"/>
      <c r="BY223" s="80"/>
      <c r="BZ223" s="80"/>
      <c r="CA223" s="80"/>
      <c r="CB223" s="80"/>
      <c r="CC223" s="80"/>
      <c r="CD223" s="80"/>
      <c r="CE223" s="80"/>
      <c r="CF223" s="80"/>
      <c r="CG223" s="80"/>
      <c r="CH223" s="80"/>
      <c r="CI223" s="80"/>
      <c r="CJ223" s="80"/>
      <c r="CK223" s="80"/>
      <c r="CL223" s="80"/>
      <c r="CM223" s="80"/>
      <c r="CN223" s="80"/>
      <c r="CO223" s="80"/>
      <c r="CP223" s="80"/>
      <c r="CQ223" s="80"/>
      <c r="CR223" s="80"/>
      <c r="CS223" s="80"/>
      <c r="CT223" s="80"/>
      <c r="CU223" s="80"/>
      <c r="CV223" s="80"/>
      <c r="CW223" s="80"/>
      <c r="CX223" s="80"/>
      <c r="CY223" s="80"/>
      <c r="CZ223" s="80"/>
      <c r="DA223" s="80"/>
      <c r="DB223" s="80"/>
      <c r="DC223" s="80"/>
      <c r="DD223" s="80"/>
      <c r="DE223" s="80"/>
      <c r="DF223" s="80"/>
      <c r="DG223" s="80"/>
      <c r="DH223" s="80"/>
      <c r="DI223" s="80"/>
      <c r="DJ223" s="80"/>
      <c r="DK223" s="80"/>
      <c r="DL223" s="80"/>
      <c r="DM223" s="80"/>
      <c r="DN223" s="80"/>
      <c r="DO223" s="80"/>
      <c r="DP223" s="80"/>
      <c r="DQ223" s="80"/>
      <c r="DR223" s="80"/>
      <c r="DS223" s="80"/>
      <c r="DT223" s="80"/>
      <c r="DU223" s="80"/>
      <c r="DV223" s="80"/>
      <c r="DW223" s="80"/>
      <c r="DX223" s="80"/>
      <c r="DY223" s="80"/>
      <c r="DZ223" s="80"/>
      <c r="EA223" s="80"/>
      <c r="EB223" s="80"/>
      <c r="EC223" s="80"/>
      <c r="ED223" s="80"/>
      <c r="EE223" s="80"/>
      <c r="EF223" s="80"/>
      <c r="EG223" s="80"/>
      <c r="EH223" s="80"/>
      <c r="EI223" s="80"/>
      <c r="EJ223" s="80"/>
      <c r="EK223" s="80"/>
      <c r="EL223" s="80"/>
      <c r="EM223" s="80"/>
      <c r="EN223" s="80"/>
      <c r="EO223" s="80"/>
      <c r="EP223" s="80"/>
      <c r="EQ223" s="80"/>
      <c r="ER223" s="80"/>
      <c r="ES223" s="80"/>
      <c r="ET223" s="80"/>
      <c r="EU223" s="80"/>
      <c r="EV223" s="80"/>
      <c r="EW223" s="80"/>
      <c r="EX223" s="80"/>
      <c r="EY223" s="80"/>
      <c r="EZ223" s="80"/>
      <c r="FA223" s="80"/>
      <c r="FB223" s="80"/>
      <c r="FC223" s="80"/>
      <c r="FD223" s="80"/>
      <c r="FE223" s="80"/>
      <c r="FF223" s="80"/>
      <c r="FG223" s="80"/>
      <c r="FH223" s="80"/>
      <c r="FI223" s="80"/>
      <c r="FJ223" s="80"/>
      <c r="FK223" s="80"/>
      <c r="FL223" s="80"/>
      <c r="FM223" s="80"/>
      <c r="FN223" s="80"/>
      <c r="FO223" s="80"/>
      <c r="FP223" s="80"/>
      <c r="FQ223" s="80"/>
      <c r="FR223" s="80"/>
      <c r="FS223" s="80"/>
      <c r="FT223" s="80"/>
      <c r="FU223" s="80"/>
      <c r="FV223" s="80"/>
      <c r="FW223" s="80"/>
      <c r="FX223" s="80"/>
      <c r="FY223" s="80"/>
      <c r="FZ223" s="80"/>
      <c r="GA223" s="80"/>
      <c r="GB223" s="80"/>
      <c r="GC223" s="80"/>
      <c r="GD223" s="80"/>
      <c r="GE223" s="80"/>
      <c r="GF223" s="80"/>
    </row>
    <row r="224" spans="1:188" x14ac:dyDescent="0.25">
      <c r="A224" s="101"/>
      <c r="B224" s="102"/>
      <c r="C224" s="102"/>
      <c r="D224" s="38"/>
      <c r="E224" s="89"/>
      <c r="F224" s="90"/>
      <c r="G224" s="78"/>
      <c r="H224" s="91"/>
      <c r="I224" s="78"/>
      <c r="J224" s="80"/>
      <c r="K224" s="80"/>
      <c r="L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80"/>
      <c r="BT224" s="80"/>
      <c r="BU224" s="80"/>
      <c r="BV224" s="80"/>
      <c r="BW224" s="80"/>
      <c r="BX224" s="80"/>
      <c r="BY224" s="80"/>
      <c r="BZ224" s="80"/>
      <c r="CA224" s="80"/>
      <c r="CB224" s="80"/>
      <c r="CC224" s="80"/>
      <c r="CD224" s="80"/>
      <c r="CE224" s="80"/>
      <c r="CF224" s="80"/>
      <c r="CG224" s="80"/>
      <c r="CH224" s="80"/>
      <c r="CI224" s="80"/>
      <c r="CJ224" s="80"/>
      <c r="CK224" s="80"/>
      <c r="CL224" s="80"/>
      <c r="CM224" s="80"/>
      <c r="CN224" s="80"/>
      <c r="CO224" s="80"/>
      <c r="CP224" s="80"/>
      <c r="CQ224" s="80"/>
      <c r="CR224" s="80"/>
      <c r="CS224" s="80"/>
      <c r="CT224" s="80"/>
      <c r="CU224" s="80"/>
      <c r="CV224" s="80"/>
      <c r="CW224" s="80"/>
      <c r="CX224" s="80"/>
      <c r="CY224" s="80"/>
      <c r="CZ224" s="80"/>
      <c r="DA224" s="80"/>
      <c r="DB224" s="80"/>
      <c r="DC224" s="80"/>
      <c r="DD224" s="80"/>
      <c r="DE224" s="80"/>
      <c r="DF224" s="80"/>
      <c r="DG224" s="80"/>
      <c r="DH224" s="80"/>
      <c r="DI224" s="80"/>
      <c r="DJ224" s="80"/>
      <c r="DK224" s="80"/>
      <c r="DL224" s="80"/>
      <c r="DM224" s="80"/>
      <c r="DN224" s="80"/>
      <c r="DO224" s="80"/>
      <c r="DP224" s="80"/>
      <c r="DQ224" s="80"/>
      <c r="DR224" s="80"/>
      <c r="DS224" s="80"/>
      <c r="DT224" s="80"/>
      <c r="DU224" s="80"/>
      <c r="DV224" s="80"/>
      <c r="DW224" s="80"/>
      <c r="DX224" s="80"/>
      <c r="DY224" s="80"/>
      <c r="DZ224" s="80"/>
      <c r="EA224" s="80"/>
      <c r="EB224" s="80"/>
      <c r="EC224" s="80"/>
      <c r="ED224" s="80"/>
      <c r="EE224" s="80"/>
      <c r="EF224" s="80"/>
      <c r="EG224" s="80"/>
      <c r="EH224" s="80"/>
      <c r="EI224" s="80"/>
      <c r="EJ224" s="80"/>
      <c r="EK224" s="80"/>
      <c r="EL224" s="80"/>
      <c r="EM224" s="80"/>
      <c r="EN224" s="80"/>
      <c r="EO224" s="80"/>
      <c r="EP224" s="80"/>
      <c r="EQ224" s="80"/>
      <c r="ER224" s="80"/>
      <c r="ES224" s="80"/>
      <c r="ET224" s="80"/>
      <c r="EU224" s="80"/>
      <c r="EV224" s="80"/>
      <c r="EW224" s="80"/>
      <c r="EX224" s="80"/>
      <c r="EY224" s="80"/>
      <c r="EZ224" s="80"/>
      <c r="FA224" s="80"/>
      <c r="FB224" s="80"/>
      <c r="FC224" s="80"/>
      <c r="FD224" s="80"/>
      <c r="FE224" s="80"/>
      <c r="FF224" s="80"/>
      <c r="FG224" s="80"/>
      <c r="FH224" s="80"/>
      <c r="FI224" s="80"/>
      <c r="FJ224" s="80"/>
      <c r="FK224" s="80"/>
      <c r="FL224" s="80"/>
      <c r="FM224" s="80"/>
      <c r="FN224" s="80"/>
      <c r="FO224" s="80"/>
      <c r="FP224" s="80"/>
      <c r="FQ224" s="80"/>
      <c r="FR224" s="80"/>
      <c r="FS224" s="80"/>
      <c r="FT224" s="80"/>
      <c r="FU224" s="80"/>
      <c r="FV224" s="80"/>
      <c r="FW224" s="80"/>
      <c r="FX224" s="80"/>
      <c r="FY224" s="80"/>
      <c r="FZ224" s="80"/>
      <c r="GA224" s="80"/>
      <c r="GB224" s="80"/>
      <c r="GC224" s="80"/>
      <c r="GD224" s="80"/>
      <c r="GE224" s="80"/>
      <c r="GF224" s="80"/>
    </row>
    <row r="225" spans="1:188" x14ac:dyDescent="0.25">
      <c r="A225" s="101"/>
      <c r="B225" s="102"/>
      <c r="C225" s="102"/>
      <c r="D225" s="38"/>
      <c r="E225" s="89"/>
      <c r="F225" s="90"/>
      <c r="G225" s="78"/>
      <c r="H225" s="91"/>
      <c r="I225" s="78"/>
      <c r="J225" s="80"/>
      <c r="K225" s="80"/>
      <c r="L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c r="CT225" s="80"/>
      <c r="CU225" s="80"/>
      <c r="CV225" s="80"/>
      <c r="CW225" s="80"/>
      <c r="CX225" s="80"/>
      <c r="CY225" s="80"/>
      <c r="CZ225" s="80"/>
      <c r="DA225" s="80"/>
      <c r="DB225" s="80"/>
      <c r="DC225" s="80"/>
      <c r="DD225" s="80"/>
      <c r="DE225" s="80"/>
      <c r="DF225" s="80"/>
      <c r="DG225" s="80"/>
      <c r="DH225" s="80"/>
      <c r="DI225" s="80"/>
      <c r="DJ225" s="80"/>
      <c r="DK225" s="80"/>
      <c r="DL225" s="80"/>
      <c r="DM225" s="80"/>
      <c r="DN225" s="80"/>
      <c r="DO225" s="80"/>
      <c r="DP225" s="80"/>
      <c r="DQ225" s="80"/>
      <c r="DR225" s="80"/>
      <c r="DS225" s="80"/>
      <c r="DT225" s="80"/>
      <c r="DU225" s="80"/>
      <c r="DV225" s="80"/>
      <c r="DW225" s="80"/>
      <c r="DX225" s="80"/>
      <c r="DY225" s="80"/>
      <c r="DZ225" s="80"/>
      <c r="EA225" s="80"/>
      <c r="EB225" s="80"/>
      <c r="EC225" s="80"/>
      <c r="ED225" s="80"/>
      <c r="EE225" s="80"/>
      <c r="EF225" s="80"/>
      <c r="EG225" s="80"/>
      <c r="EH225" s="80"/>
      <c r="EI225" s="80"/>
      <c r="EJ225" s="80"/>
      <c r="EK225" s="80"/>
      <c r="EL225" s="80"/>
      <c r="EM225" s="80"/>
      <c r="EN225" s="80"/>
      <c r="EO225" s="80"/>
      <c r="EP225" s="80"/>
      <c r="EQ225" s="80"/>
      <c r="ER225" s="80"/>
      <c r="ES225" s="80"/>
      <c r="ET225" s="80"/>
      <c r="EU225" s="80"/>
      <c r="EV225" s="80"/>
      <c r="EW225" s="80"/>
      <c r="EX225" s="80"/>
      <c r="EY225" s="80"/>
      <c r="EZ225" s="80"/>
      <c r="FA225" s="80"/>
      <c r="FB225" s="80"/>
      <c r="FC225" s="80"/>
      <c r="FD225" s="80"/>
      <c r="FE225" s="80"/>
      <c r="FF225" s="80"/>
      <c r="FG225" s="80"/>
      <c r="FH225" s="80"/>
      <c r="FI225" s="80"/>
      <c r="FJ225" s="80"/>
      <c r="FK225" s="80"/>
      <c r="FL225" s="80"/>
      <c r="FM225" s="80"/>
      <c r="FN225" s="80"/>
      <c r="FO225" s="80"/>
      <c r="FP225" s="80"/>
      <c r="FQ225" s="80"/>
      <c r="FR225" s="80"/>
      <c r="FS225" s="80"/>
      <c r="FT225" s="80"/>
      <c r="FU225" s="80"/>
      <c r="FV225" s="80"/>
      <c r="FW225" s="80"/>
      <c r="FX225" s="80"/>
      <c r="FY225" s="80"/>
      <c r="FZ225" s="80"/>
      <c r="GA225" s="80"/>
      <c r="GB225" s="80"/>
      <c r="GC225" s="80"/>
      <c r="GD225" s="80"/>
      <c r="GE225" s="80"/>
      <c r="GF225" s="80"/>
    </row>
    <row r="226" spans="1:188" x14ac:dyDescent="0.25">
      <c r="A226" s="101"/>
      <c r="B226" s="102"/>
      <c r="C226" s="102"/>
      <c r="D226" s="38"/>
      <c r="E226" s="89"/>
      <c r="F226" s="90"/>
      <c r="G226" s="78"/>
      <c r="H226" s="91"/>
      <c r="I226" s="78"/>
      <c r="J226" s="80"/>
      <c r="K226" s="80"/>
      <c r="L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0"/>
      <c r="CB226" s="80"/>
      <c r="CC226" s="80"/>
      <c r="CD226" s="80"/>
      <c r="CE226" s="80"/>
      <c r="CF226" s="80"/>
      <c r="CG226" s="80"/>
      <c r="CH226" s="80"/>
      <c r="CI226" s="80"/>
      <c r="CJ226" s="80"/>
      <c r="CK226" s="80"/>
      <c r="CL226" s="80"/>
      <c r="CM226" s="80"/>
      <c r="CN226" s="80"/>
      <c r="CO226" s="80"/>
      <c r="CP226" s="80"/>
      <c r="CQ226" s="80"/>
      <c r="CR226" s="80"/>
      <c r="CS226" s="80"/>
      <c r="CT226" s="80"/>
      <c r="CU226" s="80"/>
      <c r="CV226" s="80"/>
      <c r="CW226" s="80"/>
      <c r="CX226" s="80"/>
      <c r="CY226" s="80"/>
      <c r="CZ226" s="80"/>
      <c r="DA226" s="80"/>
      <c r="DB226" s="80"/>
      <c r="DC226" s="80"/>
      <c r="DD226" s="80"/>
      <c r="DE226" s="80"/>
      <c r="DF226" s="80"/>
      <c r="DG226" s="80"/>
      <c r="DH226" s="80"/>
      <c r="DI226" s="80"/>
      <c r="DJ226" s="80"/>
      <c r="DK226" s="80"/>
      <c r="DL226" s="80"/>
      <c r="DM226" s="80"/>
      <c r="DN226" s="80"/>
      <c r="DO226" s="80"/>
      <c r="DP226" s="80"/>
      <c r="DQ226" s="80"/>
      <c r="DR226" s="80"/>
      <c r="DS226" s="80"/>
      <c r="DT226" s="80"/>
      <c r="DU226" s="80"/>
      <c r="DV226" s="80"/>
      <c r="DW226" s="80"/>
      <c r="DX226" s="80"/>
      <c r="DY226" s="80"/>
      <c r="DZ226" s="80"/>
      <c r="EA226" s="80"/>
      <c r="EB226" s="80"/>
      <c r="EC226" s="80"/>
      <c r="ED226" s="80"/>
      <c r="EE226" s="80"/>
      <c r="EF226" s="80"/>
      <c r="EG226" s="80"/>
      <c r="EH226" s="80"/>
      <c r="EI226" s="80"/>
      <c r="EJ226" s="80"/>
      <c r="EK226" s="80"/>
      <c r="EL226" s="80"/>
      <c r="EM226" s="80"/>
      <c r="EN226" s="80"/>
      <c r="EO226" s="80"/>
      <c r="EP226" s="80"/>
      <c r="EQ226" s="80"/>
      <c r="ER226" s="80"/>
      <c r="ES226" s="80"/>
      <c r="ET226" s="80"/>
      <c r="EU226" s="80"/>
      <c r="EV226" s="80"/>
      <c r="EW226" s="80"/>
      <c r="EX226" s="80"/>
      <c r="EY226" s="80"/>
      <c r="EZ226" s="80"/>
      <c r="FA226" s="80"/>
      <c r="FB226" s="80"/>
      <c r="FC226" s="80"/>
      <c r="FD226" s="80"/>
      <c r="FE226" s="80"/>
      <c r="FF226" s="80"/>
      <c r="FG226" s="80"/>
      <c r="FH226" s="80"/>
      <c r="FI226" s="80"/>
      <c r="FJ226" s="80"/>
      <c r="FK226" s="80"/>
      <c r="FL226" s="80"/>
      <c r="FM226" s="80"/>
      <c r="FN226" s="80"/>
      <c r="FO226" s="80"/>
      <c r="FP226" s="80"/>
      <c r="FQ226" s="80"/>
      <c r="FR226" s="80"/>
      <c r="FS226" s="80"/>
      <c r="FT226" s="80"/>
      <c r="FU226" s="80"/>
      <c r="FV226" s="80"/>
      <c r="FW226" s="80"/>
      <c r="FX226" s="80"/>
      <c r="FY226" s="80"/>
      <c r="FZ226" s="80"/>
      <c r="GA226" s="80"/>
      <c r="GB226" s="80"/>
      <c r="GC226" s="80"/>
      <c r="GD226" s="80"/>
      <c r="GE226" s="80"/>
      <c r="GF226" s="80"/>
    </row>
    <row r="227" spans="1:188" x14ac:dyDescent="0.25">
      <c r="A227" s="101"/>
      <c r="B227" s="102"/>
      <c r="C227" s="102"/>
      <c r="D227" s="38"/>
      <c r="E227" s="89"/>
      <c r="F227" s="90"/>
      <c r="G227" s="78"/>
      <c r="H227" s="91"/>
      <c r="I227" s="78"/>
      <c r="J227" s="80"/>
      <c r="K227" s="80"/>
      <c r="L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0"/>
      <c r="CB227" s="80"/>
      <c r="CC227" s="80"/>
      <c r="CD227" s="80"/>
      <c r="CE227" s="80"/>
      <c r="CF227" s="80"/>
      <c r="CG227" s="80"/>
      <c r="CH227" s="80"/>
      <c r="CI227" s="80"/>
      <c r="CJ227" s="80"/>
      <c r="CK227" s="80"/>
      <c r="CL227" s="80"/>
      <c r="CM227" s="80"/>
      <c r="CN227" s="80"/>
      <c r="CO227" s="80"/>
      <c r="CP227" s="80"/>
      <c r="CQ227" s="80"/>
      <c r="CR227" s="80"/>
      <c r="CS227" s="80"/>
      <c r="CT227" s="80"/>
      <c r="CU227" s="80"/>
      <c r="CV227" s="80"/>
      <c r="CW227" s="80"/>
      <c r="CX227" s="80"/>
      <c r="CY227" s="80"/>
      <c r="CZ227" s="80"/>
      <c r="DA227" s="80"/>
      <c r="DB227" s="80"/>
      <c r="DC227" s="80"/>
      <c r="DD227" s="80"/>
      <c r="DE227" s="80"/>
      <c r="DF227" s="80"/>
      <c r="DG227" s="80"/>
      <c r="DH227" s="80"/>
      <c r="DI227" s="80"/>
      <c r="DJ227" s="80"/>
      <c r="DK227" s="80"/>
      <c r="DL227" s="80"/>
      <c r="DM227" s="80"/>
      <c r="DN227" s="80"/>
      <c r="DO227" s="80"/>
      <c r="DP227" s="80"/>
      <c r="DQ227" s="80"/>
      <c r="DR227" s="80"/>
      <c r="DS227" s="80"/>
      <c r="DT227" s="80"/>
      <c r="DU227" s="80"/>
      <c r="DV227" s="80"/>
      <c r="DW227" s="80"/>
      <c r="DX227" s="80"/>
      <c r="DY227" s="80"/>
      <c r="DZ227" s="80"/>
      <c r="EA227" s="80"/>
      <c r="EB227" s="80"/>
      <c r="EC227" s="80"/>
      <c r="ED227" s="80"/>
      <c r="EE227" s="80"/>
      <c r="EF227" s="80"/>
      <c r="EG227" s="80"/>
      <c r="EH227" s="80"/>
      <c r="EI227" s="80"/>
      <c r="EJ227" s="80"/>
      <c r="EK227" s="80"/>
      <c r="EL227" s="80"/>
      <c r="EM227" s="80"/>
      <c r="EN227" s="80"/>
      <c r="EO227" s="80"/>
      <c r="EP227" s="80"/>
      <c r="EQ227" s="80"/>
      <c r="ER227" s="80"/>
      <c r="ES227" s="80"/>
      <c r="ET227" s="80"/>
      <c r="EU227" s="80"/>
      <c r="EV227" s="80"/>
      <c r="EW227" s="80"/>
      <c r="EX227" s="80"/>
      <c r="EY227" s="80"/>
      <c r="EZ227" s="80"/>
      <c r="FA227" s="80"/>
      <c r="FB227" s="80"/>
      <c r="FC227" s="80"/>
      <c r="FD227" s="80"/>
      <c r="FE227" s="80"/>
      <c r="FF227" s="80"/>
      <c r="FG227" s="80"/>
      <c r="FH227" s="80"/>
      <c r="FI227" s="80"/>
      <c r="FJ227" s="80"/>
      <c r="FK227" s="80"/>
      <c r="FL227" s="80"/>
      <c r="FM227" s="80"/>
      <c r="FN227" s="80"/>
      <c r="FO227" s="80"/>
      <c r="FP227" s="80"/>
      <c r="FQ227" s="80"/>
      <c r="FR227" s="80"/>
      <c r="FS227" s="80"/>
      <c r="FT227" s="80"/>
      <c r="FU227" s="80"/>
      <c r="FV227" s="80"/>
      <c r="FW227" s="80"/>
      <c r="FX227" s="80"/>
      <c r="FY227" s="80"/>
      <c r="FZ227" s="80"/>
      <c r="GA227" s="80"/>
      <c r="GB227" s="80"/>
      <c r="GC227" s="80"/>
      <c r="GD227" s="80"/>
      <c r="GE227" s="80"/>
      <c r="GF227" s="80"/>
    </row>
    <row r="228" spans="1:188" x14ac:dyDescent="0.25">
      <c r="A228" s="101"/>
      <c r="B228" s="102"/>
      <c r="C228" s="102"/>
      <c r="D228" s="38"/>
      <c r="E228" s="89"/>
      <c r="F228" s="90"/>
      <c r="G228" s="78"/>
      <c r="H228" s="91"/>
      <c r="I228" s="78"/>
      <c r="J228" s="80"/>
      <c r="K228" s="80"/>
      <c r="L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0"/>
      <c r="CB228" s="80"/>
      <c r="CC228" s="80"/>
      <c r="CD228" s="80"/>
      <c r="CE228" s="80"/>
      <c r="CF228" s="80"/>
      <c r="CG228" s="80"/>
      <c r="CH228" s="80"/>
      <c r="CI228" s="80"/>
      <c r="CJ228" s="80"/>
      <c r="CK228" s="80"/>
      <c r="CL228" s="80"/>
      <c r="CM228" s="80"/>
      <c r="CN228" s="80"/>
      <c r="CO228" s="80"/>
      <c r="CP228" s="80"/>
      <c r="CQ228" s="80"/>
      <c r="CR228" s="80"/>
      <c r="CS228" s="80"/>
      <c r="CT228" s="80"/>
      <c r="CU228" s="80"/>
      <c r="CV228" s="80"/>
      <c r="CW228" s="80"/>
      <c r="CX228" s="80"/>
      <c r="CY228" s="80"/>
      <c r="CZ228" s="80"/>
      <c r="DA228" s="80"/>
      <c r="DB228" s="80"/>
      <c r="DC228" s="80"/>
      <c r="DD228" s="80"/>
      <c r="DE228" s="80"/>
      <c r="DF228" s="80"/>
      <c r="DG228" s="80"/>
      <c r="DH228" s="80"/>
      <c r="DI228" s="80"/>
      <c r="DJ228" s="80"/>
      <c r="DK228" s="80"/>
      <c r="DL228" s="80"/>
      <c r="DM228" s="80"/>
      <c r="DN228" s="80"/>
      <c r="DO228" s="80"/>
      <c r="DP228" s="80"/>
      <c r="DQ228" s="80"/>
      <c r="DR228" s="80"/>
      <c r="DS228" s="80"/>
      <c r="DT228" s="80"/>
      <c r="DU228" s="80"/>
      <c r="DV228" s="80"/>
      <c r="DW228" s="80"/>
      <c r="DX228" s="80"/>
      <c r="DY228" s="80"/>
      <c r="DZ228" s="80"/>
      <c r="EA228" s="80"/>
      <c r="EB228" s="80"/>
      <c r="EC228" s="80"/>
      <c r="ED228" s="80"/>
      <c r="EE228" s="80"/>
      <c r="EF228" s="80"/>
      <c r="EG228" s="80"/>
      <c r="EH228" s="80"/>
      <c r="EI228" s="80"/>
      <c r="EJ228" s="80"/>
      <c r="EK228" s="80"/>
      <c r="EL228" s="80"/>
      <c r="EM228" s="80"/>
      <c r="EN228" s="80"/>
      <c r="EO228" s="80"/>
      <c r="EP228" s="80"/>
      <c r="EQ228" s="80"/>
      <c r="ER228" s="80"/>
      <c r="ES228" s="80"/>
      <c r="ET228" s="80"/>
      <c r="EU228" s="80"/>
      <c r="EV228" s="80"/>
      <c r="EW228" s="80"/>
      <c r="EX228" s="80"/>
      <c r="EY228" s="80"/>
      <c r="EZ228" s="80"/>
      <c r="FA228" s="80"/>
      <c r="FB228" s="80"/>
      <c r="FC228" s="80"/>
      <c r="FD228" s="80"/>
      <c r="FE228" s="80"/>
      <c r="FF228" s="80"/>
      <c r="FG228" s="80"/>
      <c r="FH228" s="80"/>
      <c r="FI228" s="80"/>
      <c r="FJ228" s="80"/>
      <c r="FK228" s="80"/>
      <c r="FL228" s="80"/>
      <c r="FM228" s="80"/>
      <c r="FN228" s="80"/>
      <c r="FO228" s="80"/>
      <c r="FP228" s="80"/>
      <c r="FQ228" s="80"/>
      <c r="FR228" s="80"/>
      <c r="FS228" s="80"/>
      <c r="FT228" s="80"/>
      <c r="FU228" s="80"/>
      <c r="FV228" s="80"/>
      <c r="FW228" s="80"/>
      <c r="FX228" s="80"/>
      <c r="FY228" s="80"/>
      <c r="FZ228" s="80"/>
      <c r="GA228" s="80"/>
      <c r="GB228" s="80"/>
      <c r="GC228" s="80"/>
      <c r="GD228" s="80"/>
      <c r="GE228" s="80"/>
      <c r="GF228" s="80"/>
    </row>
    <row r="229" spans="1:188" x14ac:dyDescent="0.25">
      <c r="A229" s="101"/>
      <c r="B229" s="102"/>
      <c r="C229" s="102"/>
      <c r="D229" s="38"/>
      <c r="E229" s="89"/>
      <c r="F229" s="90"/>
      <c r="G229" s="78"/>
      <c r="H229" s="91"/>
      <c r="I229" s="78"/>
      <c r="J229" s="80"/>
      <c r="K229" s="80"/>
      <c r="L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c r="CB229" s="80"/>
      <c r="CC229" s="80"/>
      <c r="CD229" s="80"/>
      <c r="CE229" s="80"/>
      <c r="CF229" s="80"/>
      <c r="CG229" s="80"/>
      <c r="CH229" s="80"/>
      <c r="CI229" s="80"/>
      <c r="CJ229" s="80"/>
      <c r="CK229" s="80"/>
      <c r="CL229" s="80"/>
      <c r="CM229" s="80"/>
      <c r="CN229" s="80"/>
      <c r="CO229" s="80"/>
      <c r="CP229" s="80"/>
      <c r="CQ229" s="80"/>
      <c r="CR229" s="80"/>
      <c r="CS229" s="80"/>
      <c r="CT229" s="80"/>
      <c r="CU229" s="80"/>
      <c r="CV229" s="80"/>
      <c r="CW229" s="80"/>
      <c r="CX229" s="80"/>
      <c r="CY229" s="80"/>
      <c r="CZ229" s="80"/>
      <c r="DA229" s="80"/>
      <c r="DB229" s="80"/>
      <c r="DC229" s="80"/>
      <c r="DD229" s="80"/>
      <c r="DE229" s="80"/>
      <c r="DF229" s="80"/>
      <c r="DG229" s="80"/>
      <c r="DH229" s="80"/>
      <c r="DI229" s="80"/>
      <c r="DJ229" s="80"/>
      <c r="DK229" s="80"/>
      <c r="DL229" s="80"/>
      <c r="DM229" s="80"/>
      <c r="DN229" s="80"/>
      <c r="DO229" s="80"/>
      <c r="DP229" s="80"/>
      <c r="DQ229" s="80"/>
      <c r="DR229" s="80"/>
      <c r="DS229" s="80"/>
      <c r="DT229" s="80"/>
      <c r="DU229" s="80"/>
      <c r="DV229" s="80"/>
      <c r="DW229" s="80"/>
      <c r="DX229" s="80"/>
      <c r="DY229" s="80"/>
      <c r="DZ229" s="80"/>
      <c r="EA229" s="80"/>
      <c r="EB229" s="80"/>
      <c r="EC229" s="80"/>
      <c r="ED229" s="80"/>
      <c r="EE229" s="80"/>
      <c r="EF229" s="80"/>
      <c r="EG229" s="80"/>
      <c r="EH229" s="80"/>
      <c r="EI229" s="80"/>
      <c r="EJ229" s="80"/>
      <c r="EK229" s="80"/>
      <c r="EL229" s="80"/>
      <c r="EM229" s="80"/>
      <c r="EN229" s="80"/>
      <c r="EO229" s="80"/>
      <c r="EP229" s="80"/>
      <c r="EQ229" s="80"/>
      <c r="ER229" s="80"/>
      <c r="ES229" s="80"/>
      <c r="ET229" s="80"/>
      <c r="EU229" s="80"/>
      <c r="EV229" s="80"/>
      <c r="EW229" s="80"/>
      <c r="EX229" s="80"/>
      <c r="EY229" s="80"/>
      <c r="EZ229" s="80"/>
      <c r="FA229" s="80"/>
      <c r="FB229" s="80"/>
      <c r="FC229" s="80"/>
      <c r="FD229" s="80"/>
      <c r="FE229" s="80"/>
      <c r="FF229" s="80"/>
      <c r="FG229" s="80"/>
      <c r="FH229" s="80"/>
      <c r="FI229" s="80"/>
      <c r="FJ229" s="80"/>
      <c r="FK229" s="80"/>
      <c r="FL229" s="80"/>
      <c r="FM229" s="80"/>
      <c r="FN229" s="80"/>
      <c r="FO229" s="80"/>
      <c r="FP229" s="80"/>
      <c r="FQ229" s="80"/>
      <c r="FR229" s="80"/>
      <c r="FS229" s="80"/>
      <c r="FT229" s="80"/>
      <c r="FU229" s="80"/>
      <c r="FV229" s="80"/>
      <c r="FW229" s="80"/>
      <c r="FX229" s="80"/>
      <c r="FY229" s="80"/>
      <c r="FZ229" s="80"/>
      <c r="GA229" s="80"/>
      <c r="GB229" s="80"/>
      <c r="GC229" s="80"/>
      <c r="GD229" s="80"/>
      <c r="GE229" s="80"/>
      <c r="GF229" s="80"/>
    </row>
    <row r="230" spans="1:188" x14ac:dyDescent="0.25">
      <c r="A230" s="101"/>
      <c r="B230" s="102"/>
      <c r="C230" s="102"/>
      <c r="D230" s="38"/>
      <c r="E230" s="89"/>
      <c r="F230" s="90"/>
      <c r="G230" s="78"/>
      <c r="H230" s="91"/>
      <c r="I230" s="78"/>
      <c r="J230" s="80"/>
      <c r="K230" s="80"/>
      <c r="L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0"/>
      <c r="CE230" s="80"/>
      <c r="CF230" s="80"/>
      <c r="CG230" s="80"/>
      <c r="CH230" s="80"/>
      <c r="CI230" s="80"/>
      <c r="CJ230" s="80"/>
      <c r="CK230" s="80"/>
      <c r="CL230" s="80"/>
      <c r="CM230" s="80"/>
      <c r="CN230" s="80"/>
      <c r="CO230" s="80"/>
      <c r="CP230" s="80"/>
      <c r="CQ230" s="80"/>
      <c r="CR230" s="80"/>
      <c r="CS230" s="80"/>
      <c r="CT230" s="80"/>
      <c r="CU230" s="80"/>
      <c r="CV230" s="80"/>
      <c r="CW230" s="80"/>
      <c r="CX230" s="80"/>
      <c r="CY230" s="80"/>
      <c r="CZ230" s="80"/>
      <c r="DA230" s="80"/>
      <c r="DB230" s="80"/>
      <c r="DC230" s="80"/>
      <c r="DD230" s="80"/>
      <c r="DE230" s="80"/>
      <c r="DF230" s="80"/>
      <c r="DG230" s="80"/>
      <c r="DH230" s="80"/>
      <c r="DI230" s="80"/>
      <c r="DJ230" s="80"/>
      <c r="DK230" s="80"/>
      <c r="DL230" s="80"/>
      <c r="DM230" s="80"/>
      <c r="DN230" s="80"/>
      <c r="DO230" s="80"/>
      <c r="DP230" s="80"/>
      <c r="DQ230" s="80"/>
      <c r="DR230" s="80"/>
      <c r="DS230" s="80"/>
      <c r="DT230" s="80"/>
      <c r="DU230" s="80"/>
      <c r="DV230" s="80"/>
      <c r="DW230" s="80"/>
      <c r="DX230" s="80"/>
      <c r="DY230" s="80"/>
      <c r="DZ230" s="80"/>
      <c r="EA230" s="80"/>
      <c r="EB230" s="80"/>
      <c r="EC230" s="80"/>
      <c r="ED230" s="80"/>
      <c r="EE230" s="80"/>
      <c r="EF230" s="80"/>
      <c r="EG230" s="80"/>
      <c r="EH230" s="80"/>
      <c r="EI230" s="80"/>
      <c r="EJ230" s="80"/>
      <c r="EK230" s="80"/>
      <c r="EL230" s="80"/>
      <c r="EM230" s="80"/>
      <c r="EN230" s="80"/>
      <c r="EO230" s="80"/>
      <c r="EP230" s="80"/>
      <c r="EQ230" s="80"/>
      <c r="ER230" s="80"/>
      <c r="ES230" s="80"/>
      <c r="ET230" s="80"/>
      <c r="EU230" s="80"/>
      <c r="EV230" s="80"/>
      <c r="EW230" s="80"/>
      <c r="EX230" s="80"/>
      <c r="EY230" s="80"/>
      <c r="EZ230" s="80"/>
      <c r="FA230" s="80"/>
      <c r="FB230" s="80"/>
      <c r="FC230" s="80"/>
      <c r="FD230" s="80"/>
      <c r="FE230" s="80"/>
      <c r="FF230" s="80"/>
      <c r="FG230" s="80"/>
      <c r="FH230" s="80"/>
      <c r="FI230" s="80"/>
      <c r="FJ230" s="80"/>
      <c r="FK230" s="80"/>
      <c r="FL230" s="80"/>
      <c r="FM230" s="80"/>
      <c r="FN230" s="80"/>
      <c r="FO230" s="80"/>
      <c r="FP230" s="80"/>
      <c r="FQ230" s="80"/>
      <c r="FR230" s="80"/>
      <c r="FS230" s="80"/>
      <c r="FT230" s="80"/>
      <c r="FU230" s="80"/>
      <c r="FV230" s="80"/>
      <c r="FW230" s="80"/>
      <c r="FX230" s="80"/>
      <c r="FY230" s="80"/>
      <c r="FZ230" s="80"/>
      <c r="GA230" s="80"/>
      <c r="GB230" s="80"/>
      <c r="GC230" s="80"/>
      <c r="GD230" s="80"/>
      <c r="GE230" s="80"/>
      <c r="GF230" s="80"/>
    </row>
    <row r="231" spans="1:188" x14ac:dyDescent="0.25">
      <c r="A231" s="101"/>
      <c r="B231" s="102"/>
      <c r="C231" s="102"/>
      <c r="D231" s="38"/>
      <c r="E231" s="89"/>
      <c r="F231" s="90"/>
      <c r="G231" s="78"/>
      <c r="H231" s="91"/>
      <c r="I231" s="78"/>
      <c r="J231" s="80"/>
      <c r="K231" s="80"/>
      <c r="L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0"/>
      <c r="CB231" s="80"/>
      <c r="CC231" s="80"/>
      <c r="CD231" s="80"/>
      <c r="CE231" s="80"/>
      <c r="CF231" s="80"/>
      <c r="CG231" s="80"/>
      <c r="CH231" s="80"/>
      <c r="CI231" s="80"/>
      <c r="CJ231" s="80"/>
      <c r="CK231" s="80"/>
      <c r="CL231" s="80"/>
      <c r="CM231" s="80"/>
      <c r="CN231" s="80"/>
      <c r="CO231" s="80"/>
      <c r="CP231" s="80"/>
      <c r="CQ231" s="80"/>
      <c r="CR231" s="80"/>
      <c r="CS231" s="80"/>
      <c r="CT231" s="80"/>
      <c r="CU231" s="80"/>
      <c r="CV231" s="80"/>
      <c r="CW231" s="80"/>
      <c r="CX231" s="80"/>
      <c r="CY231" s="80"/>
      <c r="CZ231" s="80"/>
      <c r="DA231" s="80"/>
      <c r="DB231" s="80"/>
      <c r="DC231" s="80"/>
      <c r="DD231" s="80"/>
      <c r="DE231" s="80"/>
      <c r="DF231" s="80"/>
      <c r="DG231" s="80"/>
      <c r="DH231" s="80"/>
      <c r="DI231" s="80"/>
      <c r="DJ231" s="80"/>
      <c r="DK231" s="80"/>
      <c r="DL231" s="80"/>
      <c r="DM231" s="80"/>
      <c r="DN231" s="80"/>
      <c r="DO231" s="80"/>
      <c r="DP231" s="80"/>
      <c r="DQ231" s="80"/>
      <c r="DR231" s="80"/>
      <c r="DS231" s="80"/>
      <c r="DT231" s="80"/>
      <c r="DU231" s="80"/>
      <c r="DV231" s="80"/>
      <c r="DW231" s="80"/>
      <c r="DX231" s="80"/>
      <c r="DY231" s="80"/>
      <c r="DZ231" s="80"/>
      <c r="EA231" s="80"/>
      <c r="EB231" s="80"/>
      <c r="EC231" s="80"/>
      <c r="ED231" s="80"/>
      <c r="EE231" s="80"/>
      <c r="EF231" s="80"/>
      <c r="EG231" s="80"/>
      <c r="EH231" s="80"/>
      <c r="EI231" s="80"/>
      <c r="EJ231" s="80"/>
      <c r="EK231" s="80"/>
      <c r="EL231" s="80"/>
      <c r="EM231" s="80"/>
      <c r="EN231" s="80"/>
      <c r="EO231" s="80"/>
      <c r="EP231" s="80"/>
      <c r="EQ231" s="80"/>
      <c r="ER231" s="80"/>
      <c r="ES231" s="80"/>
      <c r="ET231" s="80"/>
      <c r="EU231" s="80"/>
      <c r="EV231" s="80"/>
      <c r="EW231" s="80"/>
      <c r="EX231" s="80"/>
      <c r="EY231" s="80"/>
      <c r="EZ231" s="80"/>
      <c r="FA231" s="80"/>
      <c r="FB231" s="80"/>
      <c r="FC231" s="80"/>
      <c r="FD231" s="80"/>
      <c r="FE231" s="80"/>
      <c r="FF231" s="80"/>
      <c r="FG231" s="80"/>
      <c r="FH231" s="80"/>
      <c r="FI231" s="80"/>
      <c r="FJ231" s="80"/>
      <c r="FK231" s="80"/>
      <c r="FL231" s="80"/>
      <c r="FM231" s="80"/>
      <c r="FN231" s="80"/>
      <c r="FO231" s="80"/>
      <c r="FP231" s="80"/>
      <c r="FQ231" s="80"/>
      <c r="FR231" s="80"/>
      <c r="FS231" s="80"/>
      <c r="FT231" s="80"/>
      <c r="FU231" s="80"/>
      <c r="FV231" s="80"/>
      <c r="FW231" s="80"/>
      <c r="FX231" s="80"/>
      <c r="FY231" s="80"/>
      <c r="FZ231" s="80"/>
      <c r="GA231" s="80"/>
      <c r="GB231" s="80"/>
      <c r="GC231" s="80"/>
      <c r="GD231" s="80"/>
      <c r="GE231" s="80"/>
      <c r="GF231" s="80"/>
    </row>
    <row r="232" spans="1:188" x14ac:dyDescent="0.25">
      <c r="A232" s="101"/>
      <c r="B232" s="102"/>
      <c r="C232" s="102"/>
      <c r="D232" s="38"/>
      <c r="E232" s="89"/>
      <c r="F232" s="90"/>
      <c r="G232" s="78"/>
      <c r="H232" s="91"/>
      <c r="I232" s="78"/>
      <c r="J232" s="80"/>
      <c r="K232" s="80"/>
      <c r="L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0"/>
      <c r="CB232" s="80"/>
      <c r="CC232" s="80"/>
      <c r="CD232" s="80"/>
      <c r="CE232" s="80"/>
      <c r="CF232" s="80"/>
      <c r="CG232" s="80"/>
      <c r="CH232" s="80"/>
      <c r="CI232" s="80"/>
      <c r="CJ232" s="80"/>
      <c r="CK232" s="80"/>
      <c r="CL232" s="80"/>
      <c r="CM232" s="80"/>
      <c r="CN232" s="80"/>
      <c r="CO232" s="80"/>
      <c r="CP232" s="80"/>
      <c r="CQ232" s="80"/>
      <c r="CR232" s="80"/>
      <c r="CS232" s="80"/>
      <c r="CT232" s="80"/>
      <c r="CU232" s="80"/>
      <c r="CV232" s="80"/>
      <c r="CW232" s="80"/>
      <c r="CX232" s="80"/>
      <c r="CY232" s="80"/>
      <c r="CZ232" s="80"/>
      <c r="DA232" s="80"/>
      <c r="DB232" s="80"/>
      <c r="DC232" s="80"/>
      <c r="DD232" s="80"/>
      <c r="DE232" s="80"/>
      <c r="DF232" s="80"/>
      <c r="DG232" s="80"/>
      <c r="DH232" s="80"/>
      <c r="DI232" s="80"/>
      <c r="DJ232" s="80"/>
      <c r="DK232" s="80"/>
      <c r="DL232" s="80"/>
      <c r="DM232" s="80"/>
      <c r="DN232" s="80"/>
      <c r="DO232" s="80"/>
      <c r="DP232" s="80"/>
      <c r="DQ232" s="80"/>
      <c r="DR232" s="80"/>
      <c r="DS232" s="80"/>
      <c r="DT232" s="80"/>
      <c r="DU232" s="80"/>
      <c r="DV232" s="80"/>
      <c r="DW232" s="80"/>
      <c r="DX232" s="80"/>
      <c r="DY232" s="80"/>
      <c r="DZ232" s="80"/>
      <c r="EA232" s="80"/>
      <c r="EB232" s="80"/>
      <c r="EC232" s="80"/>
      <c r="ED232" s="80"/>
      <c r="EE232" s="80"/>
      <c r="EF232" s="80"/>
      <c r="EG232" s="80"/>
      <c r="EH232" s="80"/>
      <c r="EI232" s="80"/>
      <c r="EJ232" s="80"/>
      <c r="EK232" s="80"/>
      <c r="EL232" s="80"/>
      <c r="EM232" s="80"/>
      <c r="EN232" s="80"/>
      <c r="EO232" s="80"/>
      <c r="EP232" s="80"/>
      <c r="EQ232" s="80"/>
      <c r="ER232" s="80"/>
      <c r="ES232" s="80"/>
      <c r="ET232" s="80"/>
      <c r="EU232" s="80"/>
      <c r="EV232" s="80"/>
      <c r="EW232" s="80"/>
      <c r="EX232" s="80"/>
      <c r="EY232" s="80"/>
      <c r="EZ232" s="80"/>
      <c r="FA232" s="80"/>
      <c r="FB232" s="80"/>
      <c r="FC232" s="80"/>
      <c r="FD232" s="80"/>
      <c r="FE232" s="80"/>
      <c r="FF232" s="80"/>
      <c r="FG232" s="80"/>
      <c r="FH232" s="80"/>
      <c r="FI232" s="80"/>
      <c r="FJ232" s="80"/>
      <c r="FK232" s="80"/>
      <c r="FL232" s="80"/>
      <c r="FM232" s="80"/>
      <c r="FN232" s="80"/>
      <c r="FO232" s="80"/>
      <c r="FP232" s="80"/>
      <c r="FQ232" s="80"/>
      <c r="FR232" s="80"/>
      <c r="FS232" s="80"/>
      <c r="FT232" s="80"/>
      <c r="FU232" s="80"/>
      <c r="FV232" s="80"/>
      <c r="FW232" s="80"/>
      <c r="FX232" s="80"/>
      <c r="FY232" s="80"/>
      <c r="FZ232" s="80"/>
      <c r="GA232" s="80"/>
      <c r="GB232" s="80"/>
      <c r="GC232" s="80"/>
      <c r="GD232" s="80"/>
      <c r="GE232" s="80"/>
      <c r="GF232" s="80"/>
    </row>
    <row r="233" spans="1:188" x14ac:dyDescent="0.25">
      <c r="A233" s="101"/>
      <c r="B233" s="102"/>
      <c r="C233" s="102"/>
      <c r="D233" s="38"/>
      <c r="E233" s="89"/>
      <c r="F233" s="90"/>
      <c r="G233" s="78"/>
      <c r="H233" s="91"/>
      <c r="I233" s="78"/>
      <c r="J233" s="80"/>
      <c r="K233" s="80"/>
      <c r="L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0"/>
      <c r="CB233" s="80"/>
      <c r="CC233" s="80"/>
      <c r="CD233" s="80"/>
      <c r="CE233" s="80"/>
      <c r="CF233" s="80"/>
      <c r="CG233" s="80"/>
      <c r="CH233" s="80"/>
      <c r="CI233" s="80"/>
      <c r="CJ233" s="80"/>
      <c r="CK233" s="80"/>
      <c r="CL233" s="80"/>
      <c r="CM233" s="80"/>
      <c r="CN233" s="80"/>
      <c r="CO233" s="80"/>
      <c r="CP233" s="80"/>
      <c r="CQ233" s="80"/>
      <c r="CR233" s="80"/>
      <c r="CS233" s="80"/>
      <c r="CT233" s="80"/>
      <c r="CU233" s="80"/>
      <c r="CV233" s="80"/>
      <c r="CW233" s="80"/>
      <c r="CX233" s="80"/>
      <c r="CY233" s="80"/>
      <c r="CZ233" s="80"/>
      <c r="DA233" s="80"/>
      <c r="DB233" s="80"/>
      <c r="DC233" s="80"/>
      <c r="DD233" s="80"/>
      <c r="DE233" s="80"/>
      <c r="DF233" s="80"/>
      <c r="DG233" s="80"/>
      <c r="DH233" s="80"/>
      <c r="DI233" s="80"/>
      <c r="DJ233" s="80"/>
      <c r="DK233" s="80"/>
      <c r="DL233" s="80"/>
      <c r="DM233" s="80"/>
      <c r="DN233" s="80"/>
      <c r="DO233" s="80"/>
      <c r="DP233" s="80"/>
      <c r="DQ233" s="80"/>
      <c r="DR233" s="80"/>
      <c r="DS233" s="80"/>
      <c r="DT233" s="80"/>
      <c r="DU233" s="80"/>
      <c r="DV233" s="80"/>
      <c r="DW233" s="80"/>
      <c r="DX233" s="80"/>
      <c r="DY233" s="80"/>
      <c r="DZ233" s="80"/>
      <c r="EA233" s="80"/>
      <c r="EB233" s="80"/>
      <c r="EC233" s="80"/>
      <c r="ED233" s="80"/>
      <c r="EE233" s="80"/>
      <c r="EF233" s="80"/>
      <c r="EG233" s="80"/>
      <c r="EH233" s="80"/>
      <c r="EI233" s="80"/>
      <c r="EJ233" s="80"/>
      <c r="EK233" s="80"/>
      <c r="EL233" s="80"/>
      <c r="EM233" s="80"/>
      <c r="EN233" s="80"/>
      <c r="EO233" s="80"/>
      <c r="EP233" s="80"/>
      <c r="EQ233" s="80"/>
      <c r="ER233" s="80"/>
      <c r="ES233" s="80"/>
      <c r="ET233" s="80"/>
      <c r="EU233" s="80"/>
      <c r="EV233" s="80"/>
      <c r="EW233" s="80"/>
      <c r="EX233" s="80"/>
      <c r="EY233" s="80"/>
      <c r="EZ233" s="80"/>
      <c r="FA233" s="80"/>
      <c r="FB233" s="80"/>
      <c r="FC233" s="80"/>
      <c r="FD233" s="80"/>
      <c r="FE233" s="80"/>
      <c r="FF233" s="80"/>
      <c r="FG233" s="80"/>
      <c r="FH233" s="80"/>
      <c r="FI233" s="80"/>
      <c r="FJ233" s="80"/>
      <c r="FK233" s="80"/>
      <c r="FL233" s="80"/>
      <c r="FM233" s="80"/>
      <c r="FN233" s="80"/>
      <c r="FO233" s="80"/>
      <c r="FP233" s="80"/>
      <c r="FQ233" s="80"/>
      <c r="FR233" s="80"/>
      <c r="FS233" s="80"/>
      <c r="FT233" s="80"/>
      <c r="FU233" s="80"/>
      <c r="FV233" s="80"/>
      <c r="FW233" s="80"/>
      <c r="FX233" s="80"/>
      <c r="FY233" s="80"/>
      <c r="FZ233" s="80"/>
      <c r="GA233" s="80"/>
      <c r="GB233" s="80"/>
      <c r="GC233" s="80"/>
      <c r="GD233" s="80"/>
      <c r="GE233" s="80"/>
      <c r="GF233" s="80"/>
    </row>
    <row r="234" spans="1:188" x14ac:dyDescent="0.25">
      <c r="A234" s="101"/>
      <c r="B234" s="102"/>
      <c r="C234" s="102"/>
      <c r="D234" s="38"/>
      <c r="E234" s="89"/>
      <c r="F234" s="90"/>
      <c r="G234" s="78"/>
      <c r="H234" s="91"/>
      <c r="I234" s="78"/>
      <c r="J234" s="80"/>
      <c r="K234" s="80"/>
      <c r="L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c r="CV234" s="80"/>
      <c r="CW234" s="80"/>
      <c r="CX234" s="80"/>
      <c r="CY234" s="80"/>
      <c r="CZ234" s="80"/>
      <c r="DA234" s="80"/>
      <c r="DB234" s="80"/>
      <c r="DC234" s="80"/>
      <c r="DD234" s="80"/>
      <c r="DE234" s="80"/>
      <c r="DF234" s="80"/>
      <c r="DG234" s="80"/>
      <c r="DH234" s="80"/>
      <c r="DI234" s="80"/>
      <c r="DJ234" s="80"/>
      <c r="DK234" s="80"/>
      <c r="DL234" s="80"/>
      <c r="DM234" s="80"/>
      <c r="DN234" s="80"/>
      <c r="DO234" s="80"/>
      <c r="DP234" s="80"/>
      <c r="DQ234" s="80"/>
      <c r="DR234" s="80"/>
      <c r="DS234" s="80"/>
      <c r="DT234" s="80"/>
      <c r="DU234" s="80"/>
      <c r="DV234" s="80"/>
      <c r="DW234" s="80"/>
      <c r="DX234" s="80"/>
      <c r="DY234" s="80"/>
      <c r="DZ234" s="80"/>
      <c r="EA234" s="80"/>
      <c r="EB234" s="80"/>
      <c r="EC234" s="80"/>
      <c r="ED234" s="80"/>
      <c r="EE234" s="80"/>
      <c r="EF234" s="80"/>
      <c r="EG234" s="80"/>
      <c r="EH234" s="80"/>
      <c r="EI234" s="80"/>
      <c r="EJ234" s="80"/>
      <c r="EK234" s="80"/>
      <c r="EL234" s="80"/>
      <c r="EM234" s="80"/>
      <c r="EN234" s="80"/>
      <c r="EO234" s="80"/>
      <c r="EP234" s="80"/>
      <c r="EQ234" s="80"/>
      <c r="ER234" s="80"/>
      <c r="ES234" s="80"/>
      <c r="ET234" s="80"/>
      <c r="EU234" s="80"/>
      <c r="EV234" s="80"/>
      <c r="EW234" s="80"/>
      <c r="EX234" s="80"/>
      <c r="EY234" s="80"/>
      <c r="EZ234" s="80"/>
      <c r="FA234" s="80"/>
      <c r="FB234" s="80"/>
      <c r="FC234" s="80"/>
      <c r="FD234" s="80"/>
      <c r="FE234" s="80"/>
      <c r="FF234" s="80"/>
      <c r="FG234" s="80"/>
      <c r="FH234" s="80"/>
      <c r="FI234" s="80"/>
      <c r="FJ234" s="80"/>
      <c r="FK234" s="80"/>
      <c r="FL234" s="80"/>
      <c r="FM234" s="80"/>
      <c r="FN234" s="80"/>
      <c r="FO234" s="80"/>
      <c r="FP234" s="80"/>
      <c r="FQ234" s="80"/>
      <c r="FR234" s="80"/>
      <c r="FS234" s="80"/>
      <c r="FT234" s="80"/>
      <c r="FU234" s="80"/>
      <c r="FV234" s="80"/>
      <c r="FW234" s="80"/>
      <c r="FX234" s="80"/>
      <c r="FY234" s="80"/>
      <c r="FZ234" s="80"/>
      <c r="GA234" s="80"/>
      <c r="GB234" s="80"/>
      <c r="GC234" s="80"/>
      <c r="GD234" s="80"/>
      <c r="GE234" s="80"/>
      <c r="GF234" s="80"/>
    </row>
    <row r="235" spans="1:188" x14ac:dyDescent="0.25">
      <c r="A235" s="101"/>
      <c r="B235" s="102"/>
      <c r="C235" s="102"/>
      <c r="D235" s="38"/>
      <c r="E235" s="89"/>
      <c r="F235" s="90"/>
      <c r="G235" s="78"/>
      <c r="H235" s="91"/>
      <c r="I235" s="78"/>
      <c r="J235" s="80"/>
      <c r="K235" s="80"/>
      <c r="L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0"/>
      <c r="CB235" s="80"/>
      <c r="CC235" s="80"/>
      <c r="CD235" s="80"/>
      <c r="CE235" s="80"/>
      <c r="CF235" s="80"/>
      <c r="CG235" s="80"/>
      <c r="CH235" s="80"/>
      <c r="CI235" s="80"/>
      <c r="CJ235" s="80"/>
      <c r="CK235" s="80"/>
      <c r="CL235" s="80"/>
      <c r="CM235" s="80"/>
      <c r="CN235" s="80"/>
      <c r="CO235" s="80"/>
      <c r="CP235" s="80"/>
      <c r="CQ235" s="80"/>
      <c r="CR235" s="80"/>
      <c r="CS235" s="80"/>
      <c r="CT235" s="80"/>
      <c r="CU235" s="80"/>
      <c r="CV235" s="80"/>
      <c r="CW235" s="80"/>
      <c r="CX235" s="80"/>
      <c r="CY235" s="80"/>
      <c r="CZ235" s="80"/>
      <c r="DA235" s="80"/>
      <c r="DB235" s="80"/>
      <c r="DC235" s="80"/>
      <c r="DD235" s="80"/>
      <c r="DE235" s="80"/>
      <c r="DF235" s="80"/>
      <c r="DG235" s="80"/>
      <c r="DH235" s="80"/>
      <c r="DI235" s="80"/>
      <c r="DJ235" s="80"/>
      <c r="DK235" s="80"/>
      <c r="DL235" s="80"/>
      <c r="DM235" s="80"/>
      <c r="DN235" s="80"/>
      <c r="DO235" s="80"/>
      <c r="DP235" s="80"/>
      <c r="DQ235" s="80"/>
      <c r="DR235" s="80"/>
      <c r="DS235" s="80"/>
      <c r="DT235" s="80"/>
      <c r="DU235" s="80"/>
      <c r="DV235" s="80"/>
      <c r="DW235" s="80"/>
      <c r="DX235" s="80"/>
      <c r="DY235" s="80"/>
      <c r="DZ235" s="80"/>
      <c r="EA235" s="80"/>
      <c r="EB235" s="80"/>
      <c r="EC235" s="80"/>
      <c r="ED235" s="80"/>
      <c r="EE235" s="80"/>
      <c r="EF235" s="80"/>
      <c r="EG235" s="80"/>
      <c r="EH235" s="80"/>
      <c r="EI235" s="80"/>
      <c r="EJ235" s="80"/>
      <c r="EK235" s="80"/>
      <c r="EL235" s="80"/>
      <c r="EM235" s="80"/>
      <c r="EN235" s="80"/>
      <c r="EO235" s="80"/>
      <c r="EP235" s="80"/>
      <c r="EQ235" s="80"/>
      <c r="ER235" s="80"/>
      <c r="ES235" s="80"/>
      <c r="ET235" s="80"/>
      <c r="EU235" s="80"/>
      <c r="EV235" s="80"/>
      <c r="EW235" s="80"/>
      <c r="EX235" s="80"/>
      <c r="EY235" s="80"/>
      <c r="EZ235" s="80"/>
      <c r="FA235" s="80"/>
      <c r="FB235" s="80"/>
      <c r="FC235" s="80"/>
      <c r="FD235" s="80"/>
      <c r="FE235" s="80"/>
      <c r="FF235" s="80"/>
      <c r="FG235" s="80"/>
      <c r="FH235" s="80"/>
      <c r="FI235" s="80"/>
      <c r="FJ235" s="80"/>
      <c r="FK235" s="80"/>
      <c r="FL235" s="80"/>
      <c r="FM235" s="80"/>
      <c r="FN235" s="80"/>
      <c r="FO235" s="80"/>
      <c r="FP235" s="80"/>
      <c r="FQ235" s="80"/>
      <c r="FR235" s="80"/>
      <c r="FS235" s="80"/>
      <c r="FT235" s="80"/>
      <c r="FU235" s="80"/>
      <c r="FV235" s="80"/>
      <c r="FW235" s="80"/>
      <c r="FX235" s="80"/>
      <c r="FY235" s="80"/>
      <c r="FZ235" s="80"/>
      <c r="GA235" s="80"/>
      <c r="GB235" s="80"/>
      <c r="GC235" s="80"/>
      <c r="GD235" s="80"/>
      <c r="GE235" s="80"/>
      <c r="GF235" s="80"/>
    </row>
    <row r="236" spans="1:188" x14ac:dyDescent="0.25">
      <c r="A236" s="101"/>
      <c r="B236" s="102"/>
      <c r="C236" s="102"/>
      <c r="D236" s="38"/>
      <c r="E236" s="89"/>
      <c r="F236" s="90"/>
      <c r="G236" s="78"/>
      <c r="H236" s="91"/>
      <c r="I236" s="78"/>
      <c r="J236" s="80"/>
      <c r="K236" s="80"/>
      <c r="L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0"/>
      <c r="CB236" s="80"/>
      <c r="CC236" s="80"/>
      <c r="CD236" s="80"/>
      <c r="CE236" s="80"/>
      <c r="CF236" s="80"/>
      <c r="CG236" s="80"/>
      <c r="CH236" s="80"/>
      <c r="CI236" s="80"/>
      <c r="CJ236" s="80"/>
      <c r="CK236" s="80"/>
      <c r="CL236" s="80"/>
      <c r="CM236" s="80"/>
      <c r="CN236" s="80"/>
      <c r="CO236" s="80"/>
      <c r="CP236" s="80"/>
      <c r="CQ236" s="80"/>
      <c r="CR236" s="80"/>
      <c r="CS236" s="80"/>
      <c r="CT236" s="80"/>
      <c r="CU236" s="80"/>
      <c r="CV236" s="80"/>
      <c r="CW236" s="80"/>
      <c r="CX236" s="80"/>
      <c r="CY236" s="80"/>
      <c r="CZ236" s="80"/>
      <c r="DA236" s="80"/>
      <c r="DB236" s="80"/>
      <c r="DC236" s="80"/>
      <c r="DD236" s="80"/>
      <c r="DE236" s="80"/>
      <c r="DF236" s="80"/>
      <c r="DG236" s="80"/>
      <c r="DH236" s="80"/>
      <c r="DI236" s="80"/>
      <c r="DJ236" s="80"/>
      <c r="DK236" s="80"/>
      <c r="DL236" s="80"/>
      <c r="DM236" s="80"/>
      <c r="DN236" s="80"/>
      <c r="DO236" s="80"/>
      <c r="DP236" s="80"/>
      <c r="DQ236" s="80"/>
      <c r="DR236" s="80"/>
      <c r="DS236" s="80"/>
      <c r="DT236" s="80"/>
      <c r="DU236" s="80"/>
      <c r="DV236" s="80"/>
      <c r="DW236" s="80"/>
      <c r="DX236" s="80"/>
      <c r="DY236" s="80"/>
      <c r="DZ236" s="80"/>
      <c r="EA236" s="80"/>
      <c r="EB236" s="80"/>
      <c r="EC236" s="80"/>
      <c r="ED236" s="80"/>
      <c r="EE236" s="80"/>
      <c r="EF236" s="80"/>
      <c r="EG236" s="80"/>
      <c r="EH236" s="80"/>
      <c r="EI236" s="80"/>
      <c r="EJ236" s="80"/>
      <c r="EK236" s="80"/>
      <c r="EL236" s="80"/>
      <c r="EM236" s="80"/>
      <c r="EN236" s="80"/>
      <c r="EO236" s="80"/>
      <c r="EP236" s="80"/>
      <c r="EQ236" s="80"/>
      <c r="ER236" s="80"/>
      <c r="ES236" s="80"/>
      <c r="ET236" s="80"/>
      <c r="EU236" s="80"/>
      <c r="EV236" s="80"/>
      <c r="EW236" s="80"/>
      <c r="EX236" s="80"/>
      <c r="EY236" s="80"/>
      <c r="EZ236" s="80"/>
      <c r="FA236" s="80"/>
      <c r="FB236" s="80"/>
      <c r="FC236" s="80"/>
      <c r="FD236" s="80"/>
      <c r="FE236" s="80"/>
      <c r="FF236" s="80"/>
      <c r="FG236" s="80"/>
      <c r="FH236" s="80"/>
      <c r="FI236" s="80"/>
      <c r="FJ236" s="80"/>
      <c r="FK236" s="80"/>
      <c r="FL236" s="80"/>
      <c r="FM236" s="80"/>
      <c r="FN236" s="80"/>
      <c r="FO236" s="80"/>
      <c r="FP236" s="80"/>
      <c r="FQ236" s="80"/>
      <c r="FR236" s="80"/>
      <c r="FS236" s="80"/>
      <c r="FT236" s="80"/>
      <c r="FU236" s="80"/>
      <c r="FV236" s="80"/>
      <c r="FW236" s="80"/>
      <c r="FX236" s="80"/>
      <c r="FY236" s="80"/>
      <c r="FZ236" s="80"/>
      <c r="GA236" s="80"/>
      <c r="GB236" s="80"/>
      <c r="GC236" s="80"/>
      <c r="GD236" s="80"/>
      <c r="GE236" s="80"/>
      <c r="GF236" s="80"/>
    </row>
    <row r="237" spans="1:188" x14ac:dyDescent="0.25">
      <c r="A237" s="101"/>
      <c r="B237" s="102"/>
      <c r="C237" s="102"/>
      <c r="D237" s="38"/>
      <c r="E237" s="89"/>
      <c r="F237" s="90"/>
      <c r="G237" s="78"/>
      <c r="H237" s="91"/>
      <c r="I237" s="78"/>
      <c r="J237" s="80"/>
      <c r="K237" s="80"/>
      <c r="L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0"/>
      <c r="CB237" s="80"/>
      <c r="CC237" s="80"/>
      <c r="CD237" s="80"/>
      <c r="CE237" s="80"/>
      <c r="CF237" s="80"/>
      <c r="CG237" s="80"/>
      <c r="CH237" s="80"/>
      <c r="CI237" s="80"/>
      <c r="CJ237" s="80"/>
      <c r="CK237" s="80"/>
      <c r="CL237" s="80"/>
      <c r="CM237" s="80"/>
      <c r="CN237" s="80"/>
      <c r="CO237" s="80"/>
      <c r="CP237" s="80"/>
      <c r="CQ237" s="80"/>
      <c r="CR237" s="80"/>
      <c r="CS237" s="80"/>
      <c r="CT237" s="80"/>
      <c r="CU237" s="80"/>
      <c r="CV237" s="80"/>
      <c r="CW237" s="80"/>
      <c r="CX237" s="80"/>
      <c r="CY237" s="80"/>
      <c r="CZ237" s="80"/>
      <c r="DA237" s="80"/>
      <c r="DB237" s="80"/>
      <c r="DC237" s="80"/>
      <c r="DD237" s="80"/>
      <c r="DE237" s="80"/>
      <c r="DF237" s="80"/>
      <c r="DG237" s="80"/>
      <c r="DH237" s="80"/>
      <c r="DI237" s="80"/>
      <c r="DJ237" s="80"/>
      <c r="DK237" s="80"/>
      <c r="DL237" s="80"/>
      <c r="DM237" s="80"/>
      <c r="DN237" s="80"/>
      <c r="DO237" s="80"/>
      <c r="DP237" s="80"/>
      <c r="DQ237" s="80"/>
      <c r="DR237" s="80"/>
      <c r="DS237" s="80"/>
      <c r="DT237" s="80"/>
      <c r="DU237" s="80"/>
      <c r="DV237" s="80"/>
      <c r="DW237" s="80"/>
      <c r="DX237" s="80"/>
      <c r="DY237" s="80"/>
      <c r="DZ237" s="80"/>
      <c r="EA237" s="80"/>
      <c r="EB237" s="80"/>
      <c r="EC237" s="80"/>
      <c r="ED237" s="80"/>
      <c r="EE237" s="80"/>
      <c r="EF237" s="80"/>
      <c r="EG237" s="80"/>
      <c r="EH237" s="80"/>
      <c r="EI237" s="80"/>
      <c r="EJ237" s="80"/>
      <c r="EK237" s="80"/>
      <c r="EL237" s="80"/>
      <c r="EM237" s="80"/>
      <c r="EN237" s="80"/>
      <c r="EO237" s="80"/>
      <c r="EP237" s="80"/>
      <c r="EQ237" s="80"/>
      <c r="ER237" s="80"/>
      <c r="ES237" s="80"/>
      <c r="ET237" s="80"/>
      <c r="EU237" s="80"/>
      <c r="EV237" s="80"/>
      <c r="EW237" s="80"/>
      <c r="EX237" s="80"/>
      <c r="EY237" s="80"/>
      <c r="EZ237" s="80"/>
      <c r="FA237" s="80"/>
      <c r="FB237" s="80"/>
      <c r="FC237" s="80"/>
      <c r="FD237" s="80"/>
      <c r="FE237" s="80"/>
      <c r="FF237" s="80"/>
      <c r="FG237" s="80"/>
      <c r="FH237" s="80"/>
      <c r="FI237" s="80"/>
      <c r="FJ237" s="80"/>
      <c r="FK237" s="80"/>
      <c r="FL237" s="80"/>
      <c r="FM237" s="80"/>
      <c r="FN237" s="80"/>
      <c r="FO237" s="80"/>
      <c r="FP237" s="80"/>
      <c r="FQ237" s="80"/>
      <c r="FR237" s="80"/>
      <c r="FS237" s="80"/>
      <c r="FT237" s="80"/>
      <c r="FU237" s="80"/>
      <c r="FV237" s="80"/>
      <c r="FW237" s="80"/>
      <c r="FX237" s="80"/>
      <c r="FY237" s="80"/>
      <c r="FZ237" s="80"/>
      <c r="GA237" s="80"/>
      <c r="GB237" s="80"/>
      <c r="GC237" s="80"/>
      <c r="GD237" s="80"/>
      <c r="GE237" s="80"/>
      <c r="GF237" s="80"/>
    </row>
    <row r="238" spans="1:188" x14ac:dyDescent="0.25">
      <c r="A238" s="101"/>
      <c r="B238" s="102"/>
      <c r="C238" s="102"/>
      <c r="D238" s="38"/>
      <c r="E238" s="89"/>
      <c r="F238" s="90"/>
      <c r="G238" s="78"/>
      <c r="H238" s="91"/>
      <c r="I238" s="78"/>
      <c r="J238" s="80"/>
      <c r="K238" s="80"/>
      <c r="L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0"/>
      <c r="CB238" s="80"/>
      <c r="CC238" s="80"/>
      <c r="CD238" s="80"/>
      <c r="CE238" s="80"/>
      <c r="CF238" s="80"/>
      <c r="CG238" s="80"/>
      <c r="CH238" s="80"/>
      <c r="CI238" s="80"/>
      <c r="CJ238" s="80"/>
      <c r="CK238" s="80"/>
      <c r="CL238" s="80"/>
      <c r="CM238" s="80"/>
      <c r="CN238" s="80"/>
      <c r="CO238" s="80"/>
      <c r="CP238" s="80"/>
      <c r="CQ238" s="80"/>
      <c r="CR238" s="80"/>
      <c r="CS238" s="80"/>
      <c r="CT238" s="80"/>
      <c r="CU238" s="80"/>
      <c r="CV238" s="80"/>
      <c r="CW238" s="80"/>
      <c r="CX238" s="80"/>
      <c r="CY238" s="80"/>
      <c r="CZ238" s="80"/>
      <c r="DA238" s="80"/>
      <c r="DB238" s="80"/>
      <c r="DC238" s="80"/>
      <c r="DD238" s="80"/>
      <c r="DE238" s="80"/>
      <c r="DF238" s="80"/>
      <c r="DG238" s="80"/>
      <c r="DH238" s="80"/>
      <c r="DI238" s="80"/>
      <c r="DJ238" s="80"/>
      <c r="DK238" s="80"/>
      <c r="DL238" s="80"/>
      <c r="DM238" s="80"/>
      <c r="DN238" s="80"/>
      <c r="DO238" s="80"/>
      <c r="DP238" s="80"/>
      <c r="DQ238" s="80"/>
      <c r="DR238" s="80"/>
      <c r="DS238" s="80"/>
      <c r="DT238" s="80"/>
      <c r="DU238" s="80"/>
      <c r="DV238" s="80"/>
      <c r="DW238" s="80"/>
      <c r="DX238" s="80"/>
      <c r="DY238" s="80"/>
      <c r="DZ238" s="80"/>
      <c r="EA238" s="80"/>
      <c r="EB238" s="80"/>
      <c r="EC238" s="80"/>
      <c r="ED238" s="80"/>
      <c r="EE238" s="80"/>
      <c r="EF238" s="80"/>
      <c r="EG238" s="80"/>
      <c r="EH238" s="80"/>
      <c r="EI238" s="80"/>
      <c r="EJ238" s="80"/>
      <c r="EK238" s="80"/>
      <c r="EL238" s="80"/>
      <c r="EM238" s="80"/>
      <c r="EN238" s="80"/>
      <c r="EO238" s="80"/>
      <c r="EP238" s="80"/>
      <c r="EQ238" s="80"/>
      <c r="ER238" s="80"/>
      <c r="ES238" s="80"/>
      <c r="ET238" s="80"/>
      <c r="EU238" s="80"/>
      <c r="EV238" s="80"/>
      <c r="EW238" s="80"/>
      <c r="EX238" s="80"/>
      <c r="EY238" s="80"/>
      <c r="EZ238" s="80"/>
      <c r="FA238" s="80"/>
      <c r="FB238" s="80"/>
      <c r="FC238" s="80"/>
      <c r="FD238" s="80"/>
      <c r="FE238" s="80"/>
      <c r="FF238" s="80"/>
      <c r="FG238" s="80"/>
      <c r="FH238" s="80"/>
      <c r="FI238" s="80"/>
      <c r="FJ238" s="80"/>
      <c r="FK238" s="80"/>
      <c r="FL238" s="80"/>
      <c r="FM238" s="80"/>
      <c r="FN238" s="80"/>
      <c r="FO238" s="80"/>
      <c r="FP238" s="80"/>
      <c r="FQ238" s="80"/>
      <c r="FR238" s="80"/>
      <c r="FS238" s="80"/>
      <c r="FT238" s="80"/>
      <c r="FU238" s="80"/>
      <c r="FV238" s="80"/>
      <c r="FW238" s="80"/>
      <c r="FX238" s="80"/>
      <c r="FY238" s="80"/>
      <c r="FZ238" s="80"/>
      <c r="GA238" s="80"/>
      <c r="GB238" s="80"/>
      <c r="GC238" s="80"/>
      <c r="GD238" s="80"/>
      <c r="GE238" s="80"/>
      <c r="GF238" s="80"/>
    </row>
    <row r="239" spans="1:188" x14ac:dyDescent="0.25">
      <c r="A239" s="101"/>
      <c r="B239" s="102"/>
      <c r="C239" s="102"/>
      <c r="D239" s="38"/>
      <c r="E239" s="89"/>
      <c r="F239" s="90"/>
      <c r="G239" s="78"/>
      <c r="H239" s="91"/>
      <c r="I239" s="78"/>
      <c r="J239" s="80"/>
      <c r="K239" s="80"/>
      <c r="L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0"/>
      <c r="CB239" s="80"/>
      <c r="CC239" s="80"/>
      <c r="CD239" s="80"/>
      <c r="CE239" s="80"/>
      <c r="CF239" s="80"/>
      <c r="CG239" s="80"/>
      <c r="CH239" s="80"/>
      <c r="CI239" s="80"/>
      <c r="CJ239" s="80"/>
      <c r="CK239" s="80"/>
      <c r="CL239" s="80"/>
      <c r="CM239" s="80"/>
      <c r="CN239" s="80"/>
      <c r="CO239" s="80"/>
      <c r="CP239" s="80"/>
      <c r="CQ239" s="80"/>
      <c r="CR239" s="80"/>
      <c r="CS239" s="80"/>
      <c r="CT239" s="80"/>
      <c r="CU239" s="80"/>
      <c r="CV239" s="80"/>
      <c r="CW239" s="80"/>
      <c r="CX239" s="80"/>
      <c r="CY239" s="80"/>
      <c r="CZ239" s="80"/>
      <c r="DA239" s="80"/>
      <c r="DB239" s="80"/>
      <c r="DC239" s="80"/>
      <c r="DD239" s="80"/>
      <c r="DE239" s="80"/>
      <c r="DF239" s="80"/>
      <c r="DG239" s="80"/>
      <c r="DH239" s="80"/>
      <c r="DI239" s="80"/>
      <c r="DJ239" s="80"/>
      <c r="DK239" s="80"/>
      <c r="DL239" s="80"/>
      <c r="DM239" s="80"/>
      <c r="DN239" s="80"/>
      <c r="DO239" s="80"/>
      <c r="DP239" s="80"/>
      <c r="DQ239" s="80"/>
      <c r="DR239" s="80"/>
      <c r="DS239" s="80"/>
      <c r="DT239" s="80"/>
      <c r="DU239" s="80"/>
      <c r="DV239" s="80"/>
      <c r="DW239" s="80"/>
      <c r="DX239" s="80"/>
      <c r="DY239" s="80"/>
      <c r="DZ239" s="80"/>
      <c r="EA239" s="80"/>
      <c r="EB239" s="80"/>
      <c r="EC239" s="80"/>
      <c r="ED239" s="80"/>
      <c r="EE239" s="80"/>
      <c r="EF239" s="80"/>
      <c r="EG239" s="80"/>
      <c r="EH239" s="80"/>
      <c r="EI239" s="80"/>
      <c r="EJ239" s="80"/>
      <c r="EK239" s="80"/>
      <c r="EL239" s="80"/>
      <c r="EM239" s="80"/>
      <c r="EN239" s="80"/>
      <c r="EO239" s="80"/>
      <c r="EP239" s="80"/>
      <c r="EQ239" s="80"/>
      <c r="ER239" s="80"/>
      <c r="ES239" s="80"/>
      <c r="ET239" s="80"/>
      <c r="EU239" s="80"/>
      <c r="EV239" s="80"/>
      <c r="EW239" s="80"/>
      <c r="EX239" s="80"/>
      <c r="EY239" s="80"/>
      <c r="EZ239" s="80"/>
      <c r="FA239" s="80"/>
      <c r="FB239" s="80"/>
      <c r="FC239" s="80"/>
      <c r="FD239" s="80"/>
      <c r="FE239" s="80"/>
      <c r="FF239" s="80"/>
      <c r="FG239" s="80"/>
      <c r="FH239" s="80"/>
      <c r="FI239" s="80"/>
      <c r="FJ239" s="80"/>
      <c r="FK239" s="80"/>
      <c r="FL239" s="80"/>
      <c r="FM239" s="80"/>
      <c r="FN239" s="80"/>
      <c r="FO239" s="80"/>
      <c r="FP239" s="80"/>
      <c r="FQ239" s="80"/>
      <c r="FR239" s="80"/>
      <c r="FS239" s="80"/>
      <c r="FT239" s="80"/>
      <c r="FU239" s="80"/>
      <c r="FV239" s="80"/>
      <c r="FW239" s="80"/>
      <c r="FX239" s="80"/>
      <c r="FY239" s="80"/>
      <c r="FZ239" s="80"/>
      <c r="GA239" s="80"/>
      <c r="GB239" s="80"/>
      <c r="GC239" s="80"/>
      <c r="GD239" s="80"/>
      <c r="GE239" s="80"/>
      <c r="GF239" s="80"/>
    </row>
    <row r="240" spans="1:188" x14ac:dyDescent="0.25">
      <c r="A240" s="101"/>
      <c r="B240" s="102"/>
      <c r="C240" s="102"/>
      <c r="D240" s="38"/>
      <c r="E240" s="89"/>
      <c r="F240" s="90"/>
      <c r="G240" s="78"/>
      <c r="H240" s="91"/>
      <c r="I240" s="78"/>
      <c r="J240" s="80"/>
      <c r="K240" s="80"/>
      <c r="L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0"/>
      <c r="CB240" s="80"/>
      <c r="CC240" s="80"/>
      <c r="CD240" s="80"/>
      <c r="CE240" s="80"/>
      <c r="CF240" s="80"/>
      <c r="CG240" s="80"/>
      <c r="CH240" s="80"/>
      <c r="CI240" s="80"/>
      <c r="CJ240" s="80"/>
      <c r="CK240" s="80"/>
      <c r="CL240" s="80"/>
      <c r="CM240" s="80"/>
      <c r="CN240" s="80"/>
      <c r="CO240" s="80"/>
      <c r="CP240" s="80"/>
      <c r="CQ240" s="80"/>
      <c r="CR240" s="80"/>
      <c r="CS240" s="80"/>
      <c r="CT240" s="80"/>
      <c r="CU240" s="80"/>
      <c r="CV240" s="80"/>
      <c r="CW240" s="80"/>
      <c r="CX240" s="80"/>
      <c r="CY240" s="80"/>
      <c r="CZ240" s="80"/>
      <c r="DA240" s="80"/>
      <c r="DB240" s="80"/>
      <c r="DC240" s="80"/>
      <c r="DD240" s="80"/>
      <c r="DE240" s="80"/>
      <c r="DF240" s="80"/>
      <c r="DG240" s="80"/>
      <c r="DH240" s="80"/>
      <c r="DI240" s="80"/>
      <c r="DJ240" s="80"/>
      <c r="DK240" s="80"/>
      <c r="DL240" s="80"/>
      <c r="DM240" s="80"/>
      <c r="DN240" s="80"/>
      <c r="DO240" s="80"/>
      <c r="DP240" s="80"/>
      <c r="DQ240" s="80"/>
      <c r="DR240" s="80"/>
      <c r="DS240" s="80"/>
      <c r="DT240" s="80"/>
      <c r="DU240" s="80"/>
      <c r="DV240" s="80"/>
      <c r="DW240" s="80"/>
      <c r="DX240" s="80"/>
      <c r="DY240" s="80"/>
      <c r="DZ240" s="80"/>
      <c r="EA240" s="80"/>
      <c r="EB240" s="80"/>
      <c r="EC240" s="80"/>
      <c r="ED240" s="80"/>
      <c r="EE240" s="80"/>
      <c r="EF240" s="80"/>
      <c r="EG240" s="80"/>
      <c r="EH240" s="80"/>
      <c r="EI240" s="80"/>
      <c r="EJ240" s="80"/>
      <c r="EK240" s="80"/>
      <c r="EL240" s="80"/>
      <c r="EM240" s="80"/>
      <c r="EN240" s="80"/>
      <c r="EO240" s="80"/>
      <c r="EP240" s="80"/>
      <c r="EQ240" s="80"/>
      <c r="ER240" s="80"/>
      <c r="ES240" s="80"/>
      <c r="ET240" s="80"/>
      <c r="EU240" s="80"/>
      <c r="EV240" s="80"/>
      <c r="EW240" s="80"/>
      <c r="EX240" s="80"/>
      <c r="EY240" s="80"/>
      <c r="EZ240" s="80"/>
      <c r="FA240" s="80"/>
      <c r="FB240" s="80"/>
      <c r="FC240" s="80"/>
      <c r="FD240" s="80"/>
      <c r="FE240" s="80"/>
      <c r="FF240" s="80"/>
      <c r="FG240" s="80"/>
      <c r="FH240" s="80"/>
      <c r="FI240" s="80"/>
      <c r="FJ240" s="80"/>
      <c r="FK240" s="80"/>
      <c r="FL240" s="80"/>
      <c r="FM240" s="80"/>
      <c r="FN240" s="80"/>
      <c r="FO240" s="80"/>
      <c r="FP240" s="80"/>
      <c r="FQ240" s="80"/>
      <c r="FR240" s="80"/>
      <c r="FS240" s="80"/>
      <c r="FT240" s="80"/>
      <c r="FU240" s="80"/>
      <c r="FV240" s="80"/>
      <c r="FW240" s="80"/>
      <c r="FX240" s="80"/>
      <c r="FY240" s="80"/>
      <c r="FZ240" s="80"/>
      <c r="GA240" s="80"/>
      <c r="GB240" s="80"/>
      <c r="GC240" s="80"/>
      <c r="GD240" s="80"/>
      <c r="GE240" s="80"/>
      <c r="GF240" s="80"/>
    </row>
    <row r="241" spans="1:188" x14ac:dyDescent="0.25">
      <c r="A241" s="101"/>
      <c r="B241" s="102"/>
      <c r="C241" s="102"/>
      <c r="D241" s="38"/>
      <c r="E241" s="89"/>
      <c r="F241" s="90"/>
      <c r="G241" s="78"/>
      <c r="H241" s="91"/>
      <c r="I241" s="78"/>
      <c r="J241" s="80"/>
      <c r="K241" s="80"/>
      <c r="L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0"/>
      <c r="CB241" s="80"/>
      <c r="CC241" s="80"/>
      <c r="CD241" s="80"/>
      <c r="CE241" s="80"/>
      <c r="CF241" s="80"/>
      <c r="CG241" s="80"/>
      <c r="CH241" s="80"/>
      <c r="CI241" s="80"/>
      <c r="CJ241" s="80"/>
      <c r="CK241" s="80"/>
      <c r="CL241" s="80"/>
      <c r="CM241" s="80"/>
      <c r="CN241" s="80"/>
      <c r="CO241" s="80"/>
      <c r="CP241" s="80"/>
      <c r="CQ241" s="80"/>
      <c r="CR241" s="80"/>
      <c r="CS241" s="80"/>
      <c r="CT241" s="80"/>
      <c r="CU241" s="80"/>
      <c r="CV241" s="80"/>
      <c r="CW241" s="80"/>
      <c r="CX241" s="80"/>
      <c r="CY241" s="80"/>
      <c r="CZ241" s="80"/>
      <c r="DA241" s="80"/>
      <c r="DB241" s="80"/>
      <c r="DC241" s="80"/>
      <c r="DD241" s="80"/>
      <c r="DE241" s="80"/>
      <c r="DF241" s="80"/>
      <c r="DG241" s="80"/>
      <c r="DH241" s="80"/>
      <c r="DI241" s="80"/>
      <c r="DJ241" s="80"/>
      <c r="DK241" s="80"/>
      <c r="DL241" s="80"/>
      <c r="DM241" s="80"/>
      <c r="DN241" s="80"/>
      <c r="DO241" s="80"/>
      <c r="DP241" s="80"/>
      <c r="DQ241" s="80"/>
      <c r="DR241" s="80"/>
      <c r="DS241" s="80"/>
      <c r="DT241" s="80"/>
      <c r="DU241" s="80"/>
      <c r="DV241" s="80"/>
      <c r="DW241" s="80"/>
      <c r="DX241" s="80"/>
      <c r="DY241" s="80"/>
      <c r="DZ241" s="80"/>
      <c r="EA241" s="80"/>
      <c r="EB241" s="80"/>
      <c r="EC241" s="80"/>
      <c r="ED241" s="80"/>
      <c r="EE241" s="80"/>
      <c r="EF241" s="80"/>
      <c r="EG241" s="80"/>
      <c r="EH241" s="80"/>
      <c r="EI241" s="80"/>
      <c r="EJ241" s="80"/>
      <c r="EK241" s="80"/>
      <c r="EL241" s="80"/>
      <c r="EM241" s="80"/>
      <c r="EN241" s="80"/>
      <c r="EO241" s="80"/>
      <c r="EP241" s="80"/>
      <c r="EQ241" s="80"/>
      <c r="ER241" s="80"/>
      <c r="ES241" s="80"/>
      <c r="ET241" s="80"/>
      <c r="EU241" s="80"/>
      <c r="EV241" s="80"/>
      <c r="EW241" s="80"/>
      <c r="EX241" s="80"/>
      <c r="EY241" s="80"/>
      <c r="EZ241" s="80"/>
      <c r="FA241" s="80"/>
      <c r="FB241" s="80"/>
      <c r="FC241" s="80"/>
      <c r="FD241" s="80"/>
      <c r="FE241" s="80"/>
      <c r="FF241" s="80"/>
      <c r="FG241" s="80"/>
      <c r="FH241" s="80"/>
      <c r="FI241" s="80"/>
      <c r="FJ241" s="80"/>
      <c r="FK241" s="80"/>
      <c r="FL241" s="80"/>
      <c r="FM241" s="80"/>
      <c r="FN241" s="80"/>
      <c r="FO241" s="80"/>
      <c r="FP241" s="80"/>
      <c r="FQ241" s="80"/>
      <c r="FR241" s="80"/>
      <c r="FS241" s="80"/>
      <c r="FT241" s="80"/>
      <c r="FU241" s="80"/>
      <c r="FV241" s="80"/>
      <c r="FW241" s="80"/>
      <c r="FX241" s="80"/>
      <c r="FY241" s="80"/>
      <c r="FZ241" s="80"/>
      <c r="GA241" s="80"/>
      <c r="GB241" s="80"/>
      <c r="GC241" s="80"/>
      <c r="GD241" s="80"/>
      <c r="GE241" s="80"/>
      <c r="GF241" s="80"/>
    </row>
    <row r="242" spans="1:188" x14ac:dyDescent="0.25">
      <c r="A242" s="101"/>
      <c r="B242" s="102"/>
      <c r="C242" s="102"/>
      <c r="D242" s="38"/>
      <c r="E242" s="89"/>
      <c r="F242" s="90"/>
      <c r="G242" s="78"/>
      <c r="H242" s="91"/>
      <c r="I242" s="78"/>
      <c r="J242" s="80"/>
      <c r="K242" s="80"/>
      <c r="L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c r="BI242" s="80"/>
      <c r="BJ242" s="80"/>
      <c r="BK242" s="80"/>
      <c r="BL242" s="80"/>
      <c r="BM242" s="80"/>
      <c r="BN242" s="80"/>
      <c r="BO242" s="80"/>
      <c r="BP242" s="80"/>
      <c r="BQ242" s="80"/>
      <c r="BR242" s="80"/>
      <c r="BS242" s="80"/>
      <c r="BT242" s="80"/>
      <c r="BU242" s="80"/>
      <c r="BV242" s="80"/>
      <c r="BW242" s="80"/>
      <c r="BX242" s="80"/>
      <c r="BY242" s="80"/>
      <c r="BZ242" s="80"/>
      <c r="CA242" s="80"/>
      <c r="CB242" s="80"/>
      <c r="CC242" s="80"/>
      <c r="CD242" s="80"/>
      <c r="CE242" s="80"/>
      <c r="CF242" s="80"/>
      <c r="CG242" s="80"/>
      <c r="CH242" s="80"/>
      <c r="CI242" s="80"/>
      <c r="CJ242" s="80"/>
      <c r="CK242" s="80"/>
      <c r="CL242" s="80"/>
      <c r="CM242" s="80"/>
      <c r="CN242" s="80"/>
      <c r="CO242" s="80"/>
      <c r="CP242" s="80"/>
      <c r="CQ242" s="80"/>
      <c r="CR242" s="80"/>
      <c r="CS242" s="80"/>
      <c r="CT242" s="80"/>
      <c r="CU242" s="80"/>
      <c r="CV242" s="80"/>
      <c r="CW242" s="80"/>
      <c r="CX242" s="80"/>
      <c r="CY242" s="80"/>
      <c r="CZ242" s="80"/>
      <c r="DA242" s="80"/>
      <c r="DB242" s="80"/>
      <c r="DC242" s="80"/>
      <c r="DD242" s="80"/>
      <c r="DE242" s="80"/>
      <c r="DF242" s="80"/>
      <c r="DG242" s="80"/>
      <c r="DH242" s="80"/>
      <c r="DI242" s="80"/>
      <c r="DJ242" s="80"/>
      <c r="DK242" s="80"/>
      <c r="DL242" s="80"/>
      <c r="DM242" s="80"/>
      <c r="DN242" s="80"/>
      <c r="DO242" s="80"/>
      <c r="DP242" s="80"/>
      <c r="DQ242" s="80"/>
      <c r="DR242" s="80"/>
      <c r="DS242" s="80"/>
      <c r="DT242" s="80"/>
      <c r="DU242" s="80"/>
      <c r="DV242" s="80"/>
      <c r="DW242" s="80"/>
      <c r="DX242" s="80"/>
      <c r="DY242" s="80"/>
      <c r="DZ242" s="80"/>
      <c r="EA242" s="80"/>
      <c r="EB242" s="80"/>
      <c r="EC242" s="80"/>
      <c r="ED242" s="80"/>
      <c r="EE242" s="80"/>
      <c r="EF242" s="80"/>
      <c r="EG242" s="80"/>
      <c r="EH242" s="80"/>
      <c r="EI242" s="80"/>
      <c r="EJ242" s="80"/>
      <c r="EK242" s="80"/>
      <c r="EL242" s="80"/>
      <c r="EM242" s="80"/>
      <c r="EN242" s="80"/>
      <c r="EO242" s="80"/>
      <c r="EP242" s="80"/>
      <c r="EQ242" s="80"/>
      <c r="ER242" s="80"/>
      <c r="ES242" s="80"/>
      <c r="ET242" s="80"/>
      <c r="EU242" s="80"/>
      <c r="EV242" s="80"/>
      <c r="EW242" s="80"/>
      <c r="EX242" s="80"/>
      <c r="EY242" s="80"/>
      <c r="EZ242" s="80"/>
      <c r="FA242" s="80"/>
      <c r="FB242" s="80"/>
      <c r="FC242" s="80"/>
      <c r="FD242" s="80"/>
      <c r="FE242" s="80"/>
      <c r="FF242" s="80"/>
      <c r="FG242" s="80"/>
      <c r="FH242" s="80"/>
      <c r="FI242" s="80"/>
      <c r="FJ242" s="80"/>
      <c r="FK242" s="80"/>
      <c r="FL242" s="80"/>
      <c r="FM242" s="80"/>
      <c r="FN242" s="80"/>
      <c r="FO242" s="80"/>
      <c r="FP242" s="80"/>
      <c r="FQ242" s="80"/>
      <c r="FR242" s="80"/>
      <c r="FS242" s="80"/>
      <c r="FT242" s="80"/>
      <c r="FU242" s="80"/>
      <c r="FV242" s="80"/>
      <c r="FW242" s="80"/>
      <c r="FX242" s="80"/>
      <c r="FY242" s="80"/>
      <c r="FZ242" s="80"/>
      <c r="GA242" s="80"/>
      <c r="GB242" s="80"/>
      <c r="GC242" s="80"/>
      <c r="GD242" s="80"/>
      <c r="GE242" s="80"/>
      <c r="GF242" s="80"/>
    </row>
    <row r="243" spans="1:188" x14ac:dyDescent="0.25">
      <c r="A243" s="101"/>
      <c r="B243" s="102"/>
      <c r="C243" s="102"/>
      <c r="D243" s="38"/>
      <c r="E243" s="89"/>
      <c r="F243" s="90"/>
      <c r="G243" s="78"/>
      <c r="H243" s="91"/>
      <c r="I243" s="78"/>
      <c r="J243" s="80"/>
      <c r="K243" s="80"/>
      <c r="L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c r="BI243" s="80"/>
      <c r="BJ243" s="80"/>
      <c r="BK243" s="80"/>
      <c r="BL243" s="80"/>
      <c r="BM243" s="80"/>
      <c r="BN243" s="80"/>
      <c r="BO243" s="80"/>
      <c r="BP243" s="80"/>
      <c r="BQ243" s="80"/>
      <c r="BR243" s="80"/>
      <c r="BS243" s="80"/>
      <c r="BT243" s="80"/>
      <c r="BU243" s="80"/>
      <c r="BV243" s="80"/>
      <c r="BW243" s="80"/>
      <c r="BX243" s="80"/>
      <c r="BY243" s="80"/>
      <c r="BZ243" s="80"/>
      <c r="CA243" s="80"/>
      <c r="CB243" s="80"/>
      <c r="CC243" s="80"/>
      <c r="CD243" s="80"/>
      <c r="CE243" s="80"/>
      <c r="CF243" s="80"/>
      <c r="CG243" s="80"/>
      <c r="CH243" s="80"/>
      <c r="CI243" s="80"/>
      <c r="CJ243" s="80"/>
      <c r="CK243" s="80"/>
      <c r="CL243" s="80"/>
      <c r="CM243" s="80"/>
      <c r="CN243" s="80"/>
      <c r="CO243" s="80"/>
      <c r="CP243" s="80"/>
      <c r="CQ243" s="80"/>
      <c r="CR243" s="80"/>
      <c r="CS243" s="80"/>
      <c r="CT243" s="80"/>
      <c r="CU243" s="80"/>
      <c r="CV243" s="80"/>
      <c r="CW243" s="80"/>
      <c r="CX243" s="80"/>
      <c r="CY243" s="80"/>
      <c r="CZ243" s="80"/>
      <c r="DA243" s="80"/>
      <c r="DB243" s="80"/>
      <c r="DC243" s="80"/>
      <c r="DD243" s="80"/>
      <c r="DE243" s="80"/>
      <c r="DF243" s="80"/>
      <c r="DG243" s="80"/>
      <c r="DH243" s="80"/>
      <c r="DI243" s="80"/>
      <c r="DJ243" s="80"/>
      <c r="DK243" s="80"/>
      <c r="DL243" s="80"/>
      <c r="DM243" s="80"/>
      <c r="DN243" s="80"/>
      <c r="DO243" s="80"/>
      <c r="DP243" s="80"/>
      <c r="DQ243" s="80"/>
      <c r="DR243" s="80"/>
      <c r="DS243" s="80"/>
      <c r="DT243" s="80"/>
      <c r="DU243" s="80"/>
      <c r="DV243" s="80"/>
      <c r="DW243" s="80"/>
      <c r="DX243" s="80"/>
      <c r="DY243" s="80"/>
      <c r="DZ243" s="80"/>
      <c r="EA243" s="80"/>
      <c r="EB243" s="80"/>
      <c r="EC243" s="80"/>
      <c r="ED243" s="80"/>
      <c r="EE243" s="80"/>
      <c r="EF243" s="80"/>
      <c r="EG243" s="80"/>
      <c r="EH243" s="80"/>
      <c r="EI243" s="80"/>
      <c r="EJ243" s="80"/>
      <c r="EK243" s="80"/>
      <c r="EL243" s="80"/>
      <c r="EM243" s="80"/>
      <c r="EN243" s="80"/>
      <c r="EO243" s="80"/>
      <c r="EP243" s="80"/>
      <c r="EQ243" s="80"/>
      <c r="ER243" s="80"/>
      <c r="ES243" s="80"/>
      <c r="ET243" s="80"/>
      <c r="EU243" s="80"/>
      <c r="EV243" s="80"/>
      <c r="EW243" s="80"/>
      <c r="EX243" s="80"/>
      <c r="EY243" s="80"/>
      <c r="EZ243" s="80"/>
      <c r="FA243" s="80"/>
      <c r="FB243" s="80"/>
      <c r="FC243" s="80"/>
      <c r="FD243" s="80"/>
      <c r="FE243" s="80"/>
      <c r="FF243" s="80"/>
      <c r="FG243" s="80"/>
      <c r="FH243" s="80"/>
      <c r="FI243" s="80"/>
      <c r="FJ243" s="80"/>
      <c r="FK243" s="80"/>
      <c r="FL243" s="80"/>
      <c r="FM243" s="80"/>
      <c r="FN243" s="80"/>
      <c r="FO243" s="80"/>
      <c r="FP243" s="80"/>
      <c r="FQ243" s="80"/>
      <c r="FR243" s="80"/>
      <c r="FS243" s="80"/>
      <c r="FT243" s="80"/>
      <c r="FU243" s="80"/>
      <c r="FV243" s="80"/>
      <c r="FW243" s="80"/>
      <c r="FX243" s="80"/>
      <c r="FY243" s="80"/>
      <c r="FZ243" s="80"/>
      <c r="GA243" s="80"/>
      <c r="GB243" s="80"/>
      <c r="GC243" s="80"/>
      <c r="GD243" s="80"/>
      <c r="GE243" s="80"/>
      <c r="GF243" s="80"/>
    </row>
    <row r="244" spans="1:188" x14ac:dyDescent="0.25">
      <c r="A244" s="101"/>
      <c r="B244" s="102"/>
      <c r="C244" s="102"/>
      <c r="D244" s="38"/>
      <c r="E244" s="89"/>
      <c r="F244" s="90"/>
      <c r="G244" s="78"/>
      <c r="H244" s="91"/>
      <c r="I244" s="78"/>
      <c r="J244" s="80"/>
      <c r="K244" s="80"/>
      <c r="L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c r="BI244" s="80"/>
      <c r="BJ244" s="80"/>
      <c r="BK244" s="80"/>
      <c r="BL244" s="80"/>
      <c r="BM244" s="80"/>
      <c r="BN244" s="80"/>
      <c r="BO244" s="80"/>
      <c r="BP244" s="80"/>
      <c r="BQ244" s="80"/>
      <c r="BR244" s="80"/>
      <c r="BS244" s="80"/>
      <c r="BT244" s="80"/>
      <c r="BU244" s="80"/>
      <c r="BV244" s="80"/>
      <c r="BW244" s="80"/>
      <c r="BX244" s="80"/>
      <c r="BY244" s="80"/>
      <c r="BZ244" s="80"/>
      <c r="CA244" s="80"/>
      <c r="CB244" s="80"/>
      <c r="CC244" s="80"/>
      <c r="CD244" s="80"/>
      <c r="CE244" s="80"/>
      <c r="CF244" s="80"/>
      <c r="CG244" s="80"/>
      <c r="CH244" s="80"/>
      <c r="CI244" s="80"/>
      <c r="CJ244" s="80"/>
      <c r="CK244" s="80"/>
      <c r="CL244" s="80"/>
      <c r="CM244" s="80"/>
      <c r="CN244" s="80"/>
      <c r="CO244" s="80"/>
      <c r="CP244" s="80"/>
      <c r="CQ244" s="80"/>
      <c r="CR244" s="80"/>
      <c r="CS244" s="80"/>
      <c r="CT244" s="80"/>
      <c r="CU244" s="80"/>
      <c r="CV244" s="80"/>
      <c r="CW244" s="80"/>
      <c r="CX244" s="80"/>
      <c r="CY244" s="80"/>
      <c r="CZ244" s="80"/>
      <c r="DA244" s="80"/>
      <c r="DB244" s="80"/>
      <c r="DC244" s="80"/>
      <c r="DD244" s="80"/>
      <c r="DE244" s="80"/>
      <c r="DF244" s="80"/>
      <c r="DG244" s="80"/>
      <c r="DH244" s="80"/>
      <c r="DI244" s="80"/>
      <c r="DJ244" s="80"/>
      <c r="DK244" s="80"/>
      <c r="DL244" s="80"/>
      <c r="DM244" s="80"/>
      <c r="DN244" s="80"/>
      <c r="DO244" s="80"/>
      <c r="DP244" s="80"/>
      <c r="DQ244" s="80"/>
      <c r="DR244" s="80"/>
      <c r="DS244" s="80"/>
      <c r="DT244" s="80"/>
      <c r="DU244" s="80"/>
      <c r="DV244" s="80"/>
      <c r="DW244" s="80"/>
      <c r="DX244" s="80"/>
      <c r="DY244" s="80"/>
      <c r="DZ244" s="80"/>
      <c r="EA244" s="80"/>
      <c r="EB244" s="80"/>
      <c r="EC244" s="80"/>
      <c r="ED244" s="80"/>
      <c r="EE244" s="80"/>
      <c r="EF244" s="80"/>
      <c r="EG244" s="80"/>
      <c r="EH244" s="80"/>
      <c r="EI244" s="80"/>
      <c r="EJ244" s="80"/>
      <c r="EK244" s="80"/>
      <c r="EL244" s="80"/>
      <c r="EM244" s="80"/>
      <c r="EN244" s="80"/>
      <c r="EO244" s="80"/>
      <c r="EP244" s="80"/>
      <c r="EQ244" s="80"/>
      <c r="ER244" s="80"/>
      <c r="ES244" s="80"/>
      <c r="ET244" s="80"/>
      <c r="EU244" s="80"/>
      <c r="EV244" s="80"/>
      <c r="EW244" s="80"/>
      <c r="EX244" s="80"/>
      <c r="EY244" s="80"/>
      <c r="EZ244" s="80"/>
      <c r="FA244" s="80"/>
      <c r="FB244" s="80"/>
      <c r="FC244" s="80"/>
      <c r="FD244" s="80"/>
      <c r="FE244" s="80"/>
      <c r="FF244" s="80"/>
      <c r="FG244" s="80"/>
      <c r="FH244" s="80"/>
      <c r="FI244" s="80"/>
      <c r="FJ244" s="80"/>
      <c r="FK244" s="80"/>
      <c r="FL244" s="80"/>
      <c r="FM244" s="80"/>
      <c r="FN244" s="80"/>
      <c r="FO244" s="80"/>
      <c r="FP244" s="80"/>
      <c r="FQ244" s="80"/>
      <c r="FR244" s="80"/>
      <c r="FS244" s="80"/>
      <c r="FT244" s="80"/>
      <c r="FU244" s="80"/>
      <c r="FV244" s="80"/>
      <c r="FW244" s="80"/>
      <c r="FX244" s="80"/>
      <c r="FY244" s="80"/>
      <c r="FZ244" s="80"/>
      <c r="GA244" s="80"/>
      <c r="GB244" s="80"/>
      <c r="GC244" s="80"/>
      <c r="GD244" s="80"/>
      <c r="GE244" s="80"/>
      <c r="GF244" s="80"/>
    </row>
    <row r="245" spans="1:188" x14ac:dyDescent="0.25">
      <c r="A245" s="101"/>
      <c r="B245" s="102"/>
      <c r="C245" s="102"/>
      <c r="D245" s="38"/>
      <c r="E245" s="89"/>
      <c r="F245" s="90"/>
      <c r="G245" s="78"/>
      <c r="H245" s="91"/>
      <c r="I245" s="78"/>
      <c r="J245" s="80"/>
      <c r="K245" s="80"/>
      <c r="L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0"/>
      <c r="AR245" s="80"/>
      <c r="AS245" s="80"/>
      <c r="AT245" s="80"/>
      <c r="AU245" s="80"/>
      <c r="AV245" s="80"/>
      <c r="AW245" s="80"/>
      <c r="AX245" s="80"/>
      <c r="AY245" s="80"/>
      <c r="AZ245" s="80"/>
      <c r="BA245" s="80"/>
      <c r="BB245" s="80"/>
      <c r="BC245" s="80"/>
      <c r="BD245" s="80"/>
      <c r="BE245" s="80"/>
      <c r="BF245" s="80"/>
      <c r="BG245" s="80"/>
      <c r="BH245" s="80"/>
      <c r="BI245" s="80"/>
      <c r="BJ245" s="80"/>
      <c r="BK245" s="80"/>
      <c r="BL245" s="80"/>
      <c r="BM245" s="80"/>
      <c r="BN245" s="80"/>
      <c r="BO245" s="80"/>
      <c r="BP245" s="80"/>
      <c r="BQ245" s="80"/>
      <c r="BR245" s="80"/>
      <c r="BS245" s="80"/>
      <c r="BT245" s="80"/>
      <c r="BU245" s="80"/>
      <c r="BV245" s="80"/>
      <c r="BW245" s="80"/>
      <c r="BX245" s="80"/>
      <c r="BY245" s="80"/>
      <c r="BZ245" s="80"/>
      <c r="CA245" s="80"/>
      <c r="CB245" s="80"/>
      <c r="CC245" s="80"/>
      <c r="CD245" s="80"/>
      <c r="CE245" s="80"/>
      <c r="CF245" s="80"/>
      <c r="CG245" s="80"/>
      <c r="CH245" s="80"/>
      <c r="CI245" s="80"/>
      <c r="CJ245" s="80"/>
      <c r="CK245" s="80"/>
      <c r="CL245" s="80"/>
      <c r="CM245" s="80"/>
      <c r="CN245" s="80"/>
      <c r="CO245" s="80"/>
      <c r="CP245" s="80"/>
      <c r="CQ245" s="80"/>
      <c r="CR245" s="80"/>
      <c r="CS245" s="80"/>
      <c r="CT245" s="80"/>
      <c r="CU245" s="80"/>
      <c r="CV245" s="80"/>
      <c r="CW245" s="80"/>
      <c r="CX245" s="80"/>
      <c r="CY245" s="80"/>
      <c r="CZ245" s="80"/>
      <c r="DA245" s="80"/>
      <c r="DB245" s="80"/>
      <c r="DC245" s="80"/>
      <c r="DD245" s="80"/>
      <c r="DE245" s="80"/>
      <c r="DF245" s="80"/>
      <c r="DG245" s="80"/>
      <c r="DH245" s="80"/>
      <c r="DI245" s="80"/>
      <c r="DJ245" s="80"/>
      <c r="DK245" s="80"/>
      <c r="DL245" s="80"/>
      <c r="DM245" s="80"/>
      <c r="DN245" s="80"/>
      <c r="DO245" s="80"/>
      <c r="DP245" s="80"/>
      <c r="DQ245" s="80"/>
      <c r="DR245" s="80"/>
      <c r="DS245" s="80"/>
      <c r="DT245" s="80"/>
      <c r="DU245" s="80"/>
      <c r="DV245" s="80"/>
      <c r="DW245" s="80"/>
      <c r="DX245" s="80"/>
      <c r="DY245" s="80"/>
      <c r="DZ245" s="80"/>
      <c r="EA245" s="80"/>
      <c r="EB245" s="80"/>
      <c r="EC245" s="80"/>
      <c r="ED245" s="80"/>
      <c r="EE245" s="80"/>
      <c r="EF245" s="80"/>
      <c r="EG245" s="80"/>
      <c r="EH245" s="80"/>
      <c r="EI245" s="80"/>
      <c r="EJ245" s="80"/>
      <c r="EK245" s="80"/>
      <c r="EL245" s="80"/>
      <c r="EM245" s="80"/>
      <c r="EN245" s="80"/>
      <c r="EO245" s="80"/>
      <c r="EP245" s="80"/>
      <c r="EQ245" s="80"/>
      <c r="ER245" s="80"/>
      <c r="ES245" s="80"/>
      <c r="ET245" s="80"/>
      <c r="EU245" s="80"/>
      <c r="EV245" s="80"/>
      <c r="EW245" s="80"/>
      <c r="EX245" s="80"/>
      <c r="EY245" s="80"/>
      <c r="EZ245" s="80"/>
      <c r="FA245" s="80"/>
      <c r="FB245" s="80"/>
      <c r="FC245" s="80"/>
      <c r="FD245" s="80"/>
      <c r="FE245" s="80"/>
      <c r="FF245" s="80"/>
      <c r="FG245" s="80"/>
      <c r="FH245" s="80"/>
      <c r="FI245" s="80"/>
      <c r="FJ245" s="80"/>
      <c r="FK245" s="80"/>
      <c r="FL245" s="80"/>
      <c r="FM245" s="80"/>
      <c r="FN245" s="80"/>
      <c r="FO245" s="80"/>
      <c r="FP245" s="80"/>
      <c r="FQ245" s="80"/>
      <c r="FR245" s="80"/>
      <c r="FS245" s="80"/>
      <c r="FT245" s="80"/>
      <c r="FU245" s="80"/>
      <c r="FV245" s="80"/>
      <c r="FW245" s="80"/>
      <c r="FX245" s="80"/>
      <c r="FY245" s="80"/>
      <c r="FZ245" s="80"/>
      <c r="GA245" s="80"/>
      <c r="GB245" s="80"/>
      <c r="GC245" s="80"/>
      <c r="GD245" s="80"/>
      <c r="GE245" s="80"/>
      <c r="GF245" s="80"/>
    </row>
    <row r="246" spans="1:188" x14ac:dyDescent="0.25">
      <c r="A246" s="101"/>
      <c r="B246" s="102"/>
      <c r="C246" s="102"/>
      <c r="D246" s="38"/>
      <c r="E246" s="89"/>
      <c r="F246" s="90"/>
      <c r="G246" s="78"/>
      <c r="H246" s="91"/>
      <c r="I246" s="78"/>
      <c r="J246" s="80"/>
      <c r="K246" s="80"/>
      <c r="L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0"/>
      <c r="CB246" s="80"/>
      <c r="CC246" s="80"/>
      <c r="CD246" s="80"/>
      <c r="CE246" s="80"/>
      <c r="CF246" s="80"/>
      <c r="CG246" s="80"/>
      <c r="CH246" s="80"/>
      <c r="CI246" s="80"/>
      <c r="CJ246" s="80"/>
      <c r="CK246" s="80"/>
      <c r="CL246" s="80"/>
      <c r="CM246" s="80"/>
      <c r="CN246" s="80"/>
      <c r="CO246" s="80"/>
      <c r="CP246" s="80"/>
      <c r="CQ246" s="80"/>
      <c r="CR246" s="80"/>
      <c r="CS246" s="80"/>
      <c r="CT246" s="80"/>
      <c r="CU246" s="80"/>
      <c r="CV246" s="80"/>
      <c r="CW246" s="80"/>
      <c r="CX246" s="80"/>
      <c r="CY246" s="80"/>
      <c r="CZ246" s="80"/>
      <c r="DA246" s="80"/>
      <c r="DB246" s="80"/>
      <c r="DC246" s="80"/>
      <c r="DD246" s="80"/>
      <c r="DE246" s="80"/>
      <c r="DF246" s="80"/>
      <c r="DG246" s="80"/>
      <c r="DH246" s="80"/>
      <c r="DI246" s="80"/>
      <c r="DJ246" s="80"/>
      <c r="DK246" s="80"/>
      <c r="DL246" s="80"/>
      <c r="DM246" s="80"/>
      <c r="DN246" s="80"/>
      <c r="DO246" s="80"/>
      <c r="DP246" s="80"/>
      <c r="DQ246" s="80"/>
      <c r="DR246" s="80"/>
      <c r="DS246" s="80"/>
      <c r="DT246" s="80"/>
      <c r="DU246" s="80"/>
      <c r="DV246" s="80"/>
      <c r="DW246" s="80"/>
      <c r="DX246" s="80"/>
      <c r="DY246" s="80"/>
      <c r="DZ246" s="80"/>
      <c r="EA246" s="80"/>
      <c r="EB246" s="80"/>
      <c r="EC246" s="80"/>
      <c r="ED246" s="80"/>
      <c r="EE246" s="80"/>
      <c r="EF246" s="80"/>
      <c r="EG246" s="80"/>
      <c r="EH246" s="80"/>
      <c r="EI246" s="80"/>
      <c r="EJ246" s="80"/>
      <c r="EK246" s="80"/>
      <c r="EL246" s="80"/>
      <c r="EM246" s="80"/>
      <c r="EN246" s="80"/>
      <c r="EO246" s="80"/>
      <c r="EP246" s="80"/>
      <c r="EQ246" s="80"/>
      <c r="ER246" s="80"/>
      <c r="ES246" s="80"/>
      <c r="ET246" s="80"/>
      <c r="EU246" s="80"/>
      <c r="EV246" s="80"/>
      <c r="EW246" s="80"/>
      <c r="EX246" s="80"/>
      <c r="EY246" s="80"/>
      <c r="EZ246" s="80"/>
      <c r="FA246" s="80"/>
      <c r="FB246" s="80"/>
      <c r="FC246" s="80"/>
      <c r="FD246" s="80"/>
      <c r="FE246" s="80"/>
      <c r="FF246" s="80"/>
      <c r="FG246" s="80"/>
      <c r="FH246" s="80"/>
      <c r="FI246" s="80"/>
      <c r="FJ246" s="80"/>
      <c r="FK246" s="80"/>
      <c r="FL246" s="80"/>
      <c r="FM246" s="80"/>
      <c r="FN246" s="80"/>
      <c r="FO246" s="80"/>
      <c r="FP246" s="80"/>
      <c r="FQ246" s="80"/>
      <c r="FR246" s="80"/>
      <c r="FS246" s="80"/>
      <c r="FT246" s="80"/>
      <c r="FU246" s="80"/>
      <c r="FV246" s="80"/>
      <c r="FW246" s="80"/>
      <c r="FX246" s="80"/>
      <c r="FY246" s="80"/>
      <c r="FZ246" s="80"/>
      <c r="GA246" s="80"/>
      <c r="GB246" s="80"/>
      <c r="GC246" s="80"/>
      <c r="GD246" s="80"/>
      <c r="GE246" s="80"/>
      <c r="GF246" s="80"/>
    </row>
    <row r="247" spans="1:188" x14ac:dyDescent="0.25">
      <c r="A247" s="101"/>
      <c r="B247" s="102"/>
      <c r="C247" s="102"/>
      <c r="D247" s="38"/>
      <c r="E247" s="89"/>
      <c r="F247" s="90"/>
      <c r="G247" s="78"/>
      <c r="H247" s="91"/>
      <c r="I247" s="78"/>
      <c r="J247" s="80"/>
      <c r="K247" s="80"/>
      <c r="L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0"/>
      <c r="CB247" s="80"/>
      <c r="CC247" s="80"/>
      <c r="CD247" s="80"/>
      <c r="CE247" s="80"/>
      <c r="CF247" s="80"/>
      <c r="CG247" s="80"/>
      <c r="CH247" s="80"/>
      <c r="CI247" s="80"/>
      <c r="CJ247" s="80"/>
      <c r="CK247" s="80"/>
      <c r="CL247" s="80"/>
      <c r="CM247" s="80"/>
      <c r="CN247" s="80"/>
      <c r="CO247" s="80"/>
      <c r="CP247" s="80"/>
      <c r="CQ247" s="80"/>
      <c r="CR247" s="80"/>
      <c r="CS247" s="80"/>
      <c r="CT247" s="80"/>
      <c r="CU247" s="80"/>
      <c r="CV247" s="80"/>
      <c r="CW247" s="80"/>
      <c r="CX247" s="80"/>
      <c r="CY247" s="80"/>
      <c r="CZ247" s="80"/>
      <c r="DA247" s="80"/>
      <c r="DB247" s="80"/>
      <c r="DC247" s="80"/>
      <c r="DD247" s="80"/>
      <c r="DE247" s="80"/>
      <c r="DF247" s="80"/>
      <c r="DG247" s="80"/>
      <c r="DH247" s="80"/>
      <c r="DI247" s="80"/>
      <c r="DJ247" s="80"/>
      <c r="DK247" s="80"/>
      <c r="DL247" s="80"/>
      <c r="DM247" s="80"/>
      <c r="DN247" s="80"/>
      <c r="DO247" s="80"/>
      <c r="DP247" s="80"/>
      <c r="DQ247" s="80"/>
      <c r="DR247" s="80"/>
      <c r="DS247" s="80"/>
      <c r="DT247" s="80"/>
      <c r="DU247" s="80"/>
      <c r="DV247" s="80"/>
      <c r="DW247" s="80"/>
      <c r="DX247" s="80"/>
      <c r="DY247" s="80"/>
      <c r="DZ247" s="80"/>
      <c r="EA247" s="80"/>
      <c r="EB247" s="80"/>
      <c r="EC247" s="80"/>
      <c r="ED247" s="80"/>
      <c r="EE247" s="80"/>
      <c r="EF247" s="80"/>
      <c r="EG247" s="80"/>
      <c r="EH247" s="80"/>
      <c r="EI247" s="80"/>
      <c r="EJ247" s="80"/>
      <c r="EK247" s="80"/>
      <c r="EL247" s="80"/>
      <c r="EM247" s="80"/>
      <c r="EN247" s="80"/>
      <c r="EO247" s="80"/>
      <c r="EP247" s="80"/>
      <c r="EQ247" s="80"/>
      <c r="ER247" s="80"/>
      <c r="ES247" s="80"/>
      <c r="ET247" s="80"/>
      <c r="EU247" s="80"/>
      <c r="EV247" s="80"/>
      <c r="EW247" s="80"/>
      <c r="EX247" s="80"/>
      <c r="EY247" s="80"/>
      <c r="EZ247" s="80"/>
      <c r="FA247" s="80"/>
      <c r="FB247" s="80"/>
      <c r="FC247" s="80"/>
      <c r="FD247" s="80"/>
      <c r="FE247" s="80"/>
      <c r="FF247" s="80"/>
      <c r="FG247" s="80"/>
      <c r="FH247" s="80"/>
      <c r="FI247" s="80"/>
      <c r="FJ247" s="80"/>
      <c r="FK247" s="80"/>
      <c r="FL247" s="80"/>
      <c r="FM247" s="80"/>
      <c r="FN247" s="80"/>
      <c r="FO247" s="80"/>
      <c r="FP247" s="80"/>
      <c r="FQ247" s="80"/>
      <c r="FR247" s="80"/>
      <c r="FS247" s="80"/>
      <c r="FT247" s="80"/>
      <c r="FU247" s="80"/>
      <c r="FV247" s="80"/>
      <c r="FW247" s="80"/>
      <c r="FX247" s="80"/>
      <c r="FY247" s="80"/>
      <c r="FZ247" s="80"/>
      <c r="GA247" s="80"/>
      <c r="GB247" s="80"/>
      <c r="GC247" s="80"/>
      <c r="GD247" s="80"/>
      <c r="GE247" s="80"/>
      <c r="GF247" s="80"/>
    </row>
    <row r="248" spans="1:188" x14ac:dyDescent="0.25">
      <c r="A248" s="101"/>
      <c r="B248" s="102"/>
      <c r="C248" s="102"/>
      <c r="D248" s="38"/>
      <c r="E248" s="89"/>
      <c r="F248" s="90"/>
      <c r="G248" s="78"/>
      <c r="H248" s="91"/>
      <c r="I248" s="78"/>
      <c r="J248" s="80"/>
      <c r="K248" s="80"/>
      <c r="L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80"/>
      <c r="AO248" s="80"/>
      <c r="AP248" s="80"/>
      <c r="AQ248" s="80"/>
      <c r="AR248" s="80"/>
      <c r="AS248" s="80"/>
      <c r="AT248" s="80"/>
      <c r="AU248" s="80"/>
      <c r="AV248" s="80"/>
      <c r="AW248" s="80"/>
      <c r="AX248" s="80"/>
      <c r="AY248" s="80"/>
      <c r="AZ248" s="80"/>
      <c r="BA248" s="80"/>
      <c r="BB248" s="80"/>
      <c r="BC248" s="80"/>
      <c r="BD248" s="80"/>
      <c r="BE248" s="80"/>
      <c r="BF248" s="80"/>
      <c r="BG248" s="80"/>
      <c r="BH248" s="80"/>
      <c r="BI248" s="80"/>
      <c r="BJ248" s="80"/>
      <c r="BK248" s="80"/>
      <c r="BL248" s="80"/>
      <c r="BM248" s="80"/>
      <c r="BN248" s="80"/>
      <c r="BO248" s="80"/>
      <c r="BP248" s="80"/>
      <c r="BQ248" s="80"/>
      <c r="BR248" s="80"/>
      <c r="BS248" s="80"/>
      <c r="BT248" s="80"/>
      <c r="BU248" s="80"/>
      <c r="BV248" s="80"/>
      <c r="BW248" s="80"/>
      <c r="BX248" s="80"/>
      <c r="BY248" s="80"/>
      <c r="BZ248" s="80"/>
      <c r="CA248" s="80"/>
      <c r="CB248" s="80"/>
      <c r="CC248" s="80"/>
      <c r="CD248" s="80"/>
      <c r="CE248" s="80"/>
      <c r="CF248" s="80"/>
      <c r="CG248" s="80"/>
      <c r="CH248" s="80"/>
      <c r="CI248" s="80"/>
      <c r="CJ248" s="80"/>
      <c r="CK248" s="80"/>
      <c r="CL248" s="80"/>
      <c r="CM248" s="80"/>
      <c r="CN248" s="80"/>
      <c r="CO248" s="80"/>
      <c r="CP248" s="80"/>
      <c r="CQ248" s="80"/>
      <c r="CR248" s="80"/>
      <c r="CS248" s="80"/>
      <c r="CT248" s="80"/>
      <c r="CU248" s="80"/>
      <c r="CV248" s="80"/>
      <c r="CW248" s="80"/>
      <c r="CX248" s="80"/>
      <c r="CY248" s="80"/>
      <c r="CZ248" s="80"/>
      <c r="DA248" s="80"/>
      <c r="DB248" s="80"/>
      <c r="DC248" s="80"/>
      <c r="DD248" s="80"/>
      <c r="DE248" s="80"/>
      <c r="DF248" s="80"/>
      <c r="DG248" s="80"/>
      <c r="DH248" s="80"/>
      <c r="DI248" s="80"/>
      <c r="DJ248" s="80"/>
      <c r="DK248" s="80"/>
      <c r="DL248" s="80"/>
      <c r="DM248" s="80"/>
      <c r="DN248" s="80"/>
      <c r="DO248" s="80"/>
      <c r="DP248" s="80"/>
      <c r="DQ248" s="80"/>
      <c r="DR248" s="80"/>
      <c r="DS248" s="80"/>
      <c r="DT248" s="80"/>
      <c r="DU248" s="80"/>
      <c r="DV248" s="80"/>
      <c r="DW248" s="80"/>
      <c r="DX248" s="80"/>
      <c r="DY248" s="80"/>
      <c r="DZ248" s="80"/>
      <c r="EA248" s="80"/>
      <c r="EB248" s="80"/>
      <c r="EC248" s="80"/>
      <c r="ED248" s="80"/>
      <c r="EE248" s="80"/>
      <c r="EF248" s="80"/>
      <c r="EG248" s="80"/>
      <c r="EH248" s="80"/>
      <c r="EI248" s="80"/>
      <c r="EJ248" s="80"/>
      <c r="EK248" s="80"/>
      <c r="EL248" s="80"/>
      <c r="EM248" s="80"/>
      <c r="EN248" s="80"/>
      <c r="EO248" s="80"/>
      <c r="EP248" s="80"/>
      <c r="EQ248" s="80"/>
      <c r="ER248" s="80"/>
      <c r="ES248" s="80"/>
      <c r="ET248" s="80"/>
      <c r="EU248" s="80"/>
      <c r="EV248" s="80"/>
      <c r="EW248" s="80"/>
      <c r="EX248" s="80"/>
      <c r="EY248" s="80"/>
      <c r="EZ248" s="80"/>
      <c r="FA248" s="80"/>
      <c r="FB248" s="80"/>
      <c r="FC248" s="80"/>
      <c r="FD248" s="80"/>
      <c r="FE248" s="80"/>
      <c r="FF248" s="80"/>
      <c r="FG248" s="80"/>
      <c r="FH248" s="80"/>
      <c r="FI248" s="80"/>
      <c r="FJ248" s="80"/>
      <c r="FK248" s="80"/>
      <c r="FL248" s="80"/>
      <c r="FM248" s="80"/>
      <c r="FN248" s="80"/>
      <c r="FO248" s="80"/>
      <c r="FP248" s="80"/>
      <c r="FQ248" s="80"/>
      <c r="FR248" s="80"/>
      <c r="FS248" s="80"/>
      <c r="FT248" s="80"/>
      <c r="FU248" s="80"/>
      <c r="FV248" s="80"/>
      <c r="FW248" s="80"/>
      <c r="FX248" s="80"/>
      <c r="FY248" s="80"/>
      <c r="FZ248" s="80"/>
      <c r="GA248" s="80"/>
      <c r="GB248" s="80"/>
      <c r="GC248" s="80"/>
      <c r="GD248" s="80"/>
      <c r="GE248" s="80"/>
      <c r="GF248" s="80"/>
    </row>
    <row r="249" spans="1:188" x14ac:dyDescent="0.25">
      <c r="A249" s="101"/>
      <c r="B249" s="102"/>
      <c r="C249" s="102"/>
      <c r="D249" s="38"/>
      <c r="E249" s="89"/>
      <c r="F249" s="90"/>
      <c r="G249" s="78"/>
      <c r="H249" s="91"/>
      <c r="I249" s="78"/>
      <c r="J249" s="80"/>
      <c r="K249" s="80"/>
      <c r="L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80"/>
      <c r="AO249" s="80"/>
      <c r="AP249" s="80"/>
      <c r="AQ249" s="80"/>
      <c r="AR249" s="80"/>
      <c r="AS249" s="80"/>
      <c r="AT249" s="80"/>
      <c r="AU249" s="80"/>
      <c r="AV249" s="80"/>
      <c r="AW249" s="80"/>
      <c r="AX249" s="80"/>
      <c r="AY249" s="80"/>
      <c r="AZ249" s="80"/>
      <c r="BA249" s="80"/>
      <c r="BB249" s="80"/>
      <c r="BC249" s="80"/>
      <c r="BD249" s="80"/>
      <c r="BE249" s="80"/>
      <c r="BF249" s="80"/>
      <c r="BG249" s="80"/>
      <c r="BH249" s="80"/>
      <c r="BI249" s="80"/>
      <c r="BJ249" s="80"/>
      <c r="BK249" s="80"/>
      <c r="BL249" s="80"/>
      <c r="BM249" s="80"/>
      <c r="BN249" s="80"/>
      <c r="BO249" s="80"/>
      <c r="BP249" s="80"/>
      <c r="BQ249" s="80"/>
      <c r="BR249" s="80"/>
      <c r="BS249" s="80"/>
      <c r="BT249" s="80"/>
      <c r="BU249" s="80"/>
      <c r="BV249" s="80"/>
      <c r="BW249" s="80"/>
      <c r="BX249" s="80"/>
      <c r="BY249" s="80"/>
      <c r="BZ249" s="80"/>
      <c r="CA249" s="80"/>
      <c r="CB249" s="80"/>
      <c r="CC249" s="80"/>
      <c r="CD249" s="80"/>
      <c r="CE249" s="80"/>
      <c r="CF249" s="80"/>
      <c r="CG249" s="80"/>
      <c r="CH249" s="80"/>
      <c r="CI249" s="80"/>
      <c r="CJ249" s="80"/>
      <c r="CK249" s="80"/>
      <c r="CL249" s="80"/>
      <c r="CM249" s="80"/>
      <c r="CN249" s="80"/>
      <c r="CO249" s="80"/>
      <c r="CP249" s="80"/>
      <c r="CQ249" s="80"/>
      <c r="CR249" s="80"/>
      <c r="CS249" s="80"/>
      <c r="CT249" s="80"/>
      <c r="CU249" s="80"/>
      <c r="CV249" s="80"/>
      <c r="CW249" s="80"/>
      <c r="CX249" s="80"/>
      <c r="CY249" s="80"/>
      <c r="CZ249" s="80"/>
      <c r="DA249" s="80"/>
      <c r="DB249" s="80"/>
      <c r="DC249" s="80"/>
      <c r="DD249" s="80"/>
      <c r="DE249" s="80"/>
      <c r="DF249" s="80"/>
      <c r="DG249" s="80"/>
      <c r="DH249" s="80"/>
      <c r="DI249" s="80"/>
      <c r="DJ249" s="80"/>
      <c r="DK249" s="80"/>
      <c r="DL249" s="80"/>
      <c r="DM249" s="80"/>
      <c r="DN249" s="80"/>
      <c r="DO249" s="80"/>
      <c r="DP249" s="80"/>
      <c r="DQ249" s="80"/>
      <c r="DR249" s="80"/>
      <c r="DS249" s="80"/>
      <c r="DT249" s="80"/>
      <c r="DU249" s="80"/>
      <c r="DV249" s="80"/>
      <c r="DW249" s="80"/>
      <c r="DX249" s="80"/>
      <c r="DY249" s="80"/>
      <c r="DZ249" s="80"/>
      <c r="EA249" s="80"/>
      <c r="EB249" s="80"/>
      <c r="EC249" s="80"/>
      <c r="ED249" s="80"/>
      <c r="EE249" s="80"/>
      <c r="EF249" s="80"/>
      <c r="EG249" s="80"/>
      <c r="EH249" s="80"/>
      <c r="EI249" s="80"/>
      <c r="EJ249" s="80"/>
      <c r="EK249" s="80"/>
      <c r="EL249" s="80"/>
      <c r="EM249" s="80"/>
      <c r="EN249" s="80"/>
      <c r="EO249" s="80"/>
      <c r="EP249" s="80"/>
      <c r="EQ249" s="80"/>
      <c r="ER249" s="80"/>
      <c r="ES249" s="80"/>
      <c r="ET249" s="80"/>
      <c r="EU249" s="80"/>
      <c r="EV249" s="80"/>
      <c r="EW249" s="80"/>
      <c r="EX249" s="80"/>
      <c r="EY249" s="80"/>
      <c r="EZ249" s="80"/>
      <c r="FA249" s="80"/>
      <c r="FB249" s="80"/>
      <c r="FC249" s="80"/>
      <c r="FD249" s="80"/>
      <c r="FE249" s="80"/>
      <c r="FF249" s="80"/>
      <c r="FG249" s="80"/>
      <c r="FH249" s="80"/>
      <c r="FI249" s="80"/>
      <c r="FJ249" s="80"/>
      <c r="FK249" s="80"/>
      <c r="FL249" s="80"/>
      <c r="FM249" s="80"/>
      <c r="FN249" s="80"/>
      <c r="FO249" s="80"/>
      <c r="FP249" s="80"/>
      <c r="FQ249" s="80"/>
      <c r="FR249" s="80"/>
      <c r="FS249" s="80"/>
      <c r="FT249" s="80"/>
      <c r="FU249" s="80"/>
      <c r="FV249" s="80"/>
      <c r="FW249" s="80"/>
      <c r="FX249" s="80"/>
      <c r="FY249" s="80"/>
      <c r="FZ249" s="80"/>
      <c r="GA249" s="80"/>
      <c r="GB249" s="80"/>
      <c r="GC249" s="80"/>
      <c r="GD249" s="80"/>
      <c r="GE249" s="80"/>
      <c r="GF249" s="80"/>
    </row>
    <row r="250" spans="1:188" x14ac:dyDescent="0.25">
      <c r="A250" s="101"/>
      <c r="B250" s="102"/>
      <c r="C250" s="102"/>
      <c r="D250" s="38"/>
      <c r="E250" s="89"/>
      <c r="F250" s="90"/>
      <c r="G250" s="78"/>
      <c r="H250" s="91"/>
      <c r="I250" s="78"/>
      <c r="J250" s="80"/>
      <c r="K250" s="80"/>
      <c r="L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0"/>
      <c r="CB250" s="80"/>
      <c r="CC250" s="80"/>
      <c r="CD250" s="80"/>
      <c r="CE250" s="80"/>
      <c r="CF250" s="80"/>
      <c r="CG250" s="80"/>
      <c r="CH250" s="80"/>
      <c r="CI250" s="80"/>
      <c r="CJ250" s="80"/>
      <c r="CK250" s="80"/>
      <c r="CL250" s="80"/>
      <c r="CM250" s="80"/>
      <c r="CN250" s="80"/>
      <c r="CO250" s="80"/>
      <c r="CP250" s="80"/>
      <c r="CQ250" s="80"/>
      <c r="CR250" s="80"/>
      <c r="CS250" s="80"/>
      <c r="CT250" s="80"/>
      <c r="CU250" s="80"/>
      <c r="CV250" s="80"/>
      <c r="CW250" s="80"/>
      <c r="CX250" s="80"/>
      <c r="CY250" s="80"/>
      <c r="CZ250" s="80"/>
      <c r="DA250" s="80"/>
      <c r="DB250" s="80"/>
      <c r="DC250" s="80"/>
      <c r="DD250" s="80"/>
      <c r="DE250" s="80"/>
      <c r="DF250" s="80"/>
      <c r="DG250" s="80"/>
      <c r="DH250" s="80"/>
      <c r="DI250" s="80"/>
      <c r="DJ250" s="80"/>
      <c r="DK250" s="80"/>
      <c r="DL250" s="80"/>
      <c r="DM250" s="80"/>
      <c r="DN250" s="80"/>
      <c r="DO250" s="80"/>
      <c r="DP250" s="80"/>
      <c r="DQ250" s="80"/>
      <c r="DR250" s="80"/>
      <c r="DS250" s="80"/>
      <c r="DT250" s="80"/>
      <c r="DU250" s="80"/>
      <c r="DV250" s="80"/>
      <c r="DW250" s="80"/>
      <c r="DX250" s="80"/>
      <c r="DY250" s="80"/>
      <c r="DZ250" s="80"/>
      <c r="EA250" s="80"/>
      <c r="EB250" s="80"/>
      <c r="EC250" s="80"/>
      <c r="ED250" s="80"/>
      <c r="EE250" s="80"/>
      <c r="EF250" s="80"/>
      <c r="EG250" s="80"/>
      <c r="EH250" s="80"/>
      <c r="EI250" s="80"/>
      <c r="EJ250" s="80"/>
      <c r="EK250" s="80"/>
      <c r="EL250" s="80"/>
      <c r="EM250" s="80"/>
      <c r="EN250" s="80"/>
      <c r="EO250" s="80"/>
      <c r="EP250" s="80"/>
      <c r="EQ250" s="80"/>
      <c r="ER250" s="80"/>
      <c r="ES250" s="80"/>
      <c r="ET250" s="80"/>
      <c r="EU250" s="80"/>
      <c r="EV250" s="80"/>
      <c r="EW250" s="80"/>
      <c r="EX250" s="80"/>
      <c r="EY250" s="80"/>
      <c r="EZ250" s="80"/>
      <c r="FA250" s="80"/>
      <c r="FB250" s="80"/>
      <c r="FC250" s="80"/>
      <c r="FD250" s="80"/>
      <c r="FE250" s="80"/>
      <c r="FF250" s="80"/>
      <c r="FG250" s="80"/>
      <c r="FH250" s="80"/>
      <c r="FI250" s="80"/>
      <c r="FJ250" s="80"/>
      <c r="FK250" s="80"/>
      <c r="FL250" s="80"/>
      <c r="FM250" s="80"/>
      <c r="FN250" s="80"/>
      <c r="FO250" s="80"/>
      <c r="FP250" s="80"/>
      <c r="FQ250" s="80"/>
      <c r="FR250" s="80"/>
      <c r="FS250" s="80"/>
      <c r="FT250" s="80"/>
      <c r="FU250" s="80"/>
      <c r="FV250" s="80"/>
      <c r="FW250" s="80"/>
      <c r="FX250" s="80"/>
      <c r="FY250" s="80"/>
      <c r="FZ250" s="80"/>
      <c r="GA250" s="80"/>
      <c r="GB250" s="80"/>
      <c r="GC250" s="80"/>
      <c r="GD250" s="80"/>
      <c r="GE250" s="80"/>
      <c r="GF250" s="80"/>
    </row>
    <row r="251" spans="1:188" x14ac:dyDescent="0.25">
      <c r="A251" s="101"/>
      <c r="B251" s="102"/>
      <c r="C251" s="102"/>
      <c r="D251" s="38"/>
      <c r="E251" s="89"/>
      <c r="F251" s="90"/>
      <c r="G251" s="78"/>
      <c r="H251" s="91"/>
      <c r="I251" s="78"/>
      <c r="J251" s="80"/>
      <c r="K251" s="80"/>
      <c r="L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0"/>
      <c r="BR251" s="80"/>
      <c r="BS251" s="80"/>
      <c r="BT251" s="80"/>
      <c r="BU251" s="80"/>
      <c r="BV251" s="80"/>
      <c r="BW251" s="80"/>
      <c r="BX251" s="80"/>
      <c r="BY251" s="80"/>
      <c r="BZ251" s="80"/>
      <c r="CA251" s="80"/>
      <c r="CB251" s="80"/>
      <c r="CC251" s="80"/>
      <c r="CD251" s="80"/>
      <c r="CE251" s="80"/>
      <c r="CF251" s="80"/>
      <c r="CG251" s="80"/>
      <c r="CH251" s="80"/>
      <c r="CI251" s="80"/>
      <c r="CJ251" s="80"/>
      <c r="CK251" s="80"/>
      <c r="CL251" s="80"/>
      <c r="CM251" s="80"/>
      <c r="CN251" s="80"/>
      <c r="CO251" s="80"/>
      <c r="CP251" s="80"/>
      <c r="CQ251" s="80"/>
      <c r="CR251" s="80"/>
      <c r="CS251" s="80"/>
      <c r="CT251" s="80"/>
      <c r="CU251" s="80"/>
      <c r="CV251" s="80"/>
      <c r="CW251" s="80"/>
      <c r="CX251" s="80"/>
      <c r="CY251" s="80"/>
      <c r="CZ251" s="80"/>
      <c r="DA251" s="80"/>
      <c r="DB251" s="80"/>
      <c r="DC251" s="80"/>
      <c r="DD251" s="80"/>
      <c r="DE251" s="80"/>
      <c r="DF251" s="80"/>
      <c r="DG251" s="80"/>
      <c r="DH251" s="80"/>
      <c r="DI251" s="80"/>
      <c r="DJ251" s="80"/>
      <c r="DK251" s="80"/>
      <c r="DL251" s="80"/>
      <c r="DM251" s="80"/>
      <c r="DN251" s="80"/>
      <c r="DO251" s="80"/>
      <c r="DP251" s="80"/>
      <c r="DQ251" s="80"/>
      <c r="DR251" s="80"/>
      <c r="DS251" s="80"/>
      <c r="DT251" s="80"/>
      <c r="DU251" s="80"/>
      <c r="DV251" s="80"/>
      <c r="DW251" s="80"/>
      <c r="DX251" s="80"/>
      <c r="DY251" s="80"/>
      <c r="DZ251" s="80"/>
      <c r="EA251" s="80"/>
      <c r="EB251" s="80"/>
      <c r="EC251" s="80"/>
      <c r="ED251" s="80"/>
      <c r="EE251" s="80"/>
      <c r="EF251" s="80"/>
      <c r="EG251" s="80"/>
      <c r="EH251" s="80"/>
      <c r="EI251" s="80"/>
      <c r="EJ251" s="80"/>
      <c r="EK251" s="80"/>
      <c r="EL251" s="80"/>
      <c r="EM251" s="80"/>
      <c r="EN251" s="80"/>
      <c r="EO251" s="80"/>
      <c r="EP251" s="80"/>
      <c r="EQ251" s="80"/>
      <c r="ER251" s="80"/>
      <c r="ES251" s="80"/>
      <c r="ET251" s="80"/>
      <c r="EU251" s="80"/>
      <c r="EV251" s="80"/>
      <c r="EW251" s="80"/>
      <c r="EX251" s="80"/>
      <c r="EY251" s="80"/>
      <c r="EZ251" s="80"/>
      <c r="FA251" s="80"/>
      <c r="FB251" s="80"/>
      <c r="FC251" s="80"/>
      <c r="FD251" s="80"/>
      <c r="FE251" s="80"/>
      <c r="FF251" s="80"/>
      <c r="FG251" s="80"/>
      <c r="FH251" s="80"/>
      <c r="FI251" s="80"/>
      <c r="FJ251" s="80"/>
      <c r="FK251" s="80"/>
      <c r="FL251" s="80"/>
      <c r="FM251" s="80"/>
      <c r="FN251" s="80"/>
      <c r="FO251" s="80"/>
      <c r="FP251" s="80"/>
      <c r="FQ251" s="80"/>
      <c r="FR251" s="80"/>
      <c r="FS251" s="80"/>
      <c r="FT251" s="80"/>
      <c r="FU251" s="80"/>
      <c r="FV251" s="80"/>
      <c r="FW251" s="80"/>
      <c r="FX251" s="80"/>
      <c r="FY251" s="80"/>
      <c r="FZ251" s="80"/>
      <c r="GA251" s="80"/>
      <c r="GB251" s="80"/>
      <c r="GC251" s="80"/>
      <c r="GD251" s="80"/>
      <c r="GE251" s="80"/>
      <c r="GF251" s="80"/>
    </row>
    <row r="252" spans="1:188" x14ac:dyDescent="0.25">
      <c r="A252" s="101"/>
      <c r="B252" s="102"/>
      <c r="C252" s="102"/>
      <c r="D252" s="38"/>
      <c r="E252" s="89"/>
      <c r="F252" s="90"/>
      <c r="G252" s="78"/>
      <c r="H252" s="91"/>
      <c r="I252" s="78"/>
      <c r="J252" s="80"/>
      <c r="K252" s="80"/>
      <c r="L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0"/>
      <c r="AR252" s="80"/>
      <c r="AS252" s="80"/>
      <c r="AT252" s="80"/>
      <c r="AU252" s="80"/>
      <c r="AV252" s="80"/>
      <c r="AW252" s="80"/>
      <c r="AX252" s="80"/>
      <c r="AY252" s="80"/>
      <c r="AZ252" s="80"/>
      <c r="BA252" s="80"/>
      <c r="BB252" s="80"/>
      <c r="BC252" s="80"/>
      <c r="BD252" s="80"/>
      <c r="BE252" s="80"/>
      <c r="BF252" s="80"/>
      <c r="BG252" s="80"/>
      <c r="BH252" s="80"/>
      <c r="BI252" s="80"/>
      <c r="BJ252" s="80"/>
      <c r="BK252" s="80"/>
      <c r="BL252" s="80"/>
      <c r="BM252" s="80"/>
      <c r="BN252" s="80"/>
      <c r="BO252" s="80"/>
      <c r="BP252" s="80"/>
      <c r="BQ252" s="80"/>
      <c r="BR252" s="80"/>
      <c r="BS252" s="80"/>
      <c r="BT252" s="80"/>
      <c r="BU252" s="80"/>
      <c r="BV252" s="80"/>
      <c r="BW252" s="80"/>
      <c r="BX252" s="80"/>
      <c r="BY252" s="80"/>
      <c r="BZ252" s="80"/>
      <c r="CA252" s="80"/>
      <c r="CB252" s="80"/>
      <c r="CC252" s="80"/>
      <c r="CD252" s="80"/>
      <c r="CE252" s="80"/>
      <c r="CF252" s="80"/>
      <c r="CG252" s="80"/>
      <c r="CH252" s="80"/>
      <c r="CI252" s="80"/>
      <c r="CJ252" s="80"/>
      <c r="CK252" s="80"/>
      <c r="CL252" s="80"/>
      <c r="CM252" s="80"/>
      <c r="CN252" s="80"/>
      <c r="CO252" s="80"/>
      <c r="CP252" s="80"/>
      <c r="CQ252" s="80"/>
      <c r="CR252" s="80"/>
      <c r="CS252" s="80"/>
      <c r="CT252" s="80"/>
      <c r="CU252" s="80"/>
      <c r="CV252" s="80"/>
      <c r="CW252" s="80"/>
      <c r="CX252" s="80"/>
      <c r="CY252" s="80"/>
      <c r="CZ252" s="80"/>
      <c r="DA252" s="80"/>
      <c r="DB252" s="80"/>
      <c r="DC252" s="80"/>
      <c r="DD252" s="80"/>
      <c r="DE252" s="80"/>
      <c r="DF252" s="80"/>
      <c r="DG252" s="80"/>
      <c r="DH252" s="80"/>
      <c r="DI252" s="80"/>
      <c r="DJ252" s="80"/>
      <c r="DK252" s="80"/>
      <c r="DL252" s="80"/>
      <c r="DM252" s="80"/>
      <c r="DN252" s="80"/>
      <c r="DO252" s="80"/>
      <c r="DP252" s="80"/>
      <c r="DQ252" s="80"/>
      <c r="DR252" s="80"/>
      <c r="DS252" s="80"/>
      <c r="DT252" s="80"/>
      <c r="DU252" s="80"/>
      <c r="DV252" s="80"/>
      <c r="DW252" s="80"/>
      <c r="DX252" s="80"/>
      <c r="DY252" s="80"/>
      <c r="DZ252" s="80"/>
      <c r="EA252" s="80"/>
      <c r="EB252" s="80"/>
      <c r="EC252" s="80"/>
      <c r="ED252" s="80"/>
      <c r="EE252" s="80"/>
      <c r="EF252" s="80"/>
      <c r="EG252" s="80"/>
      <c r="EH252" s="80"/>
      <c r="EI252" s="80"/>
      <c r="EJ252" s="80"/>
      <c r="EK252" s="80"/>
      <c r="EL252" s="80"/>
      <c r="EM252" s="80"/>
      <c r="EN252" s="80"/>
      <c r="EO252" s="80"/>
      <c r="EP252" s="80"/>
      <c r="EQ252" s="80"/>
      <c r="ER252" s="80"/>
      <c r="ES252" s="80"/>
      <c r="ET252" s="80"/>
      <c r="EU252" s="80"/>
      <c r="EV252" s="80"/>
      <c r="EW252" s="80"/>
      <c r="EX252" s="80"/>
      <c r="EY252" s="80"/>
      <c r="EZ252" s="80"/>
      <c r="FA252" s="80"/>
      <c r="FB252" s="80"/>
      <c r="FC252" s="80"/>
      <c r="FD252" s="80"/>
      <c r="FE252" s="80"/>
      <c r="FF252" s="80"/>
      <c r="FG252" s="80"/>
      <c r="FH252" s="80"/>
      <c r="FI252" s="80"/>
      <c r="FJ252" s="80"/>
      <c r="FK252" s="80"/>
      <c r="FL252" s="80"/>
      <c r="FM252" s="80"/>
      <c r="FN252" s="80"/>
      <c r="FO252" s="80"/>
      <c r="FP252" s="80"/>
      <c r="FQ252" s="80"/>
      <c r="FR252" s="80"/>
      <c r="FS252" s="80"/>
      <c r="FT252" s="80"/>
      <c r="FU252" s="80"/>
      <c r="FV252" s="80"/>
      <c r="FW252" s="80"/>
      <c r="FX252" s="80"/>
      <c r="FY252" s="80"/>
      <c r="FZ252" s="80"/>
      <c r="GA252" s="80"/>
      <c r="GB252" s="80"/>
      <c r="GC252" s="80"/>
      <c r="GD252" s="80"/>
      <c r="GE252" s="80"/>
      <c r="GF252" s="80"/>
    </row>
    <row r="253" spans="1:188" x14ac:dyDescent="0.25">
      <c r="A253" s="101"/>
      <c r="B253" s="102"/>
      <c r="C253" s="102"/>
      <c r="D253" s="38"/>
      <c r="E253" s="89"/>
      <c r="F253" s="90"/>
      <c r="G253" s="78"/>
      <c r="H253" s="91"/>
      <c r="I253" s="78"/>
      <c r="J253" s="80"/>
      <c r="K253" s="80"/>
      <c r="L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80"/>
      <c r="AX253" s="80"/>
      <c r="AY253" s="80"/>
      <c r="AZ253" s="80"/>
      <c r="BA253" s="80"/>
      <c r="BB253" s="80"/>
      <c r="BC253" s="80"/>
      <c r="BD253" s="80"/>
      <c r="BE253" s="80"/>
      <c r="BF253" s="80"/>
      <c r="BG253" s="80"/>
      <c r="BH253" s="80"/>
      <c r="BI253" s="80"/>
      <c r="BJ253" s="80"/>
      <c r="BK253" s="80"/>
      <c r="BL253" s="80"/>
      <c r="BM253" s="80"/>
      <c r="BN253" s="80"/>
      <c r="BO253" s="80"/>
      <c r="BP253" s="80"/>
      <c r="BQ253" s="80"/>
      <c r="BR253" s="80"/>
      <c r="BS253" s="80"/>
      <c r="BT253" s="80"/>
      <c r="BU253" s="80"/>
      <c r="BV253" s="80"/>
      <c r="BW253" s="80"/>
      <c r="BX253" s="80"/>
      <c r="BY253" s="80"/>
      <c r="BZ253" s="80"/>
      <c r="CA253" s="80"/>
      <c r="CB253" s="80"/>
      <c r="CC253" s="80"/>
      <c r="CD253" s="80"/>
      <c r="CE253" s="80"/>
      <c r="CF253" s="80"/>
      <c r="CG253" s="80"/>
      <c r="CH253" s="80"/>
      <c r="CI253" s="80"/>
      <c r="CJ253" s="80"/>
      <c r="CK253" s="80"/>
      <c r="CL253" s="80"/>
      <c r="CM253" s="80"/>
      <c r="CN253" s="80"/>
      <c r="CO253" s="80"/>
      <c r="CP253" s="80"/>
      <c r="CQ253" s="80"/>
      <c r="CR253" s="80"/>
      <c r="CS253" s="80"/>
      <c r="CT253" s="80"/>
      <c r="CU253" s="80"/>
      <c r="CV253" s="80"/>
      <c r="CW253" s="80"/>
      <c r="CX253" s="80"/>
      <c r="CY253" s="80"/>
      <c r="CZ253" s="80"/>
      <c r="DA253" s="80"/>
      <c r="DB253" s="80"/>
      <c r="DC253" s="80"/>
      <c r="DD253" s="80"/>
      <c r="DE253" s="80"/>
      <c r="DF253" s="80"/>
      <c r="DG253" s="80"/>
      <c r="DH253" s="80"/>
      <c r="DI253" s="80"/>
      <c r="DJ253" s="80"/>
      <c r="DK253" s="80"/>
      <c r="DL253" s="80"/>
      <c r="DM253" s="80"/>
      <c r="DN253" s="80"/>
      <c r="DO253" s="80"/>
      <c r="DP253" s="80"/>
      <c r="DQ253" s="80"/>
      <c r="DR253" s="80"/>
      <c r="DS253" s="80"/>
      <c r="DT253" s="80"/>
      <c r="DU253" s="80"/>
      <c r="DV253" s="80"/>
      <c r="DW253" s="80"/>
      <c r="DX253" s="80"/>
      <c r="DY253" s="80"/>
      <c r="DZ253" s="80"/>
      <c r="EA253" s="80"/>
      <c r="EB253" s="80"/>
      <c r="EC253" s="80"/>
      <c r="ED253" s="80"/>
      <c r="EE253" s="80"/>
      <c r="EF253" s="80"/>
      <c r="EG253" s="80"/>
      <c r="EH253" s="80"/>
      <c r="EI253" s="80"/>
      <c r="EJ253" s="80"/>
      <c r="EK253" s="80"/>
      <c r="EL253" s="80"/>
      <c r="EM253" s="80"/>
      <c r="EN253" s="80"/>
      <c r="EO253" s="80"/>
      <c r="EP253" s="80"/>
      <c r="EQ253" s="80"/>
      <c r="ER253" s="80"/>
      <c r="ES253" s="80"/>
      <c r="ET253" s="80"/>
      <c r="EU253" s="80"/>
      <c r="EV253" s="80"/>
      <c r="EW253" s="80"/>
      <c r="EX253" s="80"/>
      <c r="EY253" s="80"/>
      <c r="EZ253" s="80"/>
      <c r="FA253" s="80"/>
      <c r="FB253" s="80"/>
      <c r="FC253" s="80"/>
      <c r="FD253" s="80"/>
      <c r="FE253" s="80"/>
      <c r="FF253" s="80"/>
      <c r="FG253" s="80"/>
      <c r="FH253" s="80"/>
      <c r="FI253" s="80"/>
      <c r="FJ253" s="80"/>
      <c r="FK253" s="80"/>
      <c r="FL253" s="80"/>
      <c r="FM253" s="80"/>
      <c r="FN253" s="80"/>
      <c r="FO253" s="80"/>
      <c r="FP253" s="80"/>
      <c r="FQ253" s="80"/>
      <c r="FR253" s="80"/>
      <c r="FS253" s="80"/>
      <c r="FT253" s="80"/>
      <c r="FU253" s="80"/>
      <c r="FV253" s="80"/>
      <c r="FW253" s="80"/>
      <c r="FX253" s="80"/>
      <c r="FY253" s="80"/>
      <c r="FZ253" s="80"/>
      <c r="GA253" s="80"/>
      <c r="GB253" s="80"/>
      <c r="GC253" s="80"/>
      <c r="GD253" s="80"/>
      <c r="GE253" s="80"/>
      <c r="GF253" s="80"/>
    </row>
    <row r="254" spans="1:188" x14ac:dyDescent="0.25">
      <c r="A254" s="101"/>
      <c r="B254" s="102"/>
      <c r="C254" s="102"/>
      <c r="D254" s="38"/>
      <c r="E254" s="89"/>
      <c r="F254" s="90"/>
      <c r="G254" s="78"/>
      <c r="H254" s="91"/>
      <c r="I254" s="78"/>
      <c r="J254" s="80"/>
      <c r="K254" s="80"/>
      <c r="L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80"/>
      <c r="AO254" s="80"/>
      <c r="AP254" s="80"/>
      <c r="AQ254" s="80"/>
      <c r="AR254" s="80"/>
      <c r="AS254" s="80"/>
      <c r="AT254" s="80"/>
      <c r="AU254" s="80"/>
      <c r="AV254" s="80"/>
      <c r="AW254" s="80"/>
      <c r="AX254" s="80"/>
      <c r="AY254" s="80"/>
      <c r="AZ254" s="80"/>
      <c r="BA254" s="80"/>
      <c r="BB254" s="80"/>
      <c r="BC254" s="80"/>
      <c r="BD254" s="80"/>
      <c r="BE254" s="80"/>
      <c r="BF254" s="80"/>
      <c r="BG254" s="80"/>
      <c r="BH254" s="80"/>
      <c r="BI254" s="80"/>
      <c r="BJ254" s="80"/>
      <c r="BK254" s="80"/>
      <c r="BL254" s="80"/>
      <c r="BM254" s="80"/>
      <c r="BN254" s="80"/>
      <c r="BO254" s="80"/>
      <c r="BP254" s="80"/>
      <c r="BQ254" s="80"/>
      <c r="BR254" s="80"/>
      <c r="BS254" s="80"/>
      <c r="BT254" s="80"/>
      <c r="BU254" s="80"/>
      <c r="BV254" s="80"/>
      <c r="BW254" s="80"/>
      <c r="BX254" s="80"/>
      <c r="BY254" s="80"/>
      <c r="BZ254" s="80"/>
      <c r="CA254" s="80"/>
      <c r="CB254" s="80"/>
      <c r="CC254" s="80"/>
      <c r="CD254" s="80"/>
      <c r="CE254" s="80"/>
      <c r="CF254" s="80"/>
      <c r="CG254" s="80"/>
      <c r="CH254" s="80"/>
      <c r="CI254" s="80"/>
      <c r="CJ254" s="80"/>
      <c r="CK254" s="80"/>
      <c r="CL254" s="80"/>
      <c r="CM254" s="80"/>
      <c r="CN254" s="80"/>
      <c r="CO254" s="80"/>
      <c r="CP254" s="80"/>
      <c r="CQ254" s="80"/>
      <c r="CR254" s="80"/>
      <c r="CS254" s="80"/>
      <c r="CT254" s="80"/>
      <c r="CU254" s="80"/>
      <c r="CV254" s="80"/>
      <c r="CW254" s="80"/>
      <c r="CX254" s="80"/>
      <c r="CY254" s="80"/>
      <c r="CZ254" s="80"/>
      <c r="DA254" s="80"/>
      <c r="DB254" s="80"/>
      <c r="DC254" s="80"/>
      <c r="DD254" s="80"/>
      <c r="DE254" s="80"/>
      <c r="DF254" s="80"/>
      <c r="DG254" s="80"/>
      <c r="DH254" s="80"/>
      <c r="DI254" s="80"/>
      <c r="DJ254" s="80"/>
      <c r="DK254" s="80"/>
      <c r="DL254" s="80"/>
      <c r="DM254" s="80"/>
      <c r="DN254" s="80"/>
      <c r="DO254" s="80"/>
      <c r="DP254" s="80"/>
      <c r="DQ254" s="80"/>
      <c r="DR254" s="80"/>
      <c r="DS254" s="80"/>
      <c r="DT254" s="80"/>
      <c r="DU254" s="80"/>
      <c r="DV254" s="80"/>
      <c r="DW254" s="80"/>
      <c r="DX254" s="80"/>
      <c r="DY254" s="80"/>
      <c r="DZ254" s="80"/>
      <c r="EA254" s="80"/>
      <c r="EB254" s="80"/>
      <c r="EC254" s="80"/>
      <c r="ED254" s="80"/>
      <c r="EE254" s="80"/>
      <c r="EF254" s="80"/>
      <c r="EG254" s="80"/>
      <c r="EH254" s="80"/>
      <c r="EI254" s="80"/>
      <c r="EJ254" s="80"/>
      <c r="EK254" s="80"/>
      <c r="EL254" s="80"/>
      <c r="EM254" s="80"/>
      <c r="EN254" s="80"/>
      <c r="EO254" s="80"/>
      <c r="EP254" s="80"/>
      <c r="EQ254" s="80"/>
      <c r="ER254" s="80"/>
      <c r="ES254" s="80"/>
      <c r="ET254" s="80"/>
      <c r="EU254" s="80"/>
      <c r="EV254" s="80"/>
      <c r="EW254" s="80"/>
      <c r="EX254" s="80"/>
      <c r="EY254" s="80"/>
      <c r="EZ254" s="80"/>
      <c r="FA254" s="80"/>
      <c r="FB254" s="80"/>
      <c r="FC254" s="80"/>
      <c r="FD254" s="80"/>
      <c r="FE254" s="80"/>
      <c r="FF254" s="80"/>
      <c r="FG254" s="80"/>
      <c r="FH254" s="80"/>
      <c r="FI254" s="80"/>
      <c r="FJ254" s="80"/>
      <c r="FK254" s="80"/>
      <c r="FL254" s="80"/>
      <c r="FM254" s="80"/>
      <c r="FN254" s="80"/>
      <c r="FO254" s="80"/>
      <c r="FP254" s="80"/>
      <c r="FQ254" s="80"/>
      <c r="FR254" s="80"/>
      <c r="FS254" s="80"/>
      <c r="FT254" s="80"/>
      <c r="FU254" s="80"/>
      <c r="FV254" s="80"/>
      <c r="FW254" s="80"/>
      <c r="FX254" s="80"/>
      <c r="FY254" s="80"/>
      <c r="FZ254" s="80"/>
      <c r="GA254" s="80"/>
      <c r="GB254" s="80"/>
      <c r="GC254" s="80"/>
      <c r="GD254" s="80"/>
      <c r="GE254" s="80"/>
      <c r="GF254" s="80"/>
    </row>
    <row r="255" spans="1:188" x14ac:dyDescent="0.25">
      <c r="A255" s="101"/>
      <c r="B255" s="102"/>
      <c r="C255" s="102"/>
      <c r="D255" s="38"/>
      <c r="E255" s="89"/>
      <c r="F255" s="90"/>
      <c r="G255" s="78"/>
      <c r="H255" s="91"/>
      <c r="I255" s="78"/>
      <c r="J255" s="80"/>
      <c r="K255" s="80"/>
      <c r="L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80"/>
      <c r="AW255" s="80"/>
      <c r="AX255" s="80"/>
      <c r="AY255" s="80"/>
      <c r="AZ255" s="80"/>
      <c r="BA255" s="80"/>
      <c r="BB255" s="80"/>
      <c r="BC255" s="80"/>
      <c r="BD255" s="80"/>
      <c r="BE255" s="80"/>
      <c r="BF255" s="80"/>
      <c r="BG255" s="80"/>
      <c r="BH255" s="80"/>
      <c r="BI255" s="80"/>
      <c r="BJ255" s="80"/>
      <c r="BK255" s="80"/>
      <c r="BL255" s="80"/>
      <c r="BM255" s="80"/>
      <c r="BN255" s="80"/>
      <c r="BO255" s="80"/>
      <c r="BP255" s="80"/>
      <c r="BQ255" s="80"/>
      <c r="BR255" s="80"/>
      <c r="BS255" s="80"/>
      <c r="BT255" s="80"/>
      <c r="BU255" s="80"/>
      <c r="BV255" s="80"/>
      <c r="BW255" s="80"/>
      <c r="BX255" s="80"/>
      <c r="BY255" s="80"/>
      <c r="BZ255" s="80"/>
      <c r="CA255" s="80"/>
      <c r="CB255" s="80"/>
      <c r="CC255" s="80"/>
      <c r="CD255" s="80"/>
      <c r="CE255" s="80"/>
      <c r="CF255" s="80"/>
      <c r="CG255" s="80"/>
      <c r="CH255" s="80"/>
      <c r="CI255" s="80"/>
      <c r="CJ255" s="80"/>
      <c r="CK255" s="80"/>
      <c r="CL255" s="80"/>
      <c r="CM255" s="80"/>
      <c r="CN255" s="80"/>
      <c r="CO255" s="80"/>
      <c r="CP255" s="80"/>
      <c r="CQ255" s="80"/>
      <c r="CR255" s="80"/>
      <c r="CS255" s="80"/>
      <c r="CT255" s="80"/>
      <c r="CU255" s="80"/>
      <c r="CV255" s="80"/>
      <c r="CW255" s="80"/>
      <c r="CX255" s="80"/>
      <c r="CY255" s="80"/>
      <c r="CZ255" s="80"/>
      <c r="DA255" s="80"/>
      <c r="DB255" s="80"/>
      <c r="DC255" s="80"/>
      <c r="DD255" s="80"/>
      <c r="DE255" s="80"/>
      <c r="DF255" s="80"/>
      <c r="DG255" s="80"/>
      <c r="DH255" s="80"/>
      <c r="DI255" s="80"/>
      <c r="DJ255" s="80"/>
      <c r="DK255" s="80"/>
      <c r="DL255" s="80"/>
      <c r="DM255" s="80"/>
      <c r="DN255" s="80"/>
      <c r="DO255" s="80"/>
      <c r="DP255" s="80"/>
      <c r="DQ255" s="80"/>
      <c r="DR255" s="80"/>
      <c r="DS255" s="80"/>
      <c r="DT255" s="80"/>
      <c r="DU255" s="80"/>
      <c r="DV255" s="80"/>
      <c r="DW255" s="80"/>
      <c r="DX255" s="80"/>
      <c r="DY255" s="80"/>
      <c r="DZ255" s="80"/>
      <c r="EA255" s="80"/>
      <c r="EB255" s="80"/>
      <c r="EC255" s="80"/>
      <c r="ED255" s="80"/>
      <c r="EE255" s="80"/>
      <c r="EF255" s="80"/>
      <c r="EG255" s="80"/>
      <c r="EH255" s="80"/>
      <c r="EI255" s="80"/>
      <c r="EJ255" s="80"/>
      <c r="EK255" s="80"/>
      <c r="EL255" s="80"/>
      <c r="EM255" s="80"/>
      <c r="EN255" s="80"/>
      <c r="EO255" s="80"/>
      <c r="EP255" s="80"/>
      <c r="EQ255" s="80"/>
      <c r="ER255" s="80"/>
      <c r="ES255" s="80"/>
      <c r="ET255" s="80"/>
      <c r="EU255" s="80"/>
      <c r="EV255" s="80"/>
      <c r="EW255" s="80"/>
      <c r="EX255" s="80"/>
      <c r="EY255" s="80"/>
      <c r="EZ255" s="80"/>
      <c r="FA255" s="80"/>
      <c r="FB255" s="80"/>
      <c r="FC255" s="80"/>
      <c r="FD255" s="80"/>
      <c r="FE255" s="80"/>
      <c r="FF255" s="80"/>
      <c r="FG255" s="80"/>
      <c r="FH255" s="80"/>
      <c r="FI255" s="80"/>
      <c r="FJ255" s="80"/>
      <c r="FK255" s="80"/>
      <c r="FL255" s="80"/>
      <c r="FM255" s="80"/>
      <c r="FN255" s="80"/>
      <c r="FO255" s="80"/>
      <c r="FP255" s="80"/>
      <c r="FQ255" s="80"/>
      <c r="FR255" s="80"/>
      <c r="FS255" s="80"/>
      <c r="FT255" s="80"/>
      <c r="FU255" s="80"/>
      <c r="FV255" s="80"/>
      <c r="FW255" s="80"/>
      <c r="FX255" s="80"/>
      <c r="FY255" s="80"/>
      <c r="FZ255" s="80"/>
      <c r="GA255" s="80"/>
      <c r="GB255" s="80"/>
      <c r="GC255" s="80"/>
      <c r="GD255" s="80"/>
      <c r="GE255" s="80"/>
      <c r="GF255" s="80"/>
    </row>
    <row r="256" spans="1:188" x14ac:dyDescent="0.25">
      <c r="A256" s="101"/>
      <c r="B256" s="102"/>
      <c r="C256" s="102"/>
      <c r="D256" s="38"/>
      <c r="E256" s="89"/>
      <c r="F256" s="90"/>
      <c r="G256" s="78"/>
      <c r="H256" s="91"/>
      <c r="I256" s="78"/>
      <c r="J256" s="80"/>
      <c r="K256" s="80"/>
      <c r="L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0"/>
      <c r="AR256" s="80"/>
      <c r="AS256" s="80"/>
      <c r="AT256" s="80"/>
      <c r="AU256" s="80"/>
      <c r="AV256" s="80"/>
      <c r="AW256" s="80"/>
      <c r="AX256" s="80"/>
      <c r="AY256" s="80"/>
      <c r="AZ256" s="80"/>
      <c r="BA256" s="80"/>
      <c r="BB256" s="80"/>
      <c r="BC256" s="80"/>
      <c r="BD256" s="80"/>
      <c r="BE256" s="80"/>
      <c r="BF256" s="80"/>
      <c r="BG256" s="80"/>
      <c r="BH256" s="80"/>
      <c r="BI256" s="80"/>
      <c r="BJ256" s="80"/>
      <c r="BK256" s="80"/>
      <c r="BL256" s="80"/>
      <c r="BM256" s="80"/>
      <c r="BN256" s="80"/>
      <c r="BO256" s="80"/>
      <c r="BP256" s="80"/>
      <c r="BQ256" s="80"/>
      <c r="BR256" s="80"/>
      <c r="BS256" s="80"/>
      <c r="BT256" s="80"/>
      <c r="BU256" s="80"/>
      <c r="BV256" s="80"/>
      <c r="BW256" s="80"/>
      <c r="BX256" s="80"/>
      <c r="BY256" s="80"/>
      <c r="BZ256" s="80"/>
      <c r="CA256" s="80"/>
      <c r="CB256" s="80"/>
      <c r="CC256" s="80"/>
      <c r="CD256" s="80"/>
      <c r="CE256" s="80"/>
      <c r="CF256" s="80"/>
      <c r="CG256" s="80"/>
      <c r="CH256" s="80"/>
      <c r="CI256" s="80"/>
      <c r="CJ256" s="80"/>
      <c r="CK256" s="80"/>
      <c r="CL256" s="80"/>
      <c r="CM256" s="80"/>
      <c r="CN256" s="80"/>
      <c r="CO256" s="80"/>
      <c r="CP256" s="80"/>
      <c r="CQ256" s="80"/>
      <c r="CR256" s="80"/>
      <c r="CS256" s="80"/>
      <c r="CT256" s="80"/>
      <c r="CU256" s="80"/>
      <c r="CV256" s="80"/>
      <c r="CW256" s="80"/>
      <c r="CX256" s="80"/>
      <c r="CY256" s="80"/>
      <c r="CZ256" s="80"/>
      <c r="DA256" s="80"/>
      <c r="DB256" s="80"/>
      <c r="DC256" s="80"/>
      <c r="DD256" s="80"/>
      <c r="DE256" s="80"/>
      <c r="DF256" s="80"/>
      <c r="DG256" s="80"/>
      <c r="DH256" s="80"/>
      <c r="DI256" s="80"/>
      <c r="DJ256" s="80"/>
      <c r="DK256" s="80"/>
      <c r="DL256" s="80"/>
      <c r="DM256" s="80"/>
      <c r="DN256" s="80"/>
      <c r="DO256" s="80"/>
      <c r="DP256" s="80"/>
      <c r="DQ256" s="80"/>
      <c r="DR256" s="80"/>
      <c r="DS256" s="80"/>
      <c r="DT256" s="80"/>
      <c r="DU256" s="80"/>
      <c r="DV256" s="80"/>
      <c r="DW256" s="80"/>
      <c r="DX256" s="80"/>
      <c r="DY256" s="80"/>
      <c r="DZ256" s="80"/>
      <c r="EA256" s="80"/>
      <c r="EB256" s="80"/>
      <c r="EC256" s="80"/>
      <c r="ED256" s="80"/>
      <c r="EE256" s="80"/>
      <c r="EF256" s="80"/>
      <c r="EG256" s="80"/>
      <c r="EH256" s="80"/>
      <c r="EI256" s="80"/>
      <c r="EJ256" s="80"/>
      <c r="EK256" s="80"/>
      <c r="EL256" s="80"/>
      <c r="EM256" s="80"/>
      <c r="EN256" s="80"/>
      <c r="EO256" s="80"/>
      <c r="EP256" s="80"/>
      <c r="EQ256" s="80"/>
      <c r="ER256" s="80"/>
      <c r="ES256" s="80"/>
      <c r="ET256" s="80"/>
      <c r="EU256" s="80"/>
      <c r="EV256" s="80"/>
      <c r="EW256" s="80"/>
      <c r="EX256" s="80"/>
      <c r="EY256" s="80"/>
      <c r="EZ256" s="80"/>
      <c r="FA256" s="80"/>
      <c r="FB256" s="80"/>
      <c r="FC256" s="80"/>
      <c r="FD256" s="80"/>
      <c r="FE256" s="80"/>
      <c r="FF256" s="80"/>
      <c r="FG256" s="80"/>
      <c r="FH256" s="80"/>
      <c r="FI256" s="80"/>
      <c r="FJ256" s="80"/>
      <c r="FK256" s="80"/>
      <c r="FL256" s="80"/>
      <c r="FM256" s="80"/>
      <c r="FN256" s="80"/>
      <c r="FO256" s="80"/>
      <c r="FP256" s="80"/>
      <c r="FQ256" s="80"/>
      <c r="FR256" s="80"/>
      <c r="FS256" s="80"/>
      <c r="FT256" s="80"/>
      <c r="FU256" s="80"/>
      <c r="FV256" s="80"/>
      <c r="FW256" s="80"/>
      <c r="FX256" s="80"/>
      <c r="FY256" s="80"/>
      <c r="FZ256" s="80"/>
      <c r="GA256" s="80"/>
      <c r="GB256" s="80"/>
      <c r="GC256" s="80"/>
      <c r="GD256" s="80"/>
      <c r="GE256" s="80"/>
      <c r="GF256" s="80"/>
    </row>
    <row r="257" spans="1:188" x14ac:dyDescent="0.25">
      <c r="A257" s="101"/>
      <c r="B257" s="102"/>
      <c r="C257" s="102"/>
      <c r="D257" s="38"/>
      <c r="E257" s="89"/>
      <c r="F257" s="90"/>
      <c r="G257" s="78"/>
      <c r="H257" s="91"/>
      <c r="I257" s="78"/>
      <c r="J257" s="80"/>
      <c r="K257" s="80"/>
      <c r="L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80"/>
      <c r="AO257" s="80"/>
      <c r="AP257" s="80"/>
      <c r="AQ257" s="80"/>
      <c r="AR257" s="80"/>
      <c r="AS257" s="80"/>
      <c r="AT257" s="80"/>
      <c r="AU257" s="80"/>
      <c r="AV257" s="80"/>
      <c r="AW257" s="80"/>
      <c r="AX257" s="80"/>
      <c r="AY257" s="80"/>
      <c r="AZ257" s="80"/>
      <c r="BA257" s="80"/>
      <c r="BB257" s="80"/>
      <c r="BC257" s="80"/>
      <c r="BD257" s="80"/>
      <c r="BE257" s="80"/>
      <c r="BF257" s="80"/>
      <c r="BG257" s="80"/>
      <c r="BH257" s="80"/>
      <c r="BI257" s="80"/>
      <c r="BJ257" s="80"/>
      <c r="BK257" s="80"/>
      <c r="BL257" s="80"/>
      <c r="BM257" s="80"/>
      <c r="BN257" s="80"/>
      <c r="BO257" s="80"/>
      <c r="BP257" s="80"/>
      <c r="BQ257" s="80"/>
      <c r="BR257" s="80"/>
      <c r="BS257" s="80"/>
      <c r="BT257" s="80"/>
      <c r="BU257" s="80"/>
      <c r="BV257" s="80"/>
      <c r="BW257" s="80"/>
      <c r="BX257" s="80"/>
      <c r="BY257" s="80"/>
      <c r="BZ257" s="80"/>
      <c r="CA257" s="80"/>
      <c r="CB257" s="80"/>
      <c r="CC257" s="80"/>
      <c r="CD257" s="80"/>
      <c r="CE257" s="80"/>
      <c r="CF257" s="80"/>
      <c r="CG257" s="80"/>
      <c r="CH257" s="80"/>
      <c r="CI257" s="80"/>
      <c r="CJ257" s="80"/>
      <c r="CK257" s="80"/>
      <c r="CL257" s="80"/>
      <c r="CM257" s="80"/>
      <c r="CN257" s="80"/>
      <c r="CO257" s="80"/>
      <c r="CP257" s="80"/>
      <c r="CQ257" s="80"/>
      <c r="CR257" s="80"/>
      <c r="CS257" s="80"/>
      <c r="CT257" s="80"/>
      <c r="CU257" s="80"/>
      <c r="CV257" s="80"/>
      <c r="CW257" s="80"/>
      <c r="CX257" s="80"/>
      <c r="CY257" s="80"/>
      <c r="CZ257" s="80"/>
      <c r="DA257" s="80"/>
      <c r="DB257" s="80"/>
      <c r="DC257" s="80"/>
      <c r="DD257" s="80"/>
      <c r="DE257" s="80"/>
      <c r="DF257" s="80"/>
      <c r="DG257" s="80"/>
      <c r="DH257" s="80"/>
      <c r="DI257" s="80"/>
      <c r="DJ257" s="80"/>
      <c r="DK257" s="80"/>
      <c r="DL257" s="80"/>
      <c r="DM257" s="80"/>
      <c r="DN257" s="80"/>
      <c r="DO257" s="80"/>
      <c r="DP257" s="80"/>
      <c r="DQ257" s="80"/>
      <c r="DR257" s="80"/>
      <c r="DS257" s="80"/>
      <c r="DT257" s="80"/>
      <c r="DU257" s="80"/>
      <c r="DV257" s="80"/>
      <c r="DW257" s="80"/>
      <c r="DX257" s="80"/>
      <c r="DY257" s="80"/>
      <c r="DZ257" s="80"/>
      <c r="EA257" s="80"/>
      <c r="EB257" s="80"/>
      <c r="EC257" s="80"/>
      <c r="ED257" s="80"/>
      <c r="EE257" s="80"/>
      <c r="EF257" s="80"/>
      <c r="EG257" s="80"/>
      <c r="EH257" s="80"/>
      <c r="EI257" s="80"/>
      <c r="EJ257" s="80"/>
      <c r="EK257" s="80"/>
      <c r="EL257" s="80"/>
      <c r="EM257" s="80"/>
      <c r="EN257" s="80"/>
      <c r="EO257" s="80"/>
      <c r="EP257" s="80"/>
      <c r="EQ257" s="80"/>
      <c r="ER257" s="80"/>
      <c r="ES257" s="80"/>
      <c r="ET257" s="80"/>
      <c r="EU257" s="80"/>
      <c r="EV257" s="80"/>
      <c r="EW257" s="80"/>
      <c r="EX257" s="80"/>
      <c r="EY257" s="80"/>
      <c r="EZ257" s="80"/>
      <c r="FA257" s="80"/>
      <c r="FB257" s="80"/>
      <c r="FC257" s="80"/>
      <c r="FD257" s="80"/>
      <c r="FE257" s="80"/>
      <c r="FF257" s="80"/>
      <c r="FG257" s="80"/>
      <c r="FH257" s="80"/>
      <c r="FI257" s="80"/>
      <c r="FJ257" s="80"/>
      <c r="FK257" s="80"/>
      <c r="FL257" s="80"/>
      <c r="FM257" s="80"/>
      <c r="FN257" s="80"/>
      <c r="FO257" s="80"/>
      <c r="FP257" s="80"/>
      <c r="FQ257" s="80"/>
      <c r="FR257" s="80"/>
      <c r="FS257" s="80"/>
      <c r="FT257" s="80"/>
      <c r="FU257" s="80"/>
      <c r="FV257" s="80"/>
      <c r="FW257" s="80"/>
      <c r="FX257" s="80"/>
      <c r="FY257" s="80"/>
      <c r="FZ257" s="80"/>
      <c r="GA257" s="80"/>
      <c r="GB257" s="80"/>
      <c r="GC257" s="80"/>
      <c r="GD257" s="80"/>
      <c r="GE257" s="80"/>
      <c r="GF257" s="80"/>
    </row>
    <row r="258" spans="1:188" x14ac:dyDescent="0.25">
      <c r="A258" s="101"/>
      <c r="B258" s="102"/>
      <c r="C258" s="102"/>
      <c r="D258" s="38"/>
      <c r="E258" s="89"/>
      <c r="F258" s="90"/>
      <c r="G258" s="78"/>
      <c r="H258" s="91"/>
      <c r="I258" s="78"/>
      <c r="J258" s="80"/>
      <c r="K258" s="80"/>
      <c r="L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0"/>
      <c r="AR258" s="80"/>
      <c r="AS258" s="80"/>
      <c r="AT258" s="80"/>
      <c r="AU258" s="80"/>
      <c r="AV258" s="80"/>
      <c r="AW258" s="80"/>
      <c r="AX258" s="80"/>
      <c r="AY258" s="80"/>
      <c r="AZ258" s="80"/>
      <c r="BA258" s="80"/>
      <c r="BB258" s="80"/>
      <c r="BC258" s="80"/>
      <c r="BD258" s="80"/>
      <c r="BE258" s="80"/>
      <c r="BF258" s="80"/>
      <c r="BG258" s="80"/>
      <c r="BH258" s="80"/>
      <c r="BI258" s="80"/>
      <c r="BJ258" s="80"/>
      <c r="BK258" s="80"/>
      <c r="BL258" s="80"/>
      <c r="BM258" s="80"/>
      <c r="BN258" s="80"/>
      <c r="BO258" s="80"/>
      <c r="BP258" s="80"/>
      <c r="BQ258" s="80"/>
      <c r="BR258" s="80"/>
      <c r="BS258" s="80"/>
      <c r="BT258" s="80"/>
      <c r="BU258" s="80"/>
      <c r="BV258" s="80"/>
      <c r="BW258" s="80"/>
      <c r="BX258" s="80"/>
      <c r="BY258" s="80"/>
      <c r="BZ258" s="80"/>
      <c r="CA258" s="80"/>
      <c r="CB258" s="80"/>
      <c r="CC258" s="80"/>
      <c r="CD258" s="80"/>
      <c r="CE258" s="80"/>
      <c r="CF258" s="80"/>
      <c r="CG258" s="80"/>
      <c r="CH258" s="80"/>
      <c r="CI258" s="80"/>
      <c r="CJ258" s="80"/>
      <c r="CK258" s="80"/>
      <c r="CL258" s="80"/>
      <c r="CM258" s="80"/>
      <c r="CN258" s="80"/>
      <c r="CO258" s="80"/>
      <c r="CP258" s="80"/>
      <c r="CQ258" s="80"/>
      <c r="CR258" s="80"/>
      <c r="CS258" s="80"/>
      <c r="CT258" s="80"/>
      <c r="CU258" s="80"/>
      <c r="CV258" s="80"/>
      <c r="CW258" s="80"/>
      <c r="CX258" s="80"/>
      <c r="CY258" s="80"/>
      <c r="CZ258" s="80"/>
      <c r="DA258" s="80"/>
      <c r="DB258" s="80"/>
      <c r="DC258" s="80"/>
      <c r="DD258" s="80"/>
      <c r="DE258" s="80"/>
      <c r="DF258" s="80"/>
      <c r="DG258" s="80"/>
      <c r="DH258" s="80"/>
      <c r="DI258" s="80"/>
      <c r="DJ258" s="80"/>
      <c r="DK258" s="80"/>
      <c r="DL258" s="80"/>
      <c r="DM258" s="80"/>
      <c r="DN258" s="80"/>
      <c r="DO258" s="80"/>
      <c r="DP258" s="80"/>
      <c r="DQ258" s="80"/>
      <c r="DR258" s="80"/>
      <c r="DS258" s="80"/>
      <c r="DT258" s="80"/>
      <c r="DU258" s="80"/>
      <c r="DV258" s="80"/>
      <c r="DW258" s="80"/>
      <c r="DX258" s="80"/>
      <c r="DY258" s="80"/>
      <c r="DZ258" s="80"/>
      <c r="EA258" s="80"/>
      <c r="EB258" s="80"/>
      <c r="EC258" s="80"/>
      <c r="ED258" s="80"/>
      <c r="EE258" s="80"/>
      <c r="EF258" s="80"/>
      <c r="EG258" s="80"/>
      <c r="EH258" s="80"/>
      <c r="EI258" s="80"/>
      <c r="EJ258" s="80"/>
      <c r="EK258" s="80"/>
      <c r="EL258" s="80"/>
      <c r="EM258" s="80"/>
      <c r="EN258" s="80"/>
      <c r="EO258" s="80"/>
      <c r="EP258" s="80"/>
      <c r="EQ258" s="80"/>
      <c r="ER258" s="80"/>
      <c r="ES258" s="80"/>
      <c r="ET258" s="80"/>
      <c r="EU258" s="80"/>
      <c r="EV258" s="80"/>
      <c r="EW258" s="80"/>
      <c r="EX258" s="80"/>
      <c r="EY258" s="80"/>
      <c r="EZ258" s="80"/>
      <c r="FA258" s="80"/>
      <c r="FB258" s="80"/>
      <c r="FC258" s="80"/>
      <c r="FD258" s="80"/>
      <c r="FE258" s="80"/>
      <c r="FF258" s="80"/>
      <c r="FG258" s="80"/>
      <c r="FH258" s="80"/>
      <c r="FI258" s="80"/>
      <c r="FJ258" s="80"/>
      <c r="FK258" s="80"/>
      <c r="FL258" s="80"/>
      <c r="FM258" s="80"/>
      <c r="FN258" s="80"/>
      <c r="FO258" s="80"/>
      <c r="FP258" s="80"/>
      <c r="FQ258" s="80"/>
      <c r="FR258" s="80"/>
      <c r="FS258" s="80"/>
      <c r="FT258" s="80"/>
      <c r="FU258" s="80"/>
      <c r="FV258" s="80"/>
      <c r="FW258" s="80"/>
      <c r="FX258" s="80"/>
      <c r="FY258" s="80"/>
      <c r="FZ258" s="80"/>
      <c r="GA258" s="80"/>
      <c r="GB258" s="80"/>
      <c r="GC258" s="80"/>
      <c r="GD258" s="80"/>
      <c r="GE258" s="80"/>
      <c r="GF258" s="80"/>
    </row>
    <row r="259" spans="1:188" x14ac:dyDescent="0.25">
      <c r="A259" s="101"/>
      <c r="B259" s="102"/>
      <c r="C259" s="102"/>
      <c r="D259" s="38"/>
      <c r="E259" s="89"/>
      <c r="F259" s="90"/>
      <c r="G259" s="78"/>
      <c r="H259" s="91"/>
      <c r="I259" s="78"/>
      <c r="J259" s="80"/>
      <c r="K259" s="80"/>
      <c r="L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80"/>
      <c r="AO259" s="80"/>
      <c r="AP259" s="80"/>
      <c r="AQ259" s="80"/>
      <c r="AR259" s="80"/>
      <c r="AS259" s="80"/>
      <c r="AT259" s="80"/>
      <c r="AU259" s="80"/>
      <c r="AV259" s="80"/>
      <c r="AW259" s="80"/>
      <c r="AX259" s="80"/>
      <c r="AY259" s="80"/>
      <c r="AZ259" s="80"/>
      <c r="BA259" s="80"/>
      <c r="BB259" s="80"/>
      <c r="BC259" s="80"/>
      <c r="BD259" s="80"/>
      <c r="BE259" s="80"/>
      <c r="BF259" s="80"/>
      <c r="BG259" s="80"/>
      <c r="BH259" s="80"/>
      <c r="BI259" s="80"/>
      <c r="BJ259" s="80"/>
      <c r="BK259" s="80"/>
      <c r="BL259" s="80"/>
      <c r="BM259" s="80"/>
      <c r="BN259" s="80"/>
      <c r="BO259" s="80"/>
      <c r="BP259" s="80"/>
      <c r="BQ259" s="80"/>
      <c r="BR259" s="80"/>
      <c r="BS259" s="80"/>
      <c r="BT259" s="80"/>
      <c r="BU259" s="80"/>
      <c r="BV259" s="80"/>
      <c r="BW259" s="80"/>
      <c r="BX259" s="80"/>
      <c r="BY259" s="80"/>
      <c r="BZ259" s="80"/>
      <c r="CA259" s="80"/>
      <c r="CB259" s="80"/>
      <c r="CC259" s="80"/>
      <c r="CD259" s="80"/>
      <c r="CE259" s="80"/>
      <c r="CF259" s="80"/>
      <c r="CG259" s="80"/>
      <c r="CH259" s="80"/>
      <c r="CI259" s="80"/>
      <c r="CJ259" s="80"/>
      <c r="CK259" s="80"/>
      <c r="CL259" s="80"/>
      <c r="CM259" s="80"/>
      <c r="CN259" s="80"/>
      <c r="CO259" s="80"/>
      <c r="CP259" s="80"/>
      <c r="CQ259" s="80"/>
      <c r="CR259" s="80"/>
      <c r="CS259" s="80"/>
      <c r="CT259" s="80"/>
      <c r="CU259" s="80"/>
      <c r="CV259" s="80"/>
      <c r="CW259" s="80"/>
      <c r="CX259" s="80"/>
      <c r="CY259" s="80"/>
      <c r="CZ259" s="80"/>
      <c r="DA259" s="80"/>
      <c r="DB259" s="80"/>
      <c r="DC259" s="80"/>
      <c r="DD259" s="80"/>
      <c r="DE259" s="80"/>
      <c r="DF259" s="80"/>
      <c r="DG259" s="80"/>
      <c r="DH259" s="80"/>
      <c r="DI259" s="80"/>
      <c r="DJ259" s="80"/>
      <c r="DK259" s="80"/>
      <c r="DL259" s="80"/>
      <c r="DM259" s="80"/>
      <c r="DN259" s="80"/>
      <c r="DO259" s="80"/>
      <c r="DP259" s="80"/>
      <c r="DQ259" s="80"/>
      <c r="DR259" s="80"/>
      <c r="DS259" s="80"/>
      <c r="DT259" s="80"/>
      <c r="DU259" s="80"/>
      <c r="DV259" s="80"/>
      <c r="DW259" s="80"/>
      <c r="DX259" s="80"/>
      <c r="DY259" s="80"/>
      <c r="DZ259" s="80"/>
      <c r="EA259" s="80"/>
      <c r="EB259" s="80"/>
      <c r="EC259" s="80"/>
      <c r="ED259" s="80"/>
      <c r="EE259" s="80"/>
      <c r="EF259" s="80"/>
      <c r="EG259" s="80"/>
      <c r="EH259" s="80"/>
      <c r="EI259" s="80"/>
      <c r="EJ259" s="80"/>
      <c r="EK259" s="80"/>
      <c r="EL259" s="80"/>
      <c r="EM259" s="80"/>
      <c r="EN259" s="80"/>
      <c r="EO259" s="80"/>
      <c r="EP259" s="80"/>
      <c r="EQ259" s="80"/>
      <c r="ER259" s="80"/>
      <c r="ES259" s="80"/>
      <c r="ET259" s="80"/>
      <c r="EU259" s="80"/>
      <c r="EV259" s="80"/>
      <c r="EW259" s="80"/>
      <c r="EX259" s="80"/>
      <c r="EY259" s="80"/>
      <c r="EZ259" s="80"/>
      <c r="FA259" s="80"/>
      <c r="FB259" s="80"/>
      <c r="FC259" s="80"/>
      <c r="FD259" s="80"/>
      <c r="FE259" s="80"/>
      <c r="FF259" s="80"/>
      <c r="FG259" s="80"/>
      <c r="FH259" s="80"/>
      <c r="FI259" s="80"/>
      <c r="FJ259" s="80"/>
      <c r="FK259" s="80"/>
      <c r="FL259" s="80"/>
      <c r="FM259" s="80"/>
      <c r="FN259" s="80"/>
      <c r="FO259" s="80"/>
      <c r="FP259" s="80"/>
      <c r="FQ259" s="80"/>
      <c r="FR259" s="80"/>
      <c r="FS259" s="80"/>
      <c r="FT259" s="80"/>
      <c r="FU259" s="80"/>
      <c r="FV259" s="80"/>
      <c r="FW259" s="80"/>
      <c r="FX259" s="80"/>
      <c r="FY259" s="80"/>
      <c r="FZ259" s="80"/>
      <c r="GA259" s="80"/>
      <c r="GB259" s="80"/>
      <c r="GC259" s="80"/>
      <c r="GD259" s="80"/>
      <c r="GE259" s="80"/>
      <c r="GF259" s="80"/>
    </row>
    <row r="260" spans="1:188" x14ac:dyDescent="0.25">
      <c r="A260" s="101"/>
      <c r="B260" s="102"/>
      <c r="C260" s="102"/>
      <c r="D260" s="38"/>
      <c r="E260" s="89"/>
      <c r="F260" s="90"/>
      <c r="G260" s="78"/>
      <c r="H260" s="91"/>
      <c r="I260" s="78"/>
      <c r="J260" s="80"/>
      <c r="K260" s="80"/>
      <c r="L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0"/>
      <c r="AR260" s="80"/>
      <c r="AS260" s="80"/>
      <c r="AT260" s="80"/>
      <c r="AU260" s="80"/>
      <c r="AV260" s="80"/>
      <c r="AW260" s="80"/>
      <c r="AX260" s="80"/>
      <c r="AY260" s="80"/>
      <c r="AZ260" s="80"/>
      <c r="BA260" s="80"/>
      <c r="BB260" s="80"/>
      <c r="BC260" s="80"/>
      <c r="BD260" s="80"/>
      <c r="BE260" s="80"/>
      <c r="BF260" s="80"/>
      <c r="BG260" s="80"/>
      <c r="BH260" s="80"/>
      <c r="BI260" s="80"/>
      <c r="BJ260" s="80"/>
      <c r="BK260" s="80"/>
      <c r="BL260" s="80"/>
      <c r="BM260" s="80"/>
      <c r="BN260" s="80"/>
      <c r="BO260" s="80"/>
      <c r="BP260" s="80"/>
      <c r="BQ260" s="80"/>
      <c r="BR260" s="80"/>
      <c r="BS260" s="80"/>
      <c r="BT260" s="80"/>
      <c r="BU260" s="80"/>
      <c r="BV260" s="80"/>
      <c r="BW260" s="80"/>
      <c r="BX260" s="80"/>
      <c r="BY260" s="80"/>
      <c r="BZ260" s="80"/>
      <c r="CA260" s="80"/>
      <c r="CB260" s="80"/>
      <c r="CC260" s="80"/>
      <c r="CD260" s="80"/>
      <c r="CE260" s="80"/>
      <c r="CF260" s="80"/>
      <c r="CG260" s="80"/>
      <c r="CH260" s="80"/>
      <c r="CI260" s="80"/>
      <c r="CJ260" s="80"/>
      <c r="CK260" s="80"/>
      <c r="CL260" s="80"/>
      <c r="CM260" s="80"/>
      <c r="CN260" s="80"/>
      <c r="CO260" s="80"/>
      <c r="CP260" s="80"/>
      <c r="CQ260" s="80"/>
      <c r="CR260" s="80"/>
      <c r="CS260" s="80"/>
      <c r="CT260" s="80"/>
      <c r="CU260" s="80"/>
      <c r="CV260" s="80"/>
      <c r="CW260" s="80"/>
      <c r="CX260" s="80"/>
      <c r="CY260" s="80"/>
      <c r="CZ260" s="80"/>
      <c r="DA260" s="80"/>
      <c r="DB260" s="80"/>
      <c r="DC260" s="80"/>
      <c r="DD260" s="80"/>
      <c r="DE260" s="80"/>
      <c r="DF260" s="80"/>
      <c r="DG260" s="80"/>
      <c r="DH260" s="80"/>
      <c r="DI260" s="80"/>
      <c r="DJ260" s="80"/>
      <c r="DK260" s="80"/>
      <c r="DL260" s="80"/>
      <c r="DM260" s="80"/>
      <c r="DN260" s="80"/>
      <c r="DO260" s="80"/>
      <c r="DP260" s="80"/>
      <c r="DQ260" s="80"/>
      <c r="DR260" s="80"/>
      <c r="DS260" s="80"/>
      <c r="DT260" s="80"/>
      <c r="DU260" s="80"/>
      <c r="DV260" s="80"/>
      <c r="DW260" s="80"/>
      <c r="DX260" s="80"/>
      <c r="DY260" s="80"/>
      <c r="DZ260" s="80"/>
      <c r="EA260" s="80"/>
      <c r="EB260" s="80"/>
      <c r="EC260" s="80"/>
      <c r="ED260" s="80"/>
      <c r="EE260" s="80"/>
      <c r="EF260" s="80"/>
      <c r="EG260" s="80"/>
      <c r="EH260" s="80"/>
      <c r="EI260" s="80"/>
      <c r="EJ260" s="80"/>
      <c r="EK260" s="80"/>
      <c r="EL260" s="80"/>
      <c r="EM260" s="80"/>
      <c r="EN260" s="80"/>
      <c r="EO260" s="80"/>
      <c r="EP260" s="80"/>
      <c r="EQ260" s="80"/>
      <c r="ER260" s="80"/>
      <c r="ES260" s="80"/>
      <c r="ET260" s="80"/>
      <c r="EU260" s="80"/>
      <c r="EV260" s="80"/>
      <c r="EW260" s="80"/>
      <c r="EX260" s="80"/>
      <c r="EY260" s="80"/>
      <c r="EZ260" s="80"/>
      <c r="FA260" s="80"/>
      <c r="FB260" s="80"/>
      <c r="FC260" s="80"/>
      <c r="FD260" s="80"/>
      <c r="FE260" s="80"/>
      <c r="FF260" s="80"/>
      <c r="FG260" s="80"/>
      <c r="FH260" s="80"/>
      <c r="FI260" s="80"/>
      <c r="FJ260" s="80"/>
      <c r="FK260" s="80"/>
      <c r="FL260" s="80"/>
      <c r="FM260" s="80"/>
      <c r="FN260" s="80"/>
      <c r="FO260" s="80"/>
      <c r="FP260" s="80"/>
      <c r="FQ260" s="80"/>
      <c r="FR260" s="80"/>
      <c r="FS260" s="80"/>
      <c r="FT260" s="80"/>
      <c r="FU260" s="80"/>
      <c r="FV260" s="80"/>
      <c r="FW260" s="80"/>
      <c r="FX260" s="80"/>
      <c r="FY260" s="80"/>
      <c r="FZ260" s="80"/>
      <c r="GA260" s="80"/>
      <c r="GB260" s="80"/>
      <c r="GC260" s="80"/>
      <c r="GD260" s="80"/>
      <c r="GE260" s="80"/>
      <c r="GF260" s="80"/>
    </row>
    <row r="261" spans="1:188" x14ac:dyDescent="0.25">
      <c r="A261" s="101"/>
      <c r="B261" s="102"/>
      <c r="C261" s="102"/>
      <c r="D261" s="38"/>
      <c r="E261" s="89"/>
      <c r="F261" s="90"/>
      <c r="G261" s="78"/>
      <c r="H261" s="91"/>
      <c r="I261" s="78"/>
      <c r="J261" s="80"/>
      <c r="K261" s="80"/>
      <c r="L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0"/>
      <c r="AT261" s="80"/>
      <c r="AU261" s="80"/>
      <c r="AV261" s="80"/>
      <c r="AW261" s="80"/>
      <c r="AX261" s="80"/>
      <c r="AY261" s="80"/>
      <c r="AZ261" s="80"/>
      <c r="BA261" s="80"/>
      <c r="BB261" s="80"/>
      <c r="BC261" s="80"/>
      <c r="BD261" s="80"/>
      <c r="BE261" s="80"/>
      <c r="BF261" s="80"/>
      <c r="BG261" s="80"/>
      <c r="BH261" s="80"/>
      <c r="BI261" s="80"/>
      <c r="BJ261" s="80"/>
      <c r="BK261" s="80"/>
      <c r="BL261" s="80"/>
      <c r="BM261" s="80"/>
      <c r="BN261" s="80"/>
      <c r="BO261" s="80"/>
      <c r="BP261" s="80"/>
      <c r="BQ261" s="80"/>
      <c r="BR261" s="80"/>
      <c r="BS261" s="80"/>
      <c r="BT261" s="80"/>
      <c r="BU261" s="80"/>
      <c r="BV261" s="80"/>
      <c r="BW261" s="80"/>
      <c r="BX261" s="80"/>
      <c r="BY261" s="80"/>
      <c r="BZ261" s="80"/>
      <c r="CA261" s="80"/>
      <c r="CB261" s="80"/>
      <c r="CC261" s="80"/>
      <c r="CD261" s="80"/>
      <c r="CE261" s="80"/>
      <c r="CF261" s="80"/>
      <c r="CG261" s="80"/>
      <c r="CH261" s="80"/>
      <c r="CI261" s="80"/>
      <c r="CJ261" s="80"/>
      <c r="CK261" s="80"/>
      <c r="CL261" s="80"/>
      <c r="CM261" s="80"/>
      <c r="CN261" s="80"/>
      <c r="CO261" s="80"/>
      <c r="CP261" s="80"/>
      <c r="CQ261" s="80"/>
      <c r="CR261" s="80"/>
      <c r="CS261" s="80"/>
      <c r="CT261" s="80"/>
      <c r="CU261" s="80"/>
      <c r="CV261" s="80"/>
      <c r="CW261" s="80"/>
      <c r="CX261" s="80"/>
      <c r="CY261" s="80"/>
      <c r="CZ261" s="80"/>
      <c r="DA261" s="80"/>
      <c r="DB261" s="80"/>
      <c r="DC261" s="80"/>
      <c r="DD261" s="80"/>
      <c r="DE261" s="80"/>
      <c r="DF261" s="80"/>
      <c r="DG261" s="80"/>
      <c r="DH261" s="80"/>
      <c r="DI261" s="80"/>
      <c r="DJ261" s="80"/>
      <c r="DK261" s="80"/>
      <c r="DL261" s="80"/>
      <c r="DM261" s="80"/>
      <c r="DN261" s="80"/>
      <c r="DO261" s="80"/>
      <c r="DP261" s="80"/>
      <c r="DQ261" s="80"/>
      <c r="DR261" s="80"/>
      <c r="DS261" s="80"/>
      <c r="DT261" s="80"/>
      <c r="DU261" s="80"/>
      <c r="DV261" s="80"/>
      <c r="DW261" s="80"/>
      <c r="DX261" s="80"/>
      <c r="DY261" s="80"/>
      <c r="DZ261" s="80"/>
      <c r="EA261" s="80"/>
      <c r="EB261" s="80"/>
      <c r="EC261" s="80"/>
      <c r="ED261" s="80"/>
      <c r="EE261" s="80"/>
      <c r="EF261" s="80"/>
      <c r="EG261" s="80"/>
      <c r="EH261" s="80"/>
      <c r="EI261" s="80"/>
      <c r="EJ261" s="80"/>
      <c r="EK261" s="80"/>
      <c r="EL261" s="80"/>
      <c r="EM261" s="80"/>
      <c r="EN261" s="80"/>
      <c r="EO261" s="80"/>
      <c r="EP261" s="80"/>
      <c r="EQ261" s="80"/>
      <c r="ER261" s="80"/>
      <c r="ES261" s="80"/>
      <c r="ET261" s="80"/>
      <c r="EU261" s="80"/>
      <c r="EV261" s="80"/>
      <c r="EW261" s="80"/>
      <c r="EX261" s="80"/>
      <c r="EY261" s="80"/>
      <c r="EZ261" s="80"/>
      <c r="FA261" s="80"/>
      <c r="FB261" s="80"/>
      <c r="FC261" s="80"/>
      <c r="FD261" s="80"/>
      <c r="FE261" s="80"/>
      <c r="FF261" s="80"/>
      <c r="FG261" s="80"/>
      <c r="FH261" s="80"/>
      <c r="FI261" s="80"/>
      <c r="FJ261" s="80"/>
      <c r="FK261" s="80"/>
      <c r="FL261" s="80"/>
      <c r="FM261" s="80"/>
      <c r="FN261" s="80"/>
      <c r="FO261" s="80"/>
      <c r="FP261" s="80"/>
      <c r="FQ261" s="80"/>
      <c r="FR261" s="80"/>
      <c r="FS261" s="80"/>
      <c r="FT261" s="80"/>
      <c r="FU261" s="80"/>
      <c r="FV261" s="80"/>
      <c r="FW261" s="80"/>
      <c r="FX261" s="80"/>
      <c r="FY261" s="80"/>
      <c r="FZ261" s="80"/>
      <c r="GA261" s="80"/>
      <c r="GB261" s="80"/>
      <c r="GC261" s="80"/>
      <c r="GD261" s="80"/>
      <c r="GE261" s="80"/>
      <c r="GF261" s="80"/>
    </row>
    <row r="262" spans="1:188" x14ac:dyDescent="0.25">
      <c r="A262" s="101"/>
      <c r="B262" s="102"/>
      <c r="C262" s="102"/>
      <c r="D262" s="38"/>
      <c r="E262" s="89"/>
      <c r="F262" s="90"/>
      <c r="G262" s="78"/>
      <c r="H262" s="91"/>
      <c r="I262" s="78"/>
      <c r="J262" s="80"/>
      <c r="K262" s="80"/>
      <c r="L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0"/>
      <c r="BR262" s="80"/>
      <c r="BS262" s="80"/>
      <c r="BT262" s="80"/>
      <c r="BU262" s="80"/>
      <c r="BV262" s="80"/>
      <c r="BW262" s="80"/>
      <c r="BX262" s="80"/>
      <c r="BY262" s="80"/>
      <c r="BZ262" s="80"/>
      <c r="CA262" s="80"/>
      <c r="CB262" s="80"/>
      <c r="CC262" s="80"/>
      <c r="CD262" s="80"/>
      <c r="CE262" s="80"/>
      <c r="CF262" s="80"/>
      <c r="CG262" s="80"/>
      <c r="CH262" s="80"/>
      <c r="CI262" s="80"/>
      <c r="CJ262" s="80"/>
      <c r="CK262" s="80"/>
      <c r="CL262" s="80"/>
      <c r="CM262" s="80"/>
      <c r="CN262" s="80"/>
      <c r="CO262" s="80"/>
      <c r="CP262" s="80"/>
      <c r="CQ262" s="80"/>
      <c r="CR262" s="80"/>
      <c r="CS262" s="80"/>
      <c r="CT262" s="80"/>
      <c r="CU262" s="80"/>
      <c r="CV262" s="80"/>
      <c r="CW262" s="80"/>
      <c r="CX262" s="80"/>
      <c r="CY262" s="80"/>
      <c r="CZ262" s="80"/>
      <c r="DA262" s="80"/>
      <c r="DB262" s="80"/>
      <c r="DC262" s="80"/>
      <c r="DD262" s="80"/>
      <c r="DE262" s="80"/>
      <c r="DF262" s="80"/>
      <c r="DG262" s="80"/>
      <c r="DH262" s="80"/>
      <c r="DI262" s="80"/>
      <c r="DJ262" s="80"/>
      <c r="DK262" s="80"/>
      <c r="DL262" s="80"/>
      <c r="DM262" s="80"/>
      <c r="DN262" s="80"/>
      <c r="DO262" s="80"/>
      <c r="DP262" s="80"/>
      <c r="DQ262" s="80"/>
      <c r="DR262" s="80"/>
      <c r="DS262" s="80"/>
      <c r="DT262" s="80"/>
      <c r="DU262" s="80"/>
      <c r="DV262" s="80"/>
      <c r="DW262" s="80"/>
      <c r="DX262" s="80"/>
      <c r="DY262" s="80"/>
      <c r="DZ262" s="80"/>
      <c r="EA262" s="80"/>
      <c r="EB262" s="80"/>
      <c r="EC262" s="80"/>
      <c r="ED262" s="80"/>
      <c r="EE262" s="80"/>
      <c r="EF262" s="80"/>
      <c r="EG262" s="80"/>
      <c r="EH262" s="80"/>
      <c r="EI262" s="80"/>
      <c r="EJ262" s="80"/>
      <c r="EK262" s="80"/>
      <c r="EL262" s="80"/>
      <c r="EM262" s="80"/>
      <c r="EN262" s="80"/>
      <c r="EO262" s="80"/>
      <c r="EP262" s="80"/>
      <c r="EQ262" s="80"/>
      <c r="ER262" s="80"/>
      <c r="ES262" s="80"/>
      <c r="ET262" s="80"/>
      <c r="EU262" s="80"/>
      <c r="EV262" s="80"/>
      <c r="EW262" s="80"/>
      <c r="EX262" s="80"/>
      <c r="EY262" s="80"/>
      <c r="EZ262" s="80"/>
      <c r="FA262" s="80"/>
      <c r="FB262" s="80"/>
      <c r="FC262" s="80"/>
      <c r="FD262" s="80"/>
      <c r="FE262" s="80"/>
      <c r="FF262" s="80"/>
      <c r="FG262" s="80"/>
      <c r="FH262" s="80"/>
      <c r="FI262" s="80"/>
      <c r="FJ262" s="80"/>
      <c r="FK262" s="80"/>
      <c r="FL262" s="80"/>
      <c r="FM262" s="80"/>
      <c r="FN262" s="80"/>
      <c r="FO262" s="80"/>
      <c r="FP262" s="80"/>
      <c r="FQ262" s="80"/>
      <c r="FR262" s="80"/>
      <c r="FS262" s="80"/>
      <c r="FT262" s="80"/>
      <c r="FU262" s="80"/>
      <c r="FV262" s="80"/>
      <c r="FW262" s="80"/>
      <c r="FX262" s="80"/>
      <c r="FY262" s="80"/>
      <c r="FZ262" s="80"/>
      <c r="GA262" s="80"/>
      <c r="GB262" s="80"/>
      <c r="GC262" s="80"/>
      <c r="GD262" s="80"/>
      <c r="GE262" s="80"/>
      <c r="GF262" s="80"/>
    </row>
    <row r="263" spans="1:188" x14ac:dyDescent="0.25">
      <c r="A263" s="101"/>
      <c r="B263" s="102"/>
      <c r="C263" s="102"/>
      <c r="D263" s="38"/>
      <c r="E263" s="89"/>
      <c r="F263" s="90"/>
      <c r="G263" s="78"/>
      <c r="H263" s="91"/>
      <c r="I263" s="78"/>
      <c r="J263" s="80"/>
      <c r="K263" s="80"/>
      <c r="L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0"/>
      <c r="AR263" s="80"/>
      <c r="AS263" s="80"/>
      <c r="AT263" s="80"/>
      <c r="AU263" s="80"/>
      <c r="AV263" s="80"/>
      <c r="AW263" s="80"/>
      <c r="AX263" s="80"/>
      <c r="AY263" s="80"/>
      <c r="AZ263" s="80"/>
      <c r="BA263" s="80"/>
      <c r="BB263" s="80"/>
      <c r="BC263" s="80"/>
      <c r="BD263" s="80"/>
      <c r="BE263" s="80"/>
      <c r="BF263" s="80"/>
      <c r="BG263" s="80"/>
      <c r="BH263" s="80"/>
      <c r="BI263" s="80"/>
      <c r="BJ263" s="80"/>
      <c r="BK263" s="80"/>
      <c r="BL263" s="80"/>
      <c r="BM263" s="80"/>
      <c r="BN263" s="80"/>
      <c r="BO263" s="80"/>
      <c r="BP263" s="80"/>
      <c r="BQ263" s="80"/>
      <c r="BR263" s="80"/>
      <c r="BS263" s="80"/>
      <c r="BT263" s="80"/>
      <c r="BU263" s="80"/>
      <c r="BV263" s="80"/>
      <c r="BW263" s="80"/>
      <c r="BX263" s="80"/>
      <c r="BY263" s="80"/>
      <c r="BZ263" s="80"/>
      <c r="CA263" s="80"/>
      <c r="CB263" s="80"/>
      <c r="CC263" s="80"/>
      <c r="CD263" s="80"/>
      <c r="CE263" s="80"/>
      <c r="CF263" s="80"/>
      <c r="CG263" s="80"/>
      <c r="CH263" s="80"/>
      <c r="CI263" s="80"/>
      <c r="CJ263" s="80"/>
      <c r="CK263" s="80"/>
      <c r="CL263" s="80"/>
      <c r="CM263" s="80"/>
      <c r="CN263" s="80"/>
      <c r="CO263" s="80"/>
      <c r="CP263" s="80"/>
      <c r="CQ263" s="80"/>
      <c r="CR263" s="80"/>
      <c r="CS263" s="80"/>
      <c r="CT263" s="80"/>
      <c r="CU263" s="80"/>
      <c r="CV263" s="80"/>
      <c r="CW263" s="80"/>
      <c r="CX263" s="80"/>
      <c r="CY263" s="80"/>
      <c r="CZ263" s="80"/>
      <c r="DA263" s="80"/>
      <c r="DB263" s="80"/>
      <c r="DC263" s="80"/>
      <c r="DD263" s="80"/>
      <c r="DE263" s="80"/>
      <c r="DF263" s="80"/>
      <c r="DG263" s="80"/>
      <c r="DH263" s="80"/>
      <c r="DI263" s="80"/>
      <c r="DJ263" s="80"/>
      <c r="DK263" s="80"/>
      <c r="DL263" s="80"/>
      <c r="DM263" s="80"/>
      <c r="DN263" s="80"/>
      <c r="DO263" s="80"/>
      <c r="DP263" s="80"/>
      <c r="DQ263" s="80"/>
      <c r="DR263" s="80"/>
      <c r="DS263" s="80"/>
      <c r="DT263" s="80"/>
      <c r="DU263" s="80"/>
      <c r="DV263" s="80"/>
      <c r="DW263" s="80"/>
      <c r="DX263" s="80"/>
      <c r="DY263" s="80"/>
      <c r="DZ263" s="80"/>
      <c r="EA263" s="80"/>
      <c r="EB263" s="80"/>
      <c r="EC263" s="80"/>
      <c r="ED263" s="80"/>
      <c r="EE263" s="80"/>
      <c r="EF263" s="80"/>
      <c r="EG263" s="80"/>
      <c r="EH263" s="80"/>
      <c r="EI263" s="80"/>
      <c r="EJ263" s="80"/>
      <c r="EK263" s="80"/>
      <c r="EL263" s="80"/>
      <c r="EM263" s="80"/>
      <c r="EN263" s="80"/>
      <c r="EO263" s="80"/>
      <c r="EP263" s="80"/>
      <c r="EQ263" s="80"/>
      <c r="ER263" s="80"/>
      <c r="ES263" s="80"/>
      <c r="ET263" s="80"/>
      <c r="EU263" s="80"/>
      <c r="EV263" s="80"/>
      <c r="EW263" s="80"/>
      <c r="EX263" s="80"/>
      <c r="EY263" s="80"/>
      <c r="EZ263" s="80"/>
      <c r="FA263" s="80"/>
      <c r="FB263" s="80"/>
      <c r="FC263" s="80"/>
      <c r="FD263" s="80"/>
      <c r="FE263" s="80"/>
      <c r="FF263" s="80"/>
      <c r="FG263" s="80"/>
      <c r="FH263" s="80"/>
      <c r="FI263" s="80"/>
      <c r="FJ263" s="80"/>
      <c r="FK263" s="80"/>
      <c r="FL263" s="80"/>
      <c r="FM263" s="80"/>
      <c r="FN263" s="80"/>
      <c r="FO263" s="80"/>
      <c r="FP263" s="80"/>
      <c r="FQ263" s="80"/>
      <c r="FR263" s="80"/>
      <c r="FS263" s="80"/>
      <c r="FT263" s="80"/>
      <c r="FU263" s="80"/>
      <c r="FV263" s="80"/>
      <c r="FW263" s="80"/>
      <c r="FX263" s="80"/>
      <c r="FY263" s="80"/>
      <c r="FZ263" s="80"/>
      <c r="GA263" s="80"/>
      <c r="GB263" s="80"/>
      <c r="GC263" s="80"/>
      <c r="GD263" s="80"/>
      <c r="GE263" s="80"/>
      <c r="GF263" s="80"/>
    </row>
    <row r="264" spans="1:188" x14ac:dyDescent="0.25">
      <c r="A264" s="101"/>
      <c r="B264" s="102"/>
      <c r="C264" s="102"/>
      <c r="D264" s="38"/>
      <c r="E264" s="89"/>
      <c r="F264" s="90"/>
      <c r="G264" s="78"/>
      <c r="H264" s="91"/>
      <c r="I264" s="78"/>
      <c r="J264" s="80"/>
      <c r="K264" s="80"/>
      <c r="L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0"/>
      <c r="AR264" s="80"/>
      <c r="AS264" s="80"/>
      <c r="AT264" s="80"/>
      <c r="AU264" s="80"/>
      <c r="AV264" s="80"/>
      <c r="AW264" s="80"/>
      <c r="AX264" s="80"/>
      <c r="AY264" s="80"/>
      <c r="AZ264" s="80"/>
      <c r="BA264" s="80"/>
      <c r="BB264" s="80"/>
      <c r="BC264" s="80"/>
      <c r="BD264" s="80"/>
      <c r="BE264" s="80"/>
      <c r="BF264" s="80"/>
      <c r="BG264" s="80"/>
      <c r="BH264" s="80"/>
      <c r="BI264" s="80"/>
      <c r="BJ264" s="80"/>
      <c r="BK264" s="80"/>
      <c r="BL264" s="80"/>
      <c r="BM264" s="80"/>
      <c r="BN264" s="80"/>
      <c r="BO264" s="80"/>
      <c r="BP264" s="80"/>
      <c r="BQ264" s="80"/>
      <c r="BR264" s="80"/>
      <c r="BS264" s="80"/>
      <c r="BT264" s="80"/>
      <c r="BU264" s="80"/>
      <c r="BV264" s="80"/>
      <c r="BW264" s="80"/>
      <c r="BX264" s="80"/>
      <c r="BY264" s="80"/>
      <c r="BZ264" s="80"/>
      <c r="CA264" s="80"/>
      <c r="CB264" s="80"/>
      <c r="CC264" s="80"/>
      <c r="CD264" s="80"/>
      <c r="CE264" s="80"/>
      <c r="CF264" s="80"/>
      <c r="CG264" s="80"/>
      <c r="CH264" s="80"/>
      <c r="CI264" s="80"/>
      <c r="CJ264" s="80"/>
      <c r="CK264" s="80"/>
      <c r="CL264" s="80"/>
      <c r="CM264" s="80"/>
      <c r="CN264" s="80"/>
      <c r="CO264" s="80"/>
      <c r="CP264" s="80"/>
      <c r="CQ264" s="80"/>
      <c r="CR264" s="80"/>
      <c r="CS264" s="80"/>
      <c r="CT264" s="80"/>
      <c r="CU264" s="80"/>
      <c r="CV264" s="80"/>
      <c r="CW264" s="80"/>
      <c r="CX264" s="80"/>
      <c r="CY264" s="80"/>
      <c r="CZ264" s="80"/>
      <c r="DA264" s="80"/>
      <c r="DB264" s="80"/>
      <c r="DC264" s="80"/>
      <c r="DD264" s="80"/>
      <c r="DE264" s="80"/>
      <c r="DF264" s="80"/>
      <c r="DG264" s="80"/>
      <c r="DH264" s="80"/>
      <c r="DI264" s="80"/>
      <c r="DJ264" s="80"/>
      <c r="DK264" s="80"/>
      <c r="DL264" s="80"/>
      <c r="DM264" s="80"/>
      <c r="DN264" s="80"/>
      <c r="DO264" s="80"/>
      <c r="DP264" s="80"/>
      <c r="DQ264" s="80"/>
      <c r="DR264" s="80"/>
      <c r="DS264" s="80"/>
      <c r="DT264" s="80"/>
      <c r="DU264" s="80"/>
      <c r="DV264" s="80"/>
      <c r="DW264" s="80"/>
      <c r="DX264" s="80"/>
      <c r="DY264" s="80"/>
      <c r="DZ264" s="80"/>
      <c r="EA264" s="80"/>
      <c r="EB264" s="80"/>
      <c r="EC264" s="80"/>
      <c r="ED264" s="80"/>
      <c r="EE264" s="80"/>
      <c r="EF264" s="80"/>
      <c r="EG264" s="80"/>
      <c r="EH264" s="80"/>
      <c r="EI264" s="80"/>
      <c r="EJ264" s="80"/>
      <c r="EK264" s="80"/>
      <c r="EL264" s="80"/>
      <c r="EM264" s="80"/>
      <c r="EN264" s="80"/>
      <c r="EO264" s="80"/>
      <c r="EP264" s="80"/>
      <c r="EQ264" s="80"/>
      <c r="ER264" s="80"/>
      <c r="ES264" s="80"/>
      <c r="ET264" s="80"/>
      <c r="EU264" s="80"/>
      <c r="EV264" s="80"/>
      <c r="EW264" s="80"/>
      <c r="EX264" s="80"/>
      <c r="EY264" s="80"/>
      <c r="EZ264" s="80"/>
      <c r="FA264" s="80"/>
      <c r="FB264" s="80"/>
      <c r="FC264" s="80"/>
      <c r="FD264" s="80"/>
      <c r="FE264" s="80"/>
      <c r="FF264" s="80"/>
      <c r="FG264" s="80"/>
      <c r="FH264" s="80"/>
      <c r="FI264" s="80"/>
      <c r="FJ264" s="80"/>
      <c r="FK264" s="80"/>
      <c r="FL264" s="80"/>
      <c r="FM264" s="80"/>
      <c r="FN264" s="80"/>
      <c r="FO264" s="80"/>
      <c r="FP264" s="80"/>
      <c r="FQ264" s="80"/>
      <c r="FR264" s="80"/>
      <c r="FS264" s="80"/>
      <c r="FT264" s="80"/>
      <c r="FU264" s="80"/>
      <c r="FV264" s="80"/>
      <c r="FW264" s="80"/>
      <c r="FX264" s="80"/>
      <c r="FY264" s="80"/>
      <c r="FZ264" s="80"/>
      <c r="GA264" s="80"/>
      <c r="GB264" s="80"/>
      <c r="GC264" s="80"/>
      <c r="GD264" s="80"/>
      <c r="GE264" s="80"/>
      <c r="GF264" s="80"/>
    </row>
    <row r="265" spans="1:188" x14ac:dyDescent="0.25">
      <c r="A265" s="101"/>
      <c r="B265" s="102"/>
      <c r="C265" s="102"/>
      <c r="D265" s="38"/>
      <c r="E265" s="89"/>
      <c r="F265" s="90"/>
      <c r="G265" s="78"/>
      <c r="H265" s="91"/>
      <c r="I265" s="78"/>
      <c r="J265" s="80"/>
      <c r="K265" s="80"/>
      <c r="L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0"/>
      <c r="AR265" s="80"/>
      <c r="AS265" s="80"/>
      <c r="AT265" s="80"/>
      <c r="AU265" s="80"/>
      <c r="AV265" s="80"/>
      <c r="AW265" s="80"/>
      <c r="AX265" s="80"/>
      <c r="AY265" s="80"/>
      <c r="AZ265" s="80"/>
      <c r="BA265" s="80"/>
      <c r="BB265" s="80"/>
      <c r="BC265" s="80"/>
      <c r="BD265" s="80"/>
      <c r="BE265" s="80"/>
      <c r="BF265" s="80"/>
      <c r="BG265" s="80"/>
      <c r="BH265" s="80"/>
      <c r="BI265" s="80"/>
      <c r="BJ265" s="80"/>
      <c r="BK265" s="80"/>
      <c r="BL265" s="80"/>
      <c r="BM265" s="80"/>
      <c r="BN265" s="80"/>
      <c r="BO265" s="80"/>
      <c r="BP265" s="80"/>
      <c r="BQ265" s="80"/>
      <c r="BR265" s="80"/>
      <c r="BS265" s="80"/>
      <c r="BT265" s="80"/>
      <c r="BU265" s="80"/>
      <c r="BV265" s="80"/>
      <c r="BW265" s="80"/>
      <c r="BX265" s="80"/>
      <c r="BY265" s="80"/>
      <c r="BZ265" s="80"/>
      <c r="CA265" s="80"/>
      <c r="CB265" s="80"/>
      <c r="CC265" s="80"/>
      <c r="CD265" s="80"/>
      <c r="CE265" s="80"/>
      <c r="CF265" s="80"/>
      <c r="CG265" s="80"/>
      <c r="CH265" s="80"/>
      <c r="CI265" s="80"/>
      <c r="CJ265" s="80"/>
      <c r="CK265" s="80"/>
      <c r="CL265" s="80"/>
      <c r="CM265" s="80"/>
      <c r="CN265" s="80"/>
      <c r="CO265" s="80"/>
      <c r="CP265" s="80"/>
      <c r="CQ265" s="80"/>
      <c r="CR265" s="80"/>
      <c r="CS265" s="80"/>
      <c r="CT265" s="80"/>
      <c r="CU265" s="80"/>
      <c r="CV265" s="80"/>
      <c r="CW265" s="80"/>
      <c r="CX265" s="80"/>
      <c r="CY265" s="80"/>
      <c r="CZ265" s="80"/>
      <c r="DA265" s="80"/>
      <c r="DB265" s="80"/>
      <c r="DC265" s="80"/>
      <c r="DD265" s="80"/>
      <c r="DE265" s="80"/>
      <c r="DF265" s="80"/>
      <c r="DG265" s="80"/>
      <c r="DH265" s="80"/>
      <c r="DI265" s="80"/>
      <c r="DJ265" s="80"/>
      <c r="DK265" s="80"/>
      <c r="DL265" s="80"/>
      <c r="DM265" s="80"/>
      <c r="DN265" s="80"/>
      <c r="DO265" s="80"/>
      <c r="DP265" s="80"/>
      <c r="DQ265" s="80"/>
      <c r="DR265" s="80"/>
      <c r="DS265" s="80"/>
      <c r="DT265" s="80"/>
      <c r="DU265" s="80"/>
      <c r="DV265" s="80"/>
      <c r="DW265" s="80"/>
      <c r="DX265" s="80"/>
      <c r="DY265" s="80"/>
      <c r="DZ265" s="80"/>
      <c r="EA265" s="80"/>
      <c r="EB265" s="80"/>
      <c r="EC265" s="80"/>
      <c r="ED265" s="80"/>
      <c r="EE265" s="80"/>
      <c r="EF265" s="80"/>
      <c r="EG265" s="80"/>
      <c r="EH265" s="80"/>
      <c r="EI265" s="80"/>
      <c r="EJ265" s="80"/>
      <c r="EK265" s="80"/>
      <c r="EL265" s="80"/>
      <c r="EM265" s="80"/>
      <c r="EN265" s="80"/>
      <c r="EO265" s="80"/>
      <c r="EP265" s="80"/>
      <c r="EQ265" s="80"/>
      <c r="ER265" s="80"/>
      <c r="ES265" s="80"/>
      <c r="ET265" s="80"/>
      <c r="EU265" s="80"/>
      <c r="EV265" s="80"/>
      <c r="EW265" s="80"/>
      <c r="EX265" s="80"/>
      <c r="EY265" s="80"/>
      <c r="EZ265" s="80"/>
      <c r="FA265" s="80"/>
      <c r="FB265" s="80"/>
      <c r="FC265" s="80"/>
      <c r="FD265" s="80"/>
      <c r="FE265" s="80"/>
      <c r="FF265" s="80"/>
      <c r="FG265" s="80"/>
      <c r="FH265" s="80"/>
      <c r="FI265" s="80"/>
      <c r="FJ265" s="80"/>
      <c r="FK265" s="80"/>
      <c r="FL265" s="80"/>
      <c r="FM265" s="80"/>
      <c r="FN265" s="80"/>
      <c r="FO265" s="80"/>
      <c r="FP265" s="80"/>
      <c r="FQ265" s="80"/>
      <c r="FR265" s="80"/>
      <c r="FS265" s="80"/>
      <c r="FT265" s="80"/>
      <c r="FU265" s="80"/>
      <c r="FV265" s="80"/>
      <c r="FW265" s="80"/>
      <c r="FX265" s="80"/>
      <c r="FY265" s="80"/>
      <c r="FZ265" s="80"/>
      <c r="GA265" s="80"/>
      <c r="GB265" s="80"/>
      <c r="GC265" s="80"/>
      <c r="GD265" s="80"/>
      <c r="GE265" s="80"/>
      <c r="GF265" s="80"/>
    </row>
    <row r="266" spans="1:188" x14ac:dyDescent="0.25">
      <c r="A266" s="101"/>
      <c r="B266" s="102"/>
      <c r="C266" s="102"/>
      <c r="D266" s="38"/>
      <c r="E266" s="89"/>
      <c r="F266" s="90"/>
      <c r="G266" s="78"/>
      <c r="H266" s="91"/>
      <c r="I266" s="78"/>
      <c r="J266" s="80"/>
      <c r="K266" s="80"/>
      <c r="L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0"/>
      <c r="AR266" s="80"/>
      <c r="AS266" s="80"/>
      <c r="AT266" s="80"/>
      <c r="AU266" s="80"/>
      <c r="AV266" s="80"/>
      <c r="AW266" s="80"/>
      <c r="AX266" s="80"/>
      <c r="AY266" s="80"/>
      <c r="AZ266" s="80"/>
      <c r="BA266" s="80"/>
      <c r="BB266" s="80"/>
      <c r="BC266" s="80"/>
      <c r="BD266" s="80"/>
      <c r="BE266" s="80"/>
      <c r="BF266" s="80"/>
      <c r="BG266" s="80"/>
      <c r="BH266" s="80"/>
      <c r="BI266" s="80"/>
      <c r="BJ266" s="80"/>
      <c r="BK266" s="80"/>
      <c r="BL266" s="80"/>
      <c r="BM266" s="80"/>
      <c r="BN266" s="80"/>
      <c r="BO266" s="80"/>
      <c r="BP266" s="80"/>
      <c r="BQ266" s="80"/>
      <c r="BR266" s="80"/>
      <c r="BS266" s="80"/>
      <c r="BT266" s="80"/>
      <c r="BU266" s="80"/>
      <c r="BV266" s="80"/>
      <c r="BW266" s="80"/>
      <c r="BX266" s="80"/>
      <c r="BY266" s="80"/>
      <c r="BZ266" s="80"/>
      <c r="CA266" s="80"/>
      <c r="CB266" s="80"/>
      <c r="CC266" s="80"/>
      <c r="CD266" s="80"/>
      <c r="CE266" s="80"/>
      <c r="CF266" s="80"/>
      <c r="CG266" s="80"/>
      <c r="CH266" s="80"/>
      <c r="CI266" s="80"/>
      <c r="CJ266" s="80"/>
      <c r="CK266" s="80"/>
      <c r="CL266" s="80"/>
      <c r="CM266" s="80"/>
      <c r="CN266" s="80"/>
      <c r="CO266" s="80"/>
      <c r="CP266" s="80"/>
      <c r="CQ266" s="80"/>
      <c r="CR266" s="80"/>
      <c r="CS266" s="80"/>
      <c r="CT266" s="80"/>
      <c r="CU266" s="80"/>
      <c r="CV266" s="80"/>
      <c r="CW266" s="80"/>
      <c r="CX266" s="80"/>
      <c r="CY266" s="80"/>
      <c r="CZ266" s="80"/>
      <c r="DA266" s="80"/>
      <c r="DB266" s="80"/>
      <c r="DC266" s="80"/>
      <c r="DD266" s="80"/>
      <c r="DE266" s="80"/>
      <c r="DF266" s="80"/>
      <c r="DG266" s="80"/>
      <c r="DH266" s="80"/>
      <c r="DI266" s="80"/>
      <c r="DJ266" s="80"/>
      <c r="DK266" s="80"/>
      <c r="DL266" s="80"/>
      <c r="DM266" s="80"/>
      <c r="DN266" s="80"/>
      <c r="DO266" s="80"/>
      <c r="DP266" s="80"/>
      <c r="DQ266" s="80"/>
      <c r="DR266" s="80"/>
      <c r="DS266" s="80"/>
      <c r="DT266" s="80"/>
      <c r="DU266" s="80"/>
      <c r="DV266" s="80"/>
      <c r="DW266" s="80"/>
      <c r="DX266" s="80"/>
      <c r="DY266" s="80"/>
      <c r="DZ266" s="80"/>
      <c r="EA266" s="80"/>
      <c r="EB266" s="80"/>
      <c r="EC266" s="80"/>
      <c r="ED266" s="80"/>
      <c r="EE266" s="80"/>
      <c r="EF266" s="80"/>
      <c r="EG266" s="80"/>
      <c r="EH266" s="80"/>
      <c r="EI266" s="80"/>
      <c r="EJ266" s="80"/>
      <c r="EK266" s="80"/>
      <c r="EL266" s="80"/>
      <c r="EM266" s="80"/>
      <c r="EN266" s="80"/>
      <c r="EO266" s="80"/>
      <c r="EP266" s="80"/>
      <c r="EQ266" s="80"/>
      <c r="ER266" s="80"/>
      <c r="ES266" s="80"/>
      <c r="ET266" s="80"/>
      <c r="EU266" s="80"/>
      <c r="EV266" s="80"/>
      <c r="EW266" s="80"/>
      <c r="EX266" s="80"/>
      <c r="EY266" s="80"/>
      <c r="EZ266" s="80"/>
      <c r="FA266" s="80"/>
      <c r="FB266" s="80"/>
      <c r="FC266" s="80"/>
      <c r="FD266" s="80"/>
      <c r="FE266" s="80"/>
      <c r="FF266" s="80"/>
      <c r="FG266" s="80"/>
      <c r="FH266" s="80"/>
      <c r="FI266" s="80"/>
      <c r="FJ266" s="80"/>
      <c r="FK266" s="80"/>
      <c r="FL266" s="80"/>
      <c r="FM266" s="80"/>
      <c r="FN266" s="80"/>
      <c r="FO266" s="80"/>
      <c r="FP266" s="80"/>
      <c r="FQ266" s="80"/>
      <c r="FR266" s="80"/>
      <c r="FS266" s="80"/>
      <c r="FT266" s="80"/>
      <c r="FU266" s="80"/>
      <c r="FV266" s="80"/>
      <c r="FW266" s="80"/>
      <c r="FX266" s="80"/>
      <c r="FY266" s="80"/>
      <c r="FZ266" s="80"/>
      <c r="GA266" s="80"/>
      <c r="GB266" s="80"/>
      <c r="GC266" s="80"/>
      <c r="GD266" s="80"/>
      <c r="GE266" s="80"/>
      <c r="GF266" s="80"/>
    </row>
    <row r="267" spans="1:188" x14ac:dyDescent="0.25">
      <c r="A267" s="101"/>
      <c r="B267" s="102"/>
      <c r="C267" s="102"/>
      <c r="D267" s="38"/>
      <c r="E267" s="89"/>
      <c r="F267" s="90"/>
      <c r="G267" s="78"/>
      <c r="H267" s="91"/>
      <c r="I267" s="78"/>
      <c r="J267" s="80"/>
      <c r="K267" s="80"/>
      <c r="L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0"/>
      <c r="AR267" s="80"/>
      <c r="AS267" s="80"/>
      <c r="AT267" s="80"/>
      <c r="AU267" s="80"/>
      <c r="AV267" s="80"/>
      <c r="AW267" s="80"/>
      <c r="AX267" s="80"/>
      <c r="AY267" s="80"/>
      <c r="AZ267" s="80"/>
      <c r="BA267" s="80"/>
      <c r="BB267" s="80"/>
      <c r="BC267" s="80"/>
      <c r="BD267" s="80"/>
      <c r="BE267" s="80"/>
      <c r="BF267" s="80"/>
      <c r="BG267" s="80"/>
      <c r="BH267" s="80"/>
      <c r="BI267" s="80"/>
      <c r="BJ267" s="80"/>
      <c r="BK267" s="80"/>
      <c r="BL267" s="80"/>
      <c r="BM267" s="80"/>
      <c r="BN267" s="80"/>
      <c r="BO267" s="80"/>
      <c r="BP267" s="80"/>
      <c r="BQ267" s="80"/>
      <c r="BR267" s="80"/>
      <c r="BS267" s="80"/>
      <c r="BT267" s="80"/>
      <c r="BU267" s="80"/>
      <c r="BV267" s="80"/>
      <c r="BW267" s="80"/>
      <c r="BX267" s="80"/>
      <c r="BY267" s="80"/>
      <c r="BZ267" s="80"/>
      <c r="CA267" s="80"/>
      <c r="CB267" s="80"/>
      <c r="CC267" s="80"/>
      <c r="CD267" s="80"/>
      <c r="CE267" s="80"/>
      <c r="CF267" s="80"/>
      <c r="CG267" s="80"/>
      <c r="CH267" s="80"/>
      <c r="CI267" s="80"/>
      <c r="CJ267" s="80"/>
      <c r="CK267" s="80"/>
      <c r="CL267" s="80"/>
      <c r="CM267" s="80"/>
      <c r="CN267" s="80"/>
      <c r="CO267" s="80"/>
      <c r="CP267" s="80"/>
      <c r="CQ267" s="80"/>
      <c r="CR267" s="80"/>
      <c r="CS267" s="80"/>
      <c r="CT267" s="80"/>
      <c r="CU267" s="80"/>
      <c r="CV267" s="80"/>
      <c r="CW267" s="80"/>
      <c r="CX267" s="80"/>
      <c r="CY267" s="80"/>
      <c r="CZ267" s="80"/>
      <c r="DA267" s="80"/>
      <c r="DB267" s="80"/>
      <c r="DC267" s="80"/>
      <c r="DD267" s="80"/>
      <c r="DE267" s="80"/>
      <c r="DF267" s="80"/>
      <c r="DG267" s="80"/>
      <c r="DH267" s="80"/>
      <c r="DI267" s="80"/>
      <c r="DJ267" s="80"/>
      <c r="DK267" s="80"/>
      <c r="DL267" s="80"/>
      <c r="DM267" s="80"/>
      <c r="DN267" s="80"/>
      <c r="DO267" s="80"/>
      <c r="DP267" s="80"/>
      <c r="DQ267" s="80"/>
      <c r="DR267" s="80"/>
      <c r="DS267" s="80"/>
      <c r="DT267" s="80"/>
      <c r="DU267" s="80"/>
      <c r="DV267" s="80"/>
      <c r="DW267" s="80"/>
      <c r="DX267" s="80"/>
      <c r="DY267" s="80"/>
      <c r="DZ267" s="80"/>
      <c r="EA267" s="80"/>
      <c r="EB267" s="80"/>
      <c r="EC267" s="80"/>
      <c r="ED267" s="80"/>
      <c r="EE267" s="80"/>
      <c r="EF267" s="80"/>
      <c r="EG267" s="80"/>
      <c r="EH267" s="80"/>
      <c r="EI267" s="80"/>
      <c r="EJ267" s="80"/>
      <c r="EK267" s="80"/>
      <c r="EL267" s="80"/>
      <c r="EM267" s="80"/>
      <c r="EN267" s="80"/>
      <c r="EO267" s="80"/>
      <c r="EP267" s="80"/>
      <c r="EQ267" s="80"/>
      <c r="ER267" s="80"/>
      <c r="ES267" s="80"/>
      <c r="ET267" s="80"/>
      <c r="EU267" s="80"/>
      <c r="EV267" s="80"/>
      <c r="EW267" s="80"/>
      <c r="EX267" s="80"/>
      <c r="EY267" s="80"/>
      <c r="EZ267" s="80"/>
      <c r="FA267" s="80"/>
      <c r="FB267" s="80"/>
      <c r="FC267" s="80"/>
      <c r="FD267" s="80"/>
      <c r="FE267" s="80"/>
      <c r="FF267" s="80"/>
      <c r="FG267" s="80"/>
      <c r="FH267" s="80"/>
      <c r="FI267" s="80"/>
      <c r="FJ267" s="80"/>
      <c r="FK267" s="80"/>
      <c r="FL267" s="80"/>
      <c r="FM267" s="80"/>
      <c r="FN267" s="80"/>
      <c r="FO267" s="80"/>
      <c r="FP267" s="80"/>
      <c r="FQ267" s="80"/>
      <c r="FR267" s="80"/>
      <c r="FS267" s="80"/>
      <c r="FT267" s="80"/>
      <c r="FU267" s="80"/>
      <c r="FV267" s="80"/>
      <c r="FW267" s="80"/>
      <c r="FX267" s="80"/>
      <c r="FY267" s="80"/>
      <c r="FZ267" s="80"/>
      <c r="GA267" s="80"/>
      <c r="GB267" s="80"/>
      <c r="GC267" s="80"/>
      <c r="GD267" s="80"/>
      <c r="GE267" s="80"/>
      <c r="GF267" s="80"/>
    </row>
    <row r="268" spans="1:188" x14ac:dyDescent="0.25">
      <c r="A268" s="101"/>
      <c r="B268" s="102"/>
      <c r="C268" s="102"/>
      <c r="D268" s="38"/>
      <c r="E268" s="89"/>
      <c r="F268" s="90"/>
      <c r="G268" s="78"/>
      <c r="H268" s="91"/>
      <c r="I268" s="78"/>
      <c r="J268" s="80"/>
      <c r="K268" s="80"/>
      <c r="L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0"/>
      <c r="AR268" s="80"/>
      <c r="AS268" s="80"/>
      <c r="AT268" s="80"/>
      <c r="AU268" s="80"/>
      <c r="AV268" s="80"/>
      <c r="AW268" s="80"/>
      <c r="AX268" s="80"/>
      <c r="AY268" s="80"/>
      <c r="AZ268" s="80"/>
      <c r="BA268" s="80"/>
      <c r="BB268" s="80"/>
      <c r="BC268" s="80"/>
      <c r="BD268" s="80"/>
      <c r="BE268" s="80"/>
      <c r="BF268" s="80"/>
      <c r="BG268" s="80"/>
      <c r="BH268" s="80"/>
      <c r="BI268" s="80"/>
      <c r="BJ268" s="80"/>
      <c r="BK268" s="80"/>
      <c r="BL268" s="80"/>
      <c r="BM268" s="80"/>
      <c r="BN268" s="80"/>
      <c r="BO268" s="80"/>
      <c r="BP268" s="80"/>
      <c r="BQ268" s="80"/>
      <c r="BR268" s="80"/>
      <c r="BS268" s="80"/>
      <c r="BT268" s="80"/>
      <c r="BU268" s="80"/>
      <c r="BV268" s="80"/>
      <c r="BW268" s="80"/>
      <c r="BX268" s="80"/>
      <c r="BY268" s="80"/>
      <c r="BZ268" s="80"/>
      <c r="CA268" s="80"/>
      <c r="CB268" s="80"/>
      <c r="CC268" s="80"/>
      <c r="CD268" s="80"/>
      <c r="CE268" s="80"/>
      <c r="CF268" s="80"/>
      <c r="CG268" s="80"/>
      <c r="CH268" s="80"/>
      <c r="CI268" s="80"/>
      <c r="CJ268" s="80"/>
      <c r="CK268" s="80"/>
      <c r="CL268" s="80"/>
      <c r="CM268" s="80"/>
      <c r="CN268" s="80"/>
      <c r="CO268" s="80"/>
      <c r="CP268" s="80"/>
      <c r="CQ268" s="80"/>
      <c r="CR268" s="80"/>
      <c r="CS268" s="80"/>
      <c r="CT268" s="80"/>
      <c r="CU268" s="80"/>
      <c r="CV268" s="80"/>
      <c r="CW268" s="80"/>
      <c r="CX268" s="80"/>
      <c r="CY268" s="80"/>
      <c r="CZ268" s="80"/>
      <c r="DA268" s="80"/>
      <c r="DB268" s="80"/>
      <c r="DC268" s="80"/>
      <c r="DD268" s="80"/>
      <c r="DE268" s="80"/>
      <c r="DF268" s="80"/>
      <c r="DG268" s="80"/>
      <c r="DH268" s="80"/>
      <c r="DI268" s="80"/>
      <c r="DJ268" s="80"/>
      <c r="DK268" s="80"/>
      <c r="DL268" s="80"/>
      <c r="DM268" s="80"/>
      <c r="DN268" s="80"/>
      <c r="DO268" s="80"/>
      <c r="DP268" s="80"/>
      <c r="DQ268" s="80"/>
      <c r="DR268" s="80"/>
      <c r="DS268" s="80"/>
      <c r="DT268" s="80"/>
      <c r="DU268" s="80"/>
      <c r="DV268" s="80"/>
      <c r="DW268" s="80"/>
      <c r="DX268" s="80"/>
      <c r="DY268" s="80"/>
      <c r="DZ268" s="80"/>
      <c r="EA268" s="80"/>
      <c r="EB268" s="80"/>
      <c r="EC268" s="80"/>
      <c r="ED268" s="80"/>
      <c r="EE268" s="80"/>
      <c r="EF268" s="80"/>
      <c r="EG268" s="80"/>
      <c r="EH268" s="80"/>
      <c r="EI268" s="80"/>
      <c r="EJ268" s="80"/>
      <c r="EK268" s="80"/>
      <c r="EL268" s="80"/>
      <c r="EM268" s="80"/>
      <c r="EN268" s="80"/>
      <c r="EO268" s="80"/>
      <c r="EP268" s="80"/>
      <c r="EQ268" s="80"/>
      <c r="ER268" s="80"/>
      <c r="ES268" s="80"/>
      <c r="ET268" s="80"/>
      <c r="EU268" s="80"/>
      <c r="EV268" s="80"/>
      <c r="EW268" s="80"/>
      <c r="EX268" s="80"/>
      <c r="EY268" s="80"/>
      <c r="EZ268" s="80"/>
      <c r="FA268" s="80"/>
      <c r="FB268" s="80"/>
      <c r="FC268" s="80"/>
      <c r="FD268" s="80"/>
      <c r="FE268" s="80"/>
      <c r="FF268" s="80"/>
      <c r="FG268" s="80"/>
      <c r="FH268" s="80"/>
      <c r="FI268" s="80"/>
      <c r="FJ268" s="80"/>
      <c r="FK268" s="80"/>
      <c r="FL268" s="80"/>
      <c r="FM268" s="80"/>
      <c r="FN268" s="80"/>
      <c r="FO268" s="80"/>
      <c r="FP268" s="80"/>
      <c r="FQ268" s="80"/>
      <c r="FR268" s="80"/>
      <c r="FS268" s="80"/>
      <c r="FT268" s="80"/>
      <c r="FU268" s="80"/>
      <c r="FV268" s="80"/>
      <c r="FW268" s="80"/>
      <c r="FX268" s="80"/>
      <c r="FY268" s="80"/>
      <c r="FZ268" s="80"/>
      <c r="GA268" s="80"/>
      <c r="GB268" s="80"/>
      <c r="GC268" s="80"/>
      <c r="GD268" s="80"/>
      <c r="GE268" s="80"/>
      <c r="GF268" s="80"/>
    </row>
    <row r="269" spans="1:188" x14ac:dyDescent="0.25">
      <c r="A269" s="101"/>
      <c r="B269" s="102"/>
      <c r="C269" s="102"/>
      <c r="D269" s="38"/>
      <c r="E269" s="89"/>
      <c r="F269" s="90"/>
      <c r="G269" s="78"/>
      <c r="H269" s="91"/>
      <c r="I269" s="78"/>
      <c r="J269" s="80"/>
      <c r="K269" s="80"/>
      <c r="L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0"/>
      <c r="AR269" s="80"/>
      <c r="AS269" s="80"/>
      <c r="AT269" s="80"/>
      <c r="AU269" s="80"/>
      <c r="AV269" s="80"/>
      <c r="AW269" s="80"/>
      <c r="AX269" s="80"/>
      <c r="AY269" s="80"/>
      <c r="AZ269" s="80"/>
      <c r="BA269" s="80"/>
      <c r="BB269" s="80"/>
      <c r="BC269" s="80"/>
      <c r="BD269" s="80"/>
      <c r="BE269" s="80"/>
      <c r="BF269" s="80"/>
      <c r="BG269" s="80"/>
      <c r="BH269" s="80"/>
      <c r="BI269" s="80"/>
      <c r="BJ269" s="80"/>
      <c r="BK269" s="80"/>
      <c r="BL269" s="80"/>
      <c r="BM269" s="80"/>
      <c r="BN269" s="80"/>
      <c r="BO269" s="80"/>
      <c r="BP269" s="80"/>
      <c r="BQ269" s="80"/>
      <c r="BR269" s="80"/>
      <c r="BS269" s="80"/>
      <c r="BT269" s="80"/>
      <c r="BU269" s="80"/>
      <c r="BV269" s="80"/>
      <c r="BW269" s="80"/>
      <c r="BX269" s="80"/>
      <c r="BY269" s="80"/>
      <c r="BZ269" s="80"/>
      <c r="CA269" s="80"/>
      <c r="CB269" s="80"/>
      <c r="CC269" s="80"/>
      <c r="CD269" s="80"/>
      <c r="CE269" s="80"/>
      <c r="CF269" s="80"/>
      <c r="CG269" s="80"/>
      <c r="CH269" s="80"/>
      <c r="CI269" s="80"/>
      <c r="CJ269" s="80"/>
      <c r="CK269" s="80"/>
      <c r="CL269" s="80"/>
      <c r="CM269" s="80"/>
      <c r="CN269" s="80"/>
      <c r="CO269" s="80"/>
      <c r="CP269" s="80"/>
      <c r="CQ269" s="80"/>
      <c r="CR269" s="80"/>
      <c r="CS269" s="80"/>
      <c r="CT269" s="80"/>
      <c r="CU269" s="80"/>
      <c r="CV269" s="80"/>
      <c r="CW269" s="80"/>
      <c r="CX269" s="80"/>
      <c r="CY269" s="80"/>
      <c r="CZ269" s="80"/>
      <c r="DA269" s="80"/>
      <c r="DB269" s="80"/>
      <c r="DC269" s="80"/>
      <c r="DD269" s="80"/>
      <c r="DE269" s="80"/>
      <c r="DF269" s="80"/>
      <c r="DG269" s="80"/>
      <c r="DH269" s="80"/>
      <c r="DI269" s="80"/>
      <c r="DJ269" s="80"/>
      <c r="DK269" s="80"/>
      <c r="DL269" s="80"/>
      <c r="DM269" s="80"/>
      <c r="DN269" s="80"/>
      <c r="DO269" s="80"/>
      <c r="DP269" s="80"/>
      <c r="DQ269" s="80"/>
      <c r="DR269" s="80"/>
      <c r="DS269" s="80"/>
      <c r="DT269" s="80"/>
      <c r="DU269" s="80"/>
      <c r="DV269" s="80"/>
      <c r="DW269" s="80"/>
      <c r="DX269" s="80"/>
      <c r="DY269" s="80"/>
      <c r="DZ269" s="80"/>
      <c r="EA269" s="80"/>
      <c r="EB269" s="80"/>
      <c r="EC269" s="80"/>
      <c r="ED269" s="80"/>
      <c r="EE269" s="80"/>
      <c r="EF269" s="80"/>
      <c r="EG269" s="80"/>
      <c r="EH269" s="80"/>
      <c r="EI269" s="80"/>
      <c r="EJ269" s="80"/>
      <c r="EK269" s="80"/>
      <c r="EL269" s="80"/>
      <c r="EM269" s="80"/>
      <c r="EN269" s="80"/>
      <c r="EO269" s="80"/>
      <c r="EP269" s="80"/>
      <c r="EQ269" s="80"/>
      <c r="ER269" s="80"/>
      <c r="ES269" s="80"/>
      <c r="ET269" s="80"/>
      <c r="EU269" s="80"/>
      <c r="EV269" s="80"/>
      <c r="EW269" s="80"/>
      <c r="EX269" s="80"/>
      <c r="EY269" s="80"/>
      <c r="EZ269" s="80"/>
      <c r="FA269" s="80"/>
      <c r="FB269" s="80"/>
      <c r="FC269" s="80"/>
      <c r="FD269" s="80"/>
      <c r="FE269" s="80"/>
      <c r="FF269" s="80"/>
      <c r="FG269" s="80"/>
      <c r="FH269" s="80"/>
      <c r="FI269" s="80"/>
      <c r="FJ269" s="80"/>
      <c r="FK269" s="80"/>
      <c r="FL269" s="80"/>
      <c r="FM269" s="80"/>
      <c r="FN269" s="80"/>
      <c r="FO269" s="80"/>
      <c r="FP269" s="80"/>
      <c r="FQ269" s="80"/>
      <c r="FR269" s="80"/>
      <c r="FS269" s="80"/>
      <c r="FT269" s="80"/>
      <c r="FU269" s="80"/>
      <c r="FV269" s="80"/>
      <c r="FW269" s="80"/>
      <c r="FX269" s="80"/>
      <c r="FY269" s="80"/>
      <c r="FZ269" s="80"/>
      <c r="GA269" s="80"/>
      <c r="GB269" s="80"/>
      <c r="GC269" s="80"/>
      <c r="GD269" s="80"/>
      <c r="GE269" s="80"/>
      <c r="GF269" s="80"/>
    </row>
    <row r="270" spans="1:188" x14ac:dyDescent="0.25">
      <c r="A270" s="101"/>
      <c r="B270" s="102"/>
      <c r="C270" s="102"/>
      <c r="D270" s="38"/>
      <c r="E270" s="89"/>
      <c r="F270" s="90"/>
      <c r="G270" s="78"/>
      <c r="H270" s="91"/>
      <c r="I270" s="78"/>
      <c r="J270" s="80"/>
      <c r="K270" s="80"/>
      <c r="L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0"/>
      <c r="AR270" s="80"/>
      <c r="AS270" s="80"/>
      <c r="AT270" s="80"/>
      <c r="AU270" s="80"/>
      <c r="AV270" s="80"/>
      <c r="AW270" s="80"/>
      <c r="AX270" s="80"/>
      <c r="AY270" s="80"/>
      <c r="AZ270" s="80"/>
      <c r="BA270" s="80"/>
      <c r="BB270" s="80"/>
      <c r="BC270" s="80"/>
      <c r="BD270" s="80"/>
      <c r="BE270" s="80"/>
      <c r="BF270" s="80"/>
      <c r="BG270" s="80"/>
      <c r="BH270" s="80"/>
      <c r="BI270" s="80"/>
      <c r="BJ270" s="80"/>
      <c r="BK270" s="80"/>
      <c r="BL270" s="80"/>
      <c r="BM270" s="80"/>
      <c r="BN270" s="80"/>
      <c r="BO270" s="80"/>
      <c r="BP270" s="80"/>
      <c r="BQ270" s="80"/>
      <c r="BR270" s="80"/>
      <c r="BS270" s="80"/>
      <c r="BT270" s="80"/>
      <c r="BU270" s="80"/>
      <c r="BV270" s="80"/>
      <c r="BW270" s="80"/>
      <c r="BX270" s="80"/>
      <c r="BY270" s="80"/>
      <c r="BZ270" s="80"/>
      <c r="CA270" s="80"/>
      <c r="CB270" s="80"/>
      <c r="CC270" s="80"/>
      <c r="CD270" s="80"/>
      <c r="CE270" s="80"/>
      <c r="CF270" s="80"/>
      <c r="CG270" s="80"/>
      <c r="CH270" s="80"/>
      <c r="CI270" s="80"/>
      <c r="CJ270" s="80"/>
      <c r="CK270" s="80"/>
      <c r="CL270" s="80"/>
      <c r="CM270" s="80"/>
      <c r="CN270" s="80"/>
      <c r="CO270" s="80"/>
      <c r="CP270" s="80"/>
      <c r="CQ270" s="80"/>
      <c r="CR270" s="80"/>
      <c r="CS270" s="80"/>
      <c r="CT270" s="80"/>
      <c r="CU270" s="80"/>
      <c r="CV270" s="80"/>
      <c r="CW270" s="80"/>
      <c r="CX270" s="80"/>
      <c r="CY270" s="80"/>
      <c r="CZ270" s="80"/>
      <c r="DA270" s="80"/>
      <c r="DB270" s="80"/>
      <c r="DC270" s="80"/>
      <c r="DD270" s="80"/>
      <c r="DE270" s="80"/>
      <c r="DF270" s="80"/>
      <c r="DG270" s="80"/>
      <c r="DH270" s="80"/>
      <c r="DI270" s="80"/>
      <c r="DJ270" s="80"/>
      <c r="DK270" s="80"/>
      <c r="DL270" s="80"/>
      <c r="DM270" s="80"/>
      <c r="DN270" s="80"/>
      <c r="DO270" s="80"/>
      <c r="DP270" s="80"/>
      <c r="DQ270" s="80"/>
      <c r="DR270" s="80"/>
      <c r="DS270" s="80"/>
      <c r="DT270" s="80"/>
      <c r="DU270" s="80"/>
      <c r="DV270" s="80"/>
      <c r="DW270" s="80"/>
      <c r="DX270" s="80"/>
      <c r="DY270" s="80"/>
      <c r="DZ270" s="80"/>
      <c r="EA270" s="80"/>
      <c r="EB270" s="80"/>
      <c r="EC270" s="80"/>
      <c r="ED270" s="80"/>
      <c r="EE270" s="80"/>
      <c r="EF270" s="80"/>
      <c r="EG270" s="80"/>
      <c r="EH270" s="80"/>
      <c r="EI270" s="80"/>
      <c r="EJ270" s="80"/>
      <c r="EK270" s="80"/>
      <c r="EL270" s="80"/>
      <c r="EM270" s="80"/>
      <c r="EN270" s="80"/>
      <c r="EO270" s="80"/>
      <c r="EP270" s="80"/>
      <c r="EQ270" s="80"/>
      <c r="ER270" s="80"/>
      <c r="ES270" s="80"/>
      <c r="ET270" s="80"/>
      <c r="EU270" s="80"/>
      <c r="EV270" s="80"/>
      <c r="EW270" s="80"/>
      <c r="EX270" s="80"/>
      <c r="EY270" s="80"/>
      <c r="EZ270" s="80"/>
      <c r="FA270" s="80"/>
      <c r="FB270" s="80"/>
      <c r="FC270" s="80"/>
      <c r="FD270" s="80"/>
      <c r="FE270" s="80"/>
      <c r="FF270" s="80"/>
      <c r="FG270" s="80"/>
      <c r="FH270" s="80"/>
      <c r="FI270" s="80"/>
      <c r="FJ270" s="80"/>
      <c r="FK270" s="80"/>
      <c r="FL270" s="80"/>
      <c r="FM270" s="80"/>
      <c r="FN270" s="80"/>
      <c r="FO270" s="80"/>
      <c r="FP270" s="80"/>
      <c r="FQ270" s="80"/>
      <c r="FR270" s="80"/>
      <c r="FS270" s="80"/>
      <c r="FT270" s="80"/>
      <c r="FU270" s="80"/>
      <c r="FV270" s="80"/>
      <c r="FW270" s="80"/>
      <c r="FX270" s="80"/>
      <c r="FY270" s="80"/>
      <c r="FZ270" s="80"/>
      <c r="GA270" s="80"/>
      <c r="GB270" s="80"/>
      <c r="GC270" s="80"/>
      <c r="GD270" s="80"/>
      <c r="GE270" s="80"/>
      <c r="GF270" s="80"/>
    </row>
    <row r="271" spans="1:188" x14ac:dyDescent="0.25">
      <c r="A271" s="101"/>
      <c r="B271" s="102"/>
      <c r="C271" s="102"/>
      <c r="D271" s="38"/>
      <c r="E271" s="89"/>
      <c r="F271" s="90"/>
      <c r="G271" s="78"/>
      <c r="H271" s="91"/>
      <c r="I271" s="78"/>
      <c r="J271" s="80"/>
      <c r="K271" s="80"/>
      <c r="L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0"/>
      <c r="AR271" s="80"/>
      <c r="AS271" s="80"/>
      <c r="AT271" s="80"/>
      <c r="AU271" s="80"/>
      <c r="AV271" s="80"/>
      <c r="AW271" s="80"/>
      <c r="AX271" s="80"/>
      <c r="AY271" s="80"/>
      <c r="AZ271" s="80"/>
      <c r="BA271" s="80"/>
      <c r="BB271" s="80"/>
      <c r="BC271" s="80"/>
      <c r="BD271" s="80"/>
      <c r="BE271" s="80"/>
      <c r="BF271" s="80"/>
      <c r="BG271" s="80"/>
      <c r="BH271" s="80"/>
      <c r="BI271" s="80"/>
      <c r="BJ271" s="80"/>
      <c r="BK271" s="80"/>
      <c r="BL271" s="80"/>
      <c r="BM271" s="80"/>
      <c r="BN271" s="80"/>
      <c r="BO271" s="80"/>
      <c r="BP271" s="80"/>
      <c r="BQ271" s="80"/>
      <c r="BR271" s="80"/>
      <c r="BS271" s="80"/>
      <c r="BT271" s="80"/>
      <c r="BU271" s="80"/>
      <c r="BV271" s="80"/>
      <c r="BW271" s="80"/>
      <c r="BX271" s="80"/>
      <c r="BY271" s="80"/>
      <c r="BZ271" s="80"/>
      <c r="CA271" s="80"/>
      <c r="CB271" s="80"/>
      <c r="CC271" s="80"/>
      <c r="CD271" s="80"/>
      <c r="CE271" s="80"/>
      <c r="CF271" s="80"/>
      <c r="CG271" s="80"/>
      <c r="CH271" s="80"/>
      <c r="CI271" s="80"/>
      <c r="CJ271" s="80"/>
      <c r="CK271" s="80"/>
      <c r="CL271" s="80"/>
      <c r="CM271" s="80"/>
      <c r="CN271" s="80"/>
      <c r="CO271" s="80"/>
      <c r="CP271" s="80"/>
      <c r="CQ271" s="80"/>
      <c r="CR271" s="80"/>
      <c r="CS271" s="80"/>
      <c r="CT271" s="80"/>
      <c r="CU271" s="80"/>
      <c r="CV271" s="80"/>
      <c r="CW271" s="80"/>
      <c r="CX271" s="80"/>
      <c r="CY271" s="80"/>
      <c r="CZ271" s="80"/>
      <c r="DA271" s="80"/>
      <c r="DB271" s="80"/>
      <c r="DC271" s="80"/>
      <c r="DD271" s="80"/>
      <c r="DE271" s="80"/>
      <c r="DF271" s="80"/>
      <c r="DG271" s="80"/>
      <c r="DH271" s="80"/>
      <c r="DI271" s="80"/>
      <c r="DJ271" s="80"/>
      <c r="DK271" s="80"/>
      <c r="DL271" s="80"/>
      <c r="DM271" s="80"/>
      <c r="DN271" s="80"/>
      <c r="DO271" s="80"/>
      <c r="DP271" s="80"/>
      <c r="DQ271" s="80"/>
      <c r="DR271" s="80"/>
      <c r="DS271" s="80"/>
      <c r="DT271" s="80"/>
      <c r="DU271" s="80"/>
      <c r="DV271" s="80"/>
      <c r="DW271" s="80"/>
      <c r="DX271" s="80"/>
      <c r="DY271" s="80"/>
      <c r="DZ271" s="80"/>
      <c r="EA271" s="80"/>
      <c r="EB271" s="80"/>
      <c r="EC271" s="80"/>
      <c r="ED271" s="80"/>
      <c r="EE271" s="80"/>
      <c r="EF271" s="80"/>
      <c r="EG271" s="80"/>
      <c r="EH271" s="80"/>
      <c r="EI271" s="80"/>
      <c r="EJ271" s="80"/>
      <c r="EK271" s="80"/>
      <c r="EL271" s="80"/>
      <c r="EM271" s="80"/>
      <c r="EN271" s="80"/>
      <c r="EO271" s="80"/>
      <c r="EP271" s="80"/>
      <c r="EQ271" s="80"/>
      <c r="ER271" s="80"/>
      <c r="ES271" s="80"/>
      <c r="ET271" s="80"/>
      <c r="EU271" s="80"/>
      <c r="EV271" s="80"/>
      <c r="EW271" s="80"/>
      <c r="EX271" s="80"/>
      <c r="EY271" s="80"/>
      <c r="EZ271" s="80"/>
      <c r="FA271" s="80"/>
      <c r="FB271" s="80"/>
      <c r="FC271" s="80"/>
      <c r="FD271" s="80"/>
      <c r="FE271" s="80"/>
      <c r="FF271" s="80"/>
      <c r="FG271" s="80"/>
      <c r="FH271" s="80"/>
      <c r="FI271" s="80"/>
      <c r="FJ271" s="80"/>
      <c r="FK271" s="80"/>
      <c r="FL271" s="80"/>
      <c r="FM271" s="80"/>
      <c r="FN271" s="80"/>
      <c r="FO271" s="80"/>
      <c r="FP271" s="80"/>
      <c r="FQ271" s="80"/>
      <c r="FR271" s="80"/>
      <c r="FS271" s="80"/>
      <c r="FT271" s="80"/>
      <c r="FU271" s="80"/>
      <c r="FV271" s="80"/>
      <c r="FW271" s="80"/>
      <c r="FX271" s="80"/>
      <c r="FY271" s="80"/>
      <c r="FZ271" s="80"/>
      <c r="GA271" s="80"/>
      <c r="GB271" s="80"/>
      <c r="GC271" s="80"/>
      <c r="GD271" s="80"/>
      <c r="GE271" s="80"/>
      <c r="GF271" s="80"/>
    </row>
    <row r="272" spans="1:188" x14ac:dyDescent="0.25">
      <c r="A272" s="101"/>
      <c r="B272" s="102"/>
      <c r="C272" s="102"/>
      <c r="D272" s="38"/>
      <c r="E272" s="89"/>
      <c r="F272" s="90"/>
      <c r="G272" s="78"/>
      <c r="H272" s="91"/>
      <c r="I272" s="78"/>
      <c r="J272" s="80"/>
      <c r="K272" s="80"/>
      <c r="L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0"/>
      <c r="AR272" s="80"/>
      <c r="AS272" s="80"/>
      <c r="AT272" s="80"/>
      <c r="AU272" s="80"/>
      <c r="AV272" s="80"/>
      <c r="AW272" s="80"/>
      <c r="AX272" s="80"/>
      <c r="AY272" s="80"/>
      <c r="AZ272" s="80"/>
      <c r="BA272" s="80"/>
      <c r="BB272" s="80"/>
      <c r="BC272" s="80"/>
      <c r="BD272" s="80"/>
      <c r="BE272" s="80"/>
      <c r="BF272" s="80"/>
      <c r="BG272" s="80"/>
      <c r="BH272" s="80"/>
      <c r="BI272" s="80"/>
      <c r="BJ272" s="80"/>
      <c r="BK272" s="80"/>
      <c r="BL272" s="80"/>
      <c r="BM272" s="80"/>
      <c r="BN272" s="80"/>
      <c r="BO272" s="80"/>
      <c r="BP272" s="80"/>
      <c r="BQ272" s="80"/>
      <c r="BR272" s="80"/>
      <c r="BS272" s="80"/>
      <c r="BT272" s="80"/>
      <c r="BU272" s="80"/>
      <c r="BV272" s="80"/>
      <c r="BW272" s="80"/>
      <c r="BX272" s="80"/>
      <c r="BY272" s="80"/>
      <c r="BZ272" s="80"/>
      <c r="CA272" s="80"/>
      <c r="CB272" s="80"/>
      <c r="CC272" s="80"/>
      <c r="CD272" s="80"/>
      <c r="CE272" s="80"/>
      <c r="CF272" s="80"/>
      <c r="CG272" s="80"/>
      <c r="CH272" s="80"/>
      <c r="CI272" s="80"/>
      <c r="CJ272" s="80"/>
      <c r="CK272" s="80"/>
      <c r="CL272" s="80"/>
      <c r="CM272" s="80"/>
      <c r="CN272" s="80"/>
      <c r="CO272" s="80"/>
      <c r="CP272" s="80"/>
      <c r="CQ272" s="80"/>
      <c r="CR272" s="80"/>
      <c r="CS272" s="80"/>
      <c r="CT272" s="80"/>
      <c r="CU272" s="80"/>
      <c r="CV272" s="80"/>
      <c r="CW272" s="80"/>
      <c r="CX272" s="80"/>
      <c r="CY272" s="80"/>
      <c r="CZ272" s="80"/>
      <c r="DA272" s="80"/>
      <c r="DB272" s="80"/>
      <c r="DC272" s="80"/>
      <c r="DD272" s="80"/>
      <c r="DE272" s="80"/>
      <c r="DF272" s="80"/>
      <c r="DG272" s="80"/>
      <c r="DH272" s="80"/>
      <c r="DI272" s="80"/>
      <c r="DJ272" s="80"/>
      <c r="DK272" s="80"/>
      <c r="DL272" s="80"/>
      <c r="DM272" s="80"/>
      <c r="DN272" s="80"/>
      <c r="DO272" s="80"/>
      <c r="DP272" s="80"/>
      <c r="DQ272" s="80"/>
      <c r="DR272" s="80"/>
      <c r="DS272" s="80"/>
      <c r="DT272" s="80"/>
      <c r="DU272" s="80"/>
      <c r="DV272" s="80"/>
      <c r="DW272" s="80"/>
      <c r="DX272" s="80"/>
      <c r="DY272" s="80"/>
      <c r="DZ272" s="80"/>
      <c r="EA272" s="80"/>
      <c r="EB272" s="80"/>
      <c r="EC272" s="80"/>
      <c r="ED272" s="80"/>
      <c r="EE272" s="80"/>
      <c r="EF272" s="80"/>
      <c r="EG272" s="80"/>
      <c r="EH272" s="80"/>
      <c r="EI272" s="80"/>
      <c r="EJ272" s="80"/>
      <c r="EK272" s="80"/>
      <c r="EL272" s="80"/>
      <c r="EM272" s="80"/>
      <c r="EN272" s="80"/>
      <c r="EO272" s="80"/>
      <c r="EP272" s="80"/>
      <c r="EQ272" s="80"/>
      <c r="ER272" s="80"/>
      <c r="ES272" s="80"/>
      <c r="ET272" s="80"/>
      <c r="EU272" s="80"/>
      <c r="EV272" s="80"/>
      <c r="EW272" s="80"/>
      <c r="EX272" s="80"/>
      <c r="EY272" s="80"/>
      <c r="EZ272" s="80"/>
      <c r="FA272" s="80"/>
      <c r="FB272" s="80"/>
      <c r="FC272" s="80"/>
      <c r="FD272" s="80"/>
      <c r="FE272" s="80"/>
      <c r="FF272" s="80"/>
      <c r="FG272" s="80"/>
      <c r="FH272" s="80"/>
      <c r="FI272" s="80"/>
      <c r="FJ272" s="80"/>
      <c r="FK272" s="80"/>
      <c r="FL272" s="80"/>
      <c r="FM272" s="80"/>
      <c r="FN272" s="80"/>
      <c r="FO272" s="80"/>
      <c r="FP272" s="80"/>
      <c r="FQ272" s="80"/>
      <c r="FR272" s="80"/>
      <c r="FS272" s="80"/>
      <c r="FT272" s="80"/>
      <c r="FU272" s="80"/>
      <c r="FV272" s="80"/>
      <c r="FW272" s="80"/>
      <c r="FX272" s="80"/>
      <c r="FY272" s="80"/>
      <c r="FZ272" s="80"/>
      <c r="GA272" s="80"/>
      <c r="GB272" s="80"/>
      <c r="GC272" s="80"/>
      <c r="GD272" s="80"/>
      <c r="GE272" s="80"/>
      <c r="GF272" s="80"/>
    </row>
    <row r="273" spans="1:188" x14ac:dyDescent="0.25">
      <c r="A273" s="101"/>
      <c r="B273" s="102"/>
      <c r="C273" s="102"/>
      <c r="D273" s="38"/>
      <c r="E273" s="89"/>
      <c r="F273" s="90"/>
      <c r="G273" s="78"/>
      <c r="H273" s="91"/>
      <c r="I273" s="78"/>
      <c r="J273" s="80"/>
      <c r="K273" s="80"/>
      <c r="L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0"/>
      <c r="BR273" s="80"/>
      <c r="BS273" s="80"/>
      <c r="BT273" s="80"/>
      <c r="BU273" s="80"/>
      <c r="BV273" s="80"/>
      <c r="BW273" s="80"/>
      <c r="BX273" s="80"/>
      <c r="BY273" s="80"/>
      <c r="BZ273" s="80"/>
      <c r="CA273" s="80"/>
      <c r="CB273" s="80"/>
      <c r="CC273" s="80"/>
      <c r="CD273" s="80"/>
      <c r="CE273" s="80"/>
      <c r="CF273" s="80"/>
      <c r="CG273" s="80"/>
      <c r="CH273" s="80"/>
      <c r="CI273" s="80"/>
      <c r="CJ273" s="80"/>
      <c r="CK273" s="80"/>
      <c r="CL273" s="80"/>
      <c r="CM273" s="80"/>
      <c r="CN273" s="80"/>
      <c r="CO273" s="80"/>
      <c r="CP273" s="80"/>
      <c r="CQ273" s="80"/>
      <c r="CR273" s="80"/>
      <c r="CS273" s="80"/>
      <c r="CT273" s="80"/>
      <c r="CU273" s="80"/>
      <c r="CV273" s="80"/>
      <c r="CW273" s="80"/>
      <c r="CX273" s="80"/>
      <c r="CY273" s="80"/>
      <c r="CZ273" s="80"/>
      <c r="DA273" s="80"/>
      <c r="DB273" s="80"/>
      <c r="DC273" s="80"/>
      <c r="DD273" s="80"/>
      <c r="DE273" s="80"/>
      <c r="DF273" s="80"/>
      <c r="DG273" s="80"/>
      <c r="DH273" s="80"/>
      <c r="DI273" s="80"/>
      <c r="DJ273" s="80"/>
      <c r="DK273" s="80"/>
      <c r="DL273" s="80"/>
      <c r="DM273" s="80"/>
      <c r="DN273" s="80"/>
      <c r="DO273" s="80"/>
      <c r="DP273" s="80"/>
      <c r="DQ273" s="80"/>
      <c r="DR273" s="80"/>
      <c r="DS273" s="80"/>
      <c r="DT273" s="80"/>
      <c r="DU273" s="80"/>
      <c r="DV273" s="80"/>
      <c r="DW273" s="80"/>
      <c r="DX273" s="80"/>
      <c r="DY273" s="80"/>
      <c r="DZ273" s="80"/>
      <c r="EA273" s="80"/>
      <c r="EB273" s="80"/>
      <c r="EC273" s="80"/>
      <c r="ED273" s="80"/>
      <c r="EE273" s="80"/>
      <c r="EF273" s="80"/>
      <c r="EG273" s="80"/>
      <c r="EH273" s="80"/>
      <c r="EI273" s="80"/>
      <c r="EJ273" s="80"/>
      <c r="EK273" s="80"/>
      <c r="EL273" s="80"/>
      <c r="EM273" s="80"/>
      <c r="EN273" s="80"/>
      <c r="EO273" s="80"/>
      <c r="EP273" s="80"/>
      <c r="EQ273" s="80"/>
      <c r="ER273" s="80"/>
      <c r="ES273" s="80"/>
      <c r="ET273" s="80"/>
      <c r="EU273" s="80"/>
      <c r="EV273" s="80"/>
      <c r="EW273" s="80"/>
      <c r="EX273" s="80"/>
      <c r="EY273" s="80"/>
      <c r="EZ273" s="80"/>
      <c r="FA273" s="80"/>
      <c r="FB273" s="80"/>
      <c r="FC273" s="80"/>
      <c r="FD273" s="80"/>
      <c r="FE273" s="80"/>
      <c r="FF273" s="80"/>
      <c r="FG273" s="80"/>
      <c r="FH273" s="80"/>
      <c r="FI273" s="80"/>
      <c r="FJ273" s="80"/>
      <c r="FK273" s="80"/>
      <c r="FL273" s="80"/>
      <c r="FM273" s="80"/>
      <c r="FN273" s="80"/>
      <c r="FO273" s="80"/>
      <c r="FP273" s="80"/>
      <c r="FQ273" s="80"/>
      <c r="FR273" s="80"/>
      <c r="FS273" s="80"/>
      <c r="FT273" s="80"/>
      <c r="FU273" s="80"/>
      <c r="FV273" s="80"/>
      <c r="FW273" s="80"/>
      <c r="FX273" s="80"/>
      <c r="FY273" s="80"/>
      <c r="FZ273" s="80"/>
      <c r="GA273" s="80"/>
      <c r="GB273" s="80"/>
      <c r="GC273" s="80"/>
      <c r="GD273" s="80"/>
      <c r="GE273" s="80"/>
      <c r="GF273" s="80"/>
    </row>
    <row r="274" spans="1:188" x14ac:dyDescent="0.25">
      <c r="A274" s="101"/>
      <c r="B274" s="102"/>
      <c r="C274" s="102"/>
      <c r="D274" s="38"/>
      <c r="E274" s="89"/>
      <c r="F274" s="90"/>
      <c r="G274" s="78"/>
      <c r="H274" s="91"/>
      <c r="I274" s="78"/>
      <c r="J274" s="80"/>
      <c r="K274" s="80"/>
      <c r="L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0"/>
      <c r="AR274" s="80"/>
      <c r="AS274" s="80"/>
      <c r="AT274" s="80"/>
      <c r="AU274" s="80"/>
      <c r="AV274" s="80"/>
      <c r="AW274" s="80"/>
      <c r="AX274" s="80"/>
      <c r="AY274" s="80"/>
      <c r="AZ274" s="80"/>
      <c r="BA274" s="80"/>
      <c r="BB274" s="80"/>
      <c r="BC274" s="80"/>
      <c r="BD274" s="80"/>
      <c r="BE274" s="80"/>
      <c r="BF274" s="80"/>
      <c r="BG274" s="80"/>
      <c r="BH274" s="80"/>
      <c r="BI274" s="80"/>
      <c r="BJ274" s="80"/>
      <c r="BK274" s="80"/>
      <c r="BL274" s="80"/>
      <c r="BM274" s="80"/>
      <c r="BN274" s="80"/>
      <c r="BO274" s="80"/>
      <c r="BP274" s="80"/>
      <c r="BQ274" s="80"/>
      <c r="BR274" s="80"/>
      <c r="BS274" s="80"/>
      <c r="BT274" s="80"/>
      <c r="BU274" s="80"/>
      <c r="BV274" s="80"/>
      <c r="BW274" s="80"/>
      <c r="BX274" s="80"/>
      <c r="BY274" s="80"/>
      <c r="BZ274" s="80"/>
      <c r="CA274" s="80"/>
      <c r="CB274" s="80"/>
      <c r="CC274" s="80"/>
      <c r="CD274" s="80"/>
      <c r="CE274" s="80"/>
      <c r="CF274" s="80"/>
      <c r="CG274" s="80"/>
      <c r="CH274" s="80"/>
      <c r="CI274" s="80"/>
      <c r="CJ274" s="80"/>
      <c r="CK274" s="80"/>
      <c r="CL274" s="80"/>
      <c r="CM274" s="80"/>
      <c r="CN274" s="80"/>
      <c r="CO274" s="80"/>
      <c r="CP274" s="80"/>
      <c r="CQ274" s="80"/>
      <c r="CR274" s="80"/>
      <c r="CS274" s="80"/>
      <c r="CT274" s="80"/>
      <c r="CU274" s="80"/>
      <c r="CV274" s="80"/>
      <c r="CW274" s="80"/>
      <c r="CX274" s="80"/>
      <c r="CY274" s="80"/>
      <c r="CZ274" s="80"/>
      <c r="DA274" s="80"/>
      <c r="DB274" s="80"/>
      <c r="DC274" s="80"/>
      <c r="DD274" s="80"/>
      <c r="DE274" s="80"/>
      <c r="DF274" s="80"/>
      <c r="DG274" s="80"/>
      <c r="DH274" s="80"/>
      <c r="DI274" s="80"/>
      <c r="DJ274" s="80"/>
      <c r="DK274" s="80"/>
      <c r="DL274" s="80"/>
      <c r="DM274" s="80"/>
      <c r="DN274" s="80"/>
      <c r="DO274" s="80"/>
      <c r="DP274" s="80"/>
      <c r="DQ274" s="80"/>
      <c r="DR274" s="80"/>
      <c r="DS274" s="80"/>
      <c r="DT274" s="80"/>
      <c r="DU274" s="80"/>
      <c r="DV274" s="80"/>
      <c r="DW274" s="80"/>
      <c r="DX274" s="80"/>
      <c r="DY274" s="80"/>
      <c r="DZ274" s="80"/>
      <c r="EA274" s="80"/>
      <c r="EB274" s="80"/>
      <c r="EC274" s="80"/>
      <c r="ED274" s="80"/>
      <c r="EE274" s="80"/>
      <c r="EF274" s="80"/>
      <c r="EG274" s="80"/>
      <c r="EH274" s="80"/>
      <c r="EI274" s="80"/>
      <c r="EJ274" s="80"/>
      <c r="EK274" s="80"/>
      <c r="EL274" s="80"/>
      <c r="EM274" s="80"/>
      <c r="EN274" s="80"/>
      <c r="EO274" s="80"/>
      <c r="EP274" s="80"/>
      <c r="EQ274" s="80"/>
      <c r="ER274" s="80"/>
      <c r="ES274" s="80"/>
      <c r="ET274" s="80"/>
      <c r="EU274" s="80"/>
      <c r="EV274" s="80"/>
      <c r="EW274" s="80"/>
      <c r="EX274" s="80"/>
      <c r="EY274" s="80"/>
      <c r="EZ274" s="80"/>
      <c r="FA274" s="80"/>
      <c r="FB274" s="80"/>
      <c r="FC274" s="80"/>
      <c r="FD274" s="80"/>
      <c r="FE274" s="80"/>
      <c r="FF274" s="80"/>
      <c r="FG274" s="80"/>
      <c r="FH274" s="80"/>
      <c r="FI274" s="80"/>
      <c r="FJ274" s="80"/>
      <c r="FK274" s="80"/>
      <c r="FL274" s="80"/>
      <c r="FM274" s="80"/>
      <c r="FN274" s="80"/>
      <c r="FO274" s="80"/>
      <c r="FP274" s="80"/>
      <c r="FQ274" s="80"/>
      <c r="FR274" s="80"/>
      <c r="FS274" s="80"/>
      <c r="FT274" s="80"/>
      <c r="FU274" s="80"/>
      <c r="FV274" s="80"/>
      <c r="FW274" s="80"/>
      <c r="FX274" s="80"/>
      <c r="FY274" s="80"/>
      <c r="FZ274" s="80"/>
      <c r="GA274" s="80"/>
      <c r="GB274" s="80"/>
      <c r="GC274" s="80"/>
      <c r="GD274" s="80"/>
      <c r="GE274" s="80"/>
      <c r="GF274" s="80"/>
    </row>
    <row r="275" spans="1:188" x14ac:dyDescent="0.25">
      <c r="A275" s="101"/>
      <c r="B275" s="102"/>
      <c r="C275" s="102"/>
      <c r="D275" s="38"/>
      <c r="E275" s="89"/>
      <c r="F275" s="90"/>
      <c r="G275" s="78"/>
      <c r="H275" s="91"/>
      <c r="I275" s="78"/>
      <c r="J275" s="80"/>
      <c r="K275" s="80"/>
      <c r="L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0"/>
      <c r="CB275" s="80"/>
      <c r="CC275" s="80"/>
      <c r="CD275" s="80"/>
      <c r="CE275" s="80"/>
      <c r="CF275" s="80"/>
      <c r="CG275" s="80"/>
      <c r="CH275" s="80"/>
      <c r="CI275" s="80"/>
      <c r="CJ275" s="80"/>
      <c r="CK275" s="80"/>
      <c r="CL275" s="80"/>
      <c r="CM275" s="80"/>
      <c r="CN275" s="80"/>
      <c r="CO275" s="80"/>
      <c r="CP275" s="80"/>
      <c r="CQ275" s="80"/>
      <c r="CR275" s="80"/>
      <c r="CS275" s="80"/>
      <c r="CT275" s="80"/>
      <c r="CU275" s="80"/>
      <c r="CV275" s="80"/>
      <c r="CW275" s="80"/>
      <c r="CX275" s="80"/>
      <c r="CY275" s="80"/>
      <c r="CZ275" s="80"/>
      <c r="DA275" s="80"/>
      <c r="DB275" s="80"/>
      <c r="DC275" s="80"/>
      <c r="DD275" s="80"/>
      <c r="DE275" s="80"/>
      <c r="DF275" s="80"/>
      <c r="DG275" s="80"/>
      <c r="DH275" s="80"/>
      <c r="DI275" s="80"/>
      <c r="DJ275" s="80"/>
      <c r="DK275" s="80"/>
      <c r="DL275" s="80"/>
      <c r="DM275" s="80"/>
      <c r="DN275" s="80"/>
      <c r="DO275" s="80"/>
      <c r="DP275" s="80"/>
      <c r="DQ275" s="80"/>
      <c r="DR275" s="80"/>
      <c r="DS275" s="80"/>
      <c r="DT275" s="80"/>
      <c r="DU275" s="80"/>
      <c r="DV275" s="80"/>
      <c r="DW275" s="80"/>
      <c r="DX275" s="80"/>
      <c r="DY275" s="80"/>
      <c r="DZ275" s="80"/>
      <c r="EA275" s="80"/>
      <c r="EB275" s="80"/>
      <c r="EC275" s="80"/>
      <c r="ED275" s="80"/>
      <c r="EE275" s="80"/>
      <c r="EF275" s="80"/>
      <c r="EG275" s="80"/>
      <c r="EH275" s="80"/>
      <c r="EI275" s="80"/>
      <c r="EJ275" s="80"/>
      <c r="EK275" s="80"/>
      <c r="EL275" s="80"/>
      <c r="EM275" s="80"/>
      <c r="EN275" s="80"/>
      <c r="EO275" s="80"/>
      <c r="EP275" s="80"/>
      <c r="EQ275" s="80"/>
      <c r="ER275" s="80"/>
      <c r="ES275" s="80"/>
      <c r="ET275" s="80"/>
      <c r="EU275" s="80"/>
      <c r="EV275" s="80"/>
      <c r="EW275" s="80"/>
      <c r="EX275" s="80"/>
      <c r="EY275" s="80"/>
      <c r="EZ275" s="80"/>
      <c r="FA275" s="80"/>
      <c r="FB275" s="80"/>
      <c r="FC275" s="80"/>
      <c r="FD275" s="80"/>
      <c r="FE275" s="80"/>
      <c r="FF275" s="80"/>
      <c r="FG275" s="80"/>
      <c r="FH275" s="80"/>
      <c r="FI275" s="80"/>
      <c r="FJ275" s="80"/>
      <c r="FK275" s="80"/>
      <c r="FL275" s="80"/>
      <c r="FM275" s="80"/>
      <c r="FN275" s="80"/>
      <c r="FO275" s="80"/>
      <c r="FP275" s="80"/>
      <c r="FQ275" s="80"/>
      <c r="FR275" s="80"/>
      <c r="FS275" s="80"/>
      <c r="FT275" s="80"/>
      <c r="FU275" s="80"/>
      <c r="FV275" s="80"/>
      <c r="FW275" s="80"/>
      <c r="FX275" s="80"/>
      <c r="FY275" s="80"/>
      <c r="FZ275" s="80"/>
      <c r="GA275" s="80"/>
      <c r="GB275" s="80"/>
      <c r="GC275" s="80"/>
      <c r="GD275" s="80"/>
      <c r="GE275" s="80"/>
      <c r="GF275" s="80"/>
    </row>
    <row r="276" spans="1:188" x14ac:dyDescent="0.25">
      <c r="A276" s="101"/>
      <c r="B276" s="102"/>
      <c r="C276" s="102"/>
      <c r="D276" s="38"/>
      <c r="E276" s="89"/>
      <c r="F276" s="90"/>
      <c r="G276" s="78"/>
      <c r="H276" s="91"/>
      <c r="I276" s="78"/>
      <c r="J276" s="80"/>
      <c r="K276" s="80"/>
      <c r="L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0"/>
      <c r="CB276" s="80"/>
      <c r="CC276" s="80"/>
      <c r="CD276" s="80"/>
      <c r="CE276" s="80"/>
      <c r="CF276" s="80"/>
      <c r="CG276" s="80"/>
      <c r="CH276" s="80"/>
      <c r="CI276" s="80"/>
      <c r="CJ276" s="80"/>
      <c r="CK276" s="80"/>
      <c r="CL276" s="80"/>
      <c r="CM276" s="80"/>
      <c r="CN276" s="80"/>
      <c r="CO276" s="80"/>
      <c r="CP276" s="80"/>
      <c r="CQ276" s="80"/>
      <c r="CR276" s="80"/>
      <c r="CS276" s="80"/>
      <c r="CT276" s="80"/>
      <c r="CU276" s="80"/>
      <c r="CV276" s="80"/>
      <c r="CW276" s="80"/>
      <c r="CX276" s="80"/>
      <c r="CY276" s="80"/>
      <c r="CZ276" s="80"/>
      <c r="DA276" s="80"/>
      <c r="DB276" s="80"/>
      <c r="DC276" s="80"/>
      <c r="DD276" s="80"/>
      <c r="DE276" s="80"/>
      <c r="DF276" s="80"/>
      <c r="DG276" s="80"/>
      <c r="DH276" s="80"/>
      <c r="DI276" s="80"/>
      <c r="DJ276" s="80"/>
      <c r="DK276" s="80"/>
      <c r="DL276" s="80"/>
      <c r="DM276" s="80"/>
      <c r="DN276" s="80"/>
      <c r="DO276" s="80"/>
      <c r="DP276" s="80"/>
      <c r="DQ276" s="80"/>
      <c r="DR276" s="80"/>
      <c r="DS276" s="80"/>
      <c r="DT276" s="80"/>
      <c r="DU276" s="80"/>
      <c r="DV276" s="80"/>
      <c r="DW276" s="80"/>
      <c r="DX276" s="80"/>
      <c r="DY276" s="80"/>
      <c r="DZ276" s="80"/>
      <c r="EA276" s="80"/>
      <c r="EB276" s="80"/>
      <c r="EC276" s="80"/>
      <c r="ED276" s="80"/>
      <c r="EE276" s="80"/>
      <c r="EF276" s="80"/>
      <c r="EG276" s="80"/>
      <c r="EH276" s="80"/>
      <c r="EI276" s="80"/>
      <c r="EJ276" s="80"/>
      <c r="EK276" s="80"/>
      <c r="EL276" s="80"/>
      <c r="EM276" s="80"/>
      <c r="EN276" s="80"/>
      <c r="EO276" s="80"/>
      <c r="EP276" s="80"/>
      <c r="EQ276" s="80"/>
      <c r="ER276" s="80"/>
      <c r="ES276" s="80"/>
      <c r="ET276" s="80"/>
      <c r="EU276" s="80"/>
      <c r="EV276" s="80"/>
      <c r="EW276" s="80"/>
      <c r="EX276" s="80"/>
      <c r="EY276" s="80"/>
      <c r="EZ276" s="80"/>
      <c r="FA276" s="80"/>
      <c r="FB276" s="80"/>
      <c r="FC276" s="80"/>
      <c r="FD276" s="80"/>
      <c r="FE276" s="80"/>
      <c r="FF276" s="80"/>
      <c r="FG276" s="80"/>
      <c r="FH276" s="80"/>
      <c r="FI276" s="80"/>
      <c r="FJ276" s="80"/>
      <c r="FK276" s="80"/>
      <c r="FL276" s="80"/>
      <c r="FM276" s="80"/>
      <c r="FN276" s="80"/>
      <c r="FO276" s="80"/>
      <c r="FP276" s="80"/>
      <c r="FQ276" s="80"/>
      <c r="FR276" s="80"/>
      <c r="FS276" s="80"/>
      <c r="FT276" s="80"/>
      <c r="FU276" s="80"/>
      <c r="FV276" s="80"/>
      <c r="FW276" s="80"/>
      <c r="FX276" s="80"/>
      <c r="FY276" s="80"/>
      <c r="FZ276" s="80"/>
      <c r="GA276" s="80"/>
      <c r="GB276" s="80"/>
      <c r="GC276" s="80"/>
      <c r="GD276" s="80"/>
      <c r="GE276" s="80"/>
      <c r="GF276" s="80"/>
    </row>
    <row r="277" spans="1:188" x14ac:dyDescent="0.25">
      <c r="A277" s="101"/>
      <c r="B277" s="102"/>
      <c r="C277" s="102"/>
      <c r="D277" s="38"/>
      <c r="E277" s="89"/>
      <c r="F277" s="90"/>
      <c r="G277" s="78"/>
      <c r="H277" s="91"/>
      <c r="I277" s="78"/>
      <c r="J277" s="80"/>
      <c r="K277" s="80"/>
      <c r="L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c r="CV277" s="80"/>
      <c r="CW277" s="80"/>
      <c r="CX277" s="80"/>
      <c r="CY277" s="80"/>
      <c r="CZ277" s="80"/>
      <c r="DA277" s="80"/>
      <c r="DB277" s="80"/>
      <c r="DC277" s="80"/>
      <c r="DD277" s="80"/>
      <c r="DE277" s="80"/>
      <c r="DF277" s="80"/>
      <c r="DG277" s="80"/>
      <c r="DH277" s="80"/>
      <c r="DI277" s="80"/>
      <c r="DJ277" s="80"/>
      <c r="DK277" s="80"/>
      <c r="DL277" s="80"/>
      <c r="DM277" s="80"/>
      <c r="DN277" s="80"/>
      <c r="DO277" s="80"/>
      <c r="DP277" s="80"/>
      <c r="DQ277" s="80"/>
      <c r="DR277" s="80"/>
      <c r="DS277" s="80"/>
      <c r="DT277" s="80"/>
      <c r="DU277" s="80"/>
      <c r="DV277" s="80"/>
      <c r="DW277" s="80"/>
      <c r="DX277" s="80"/>
      <c r="DY277" s="80"/>
      <c r="DZ277" s="80"/>
      <c r="EA277" s="80"/>
      <c r="EB277" s="80"/>
      <c r="EC277" s="80"/>
      <c r="ED277" s="80"/>
      <c r="EE277" s="80"/>
      <c r="EF277" s="80"/>
      <c r="EG277" s="80"/>
      <c r="EH277" s="80"/>
      <c r="EI277" s="80"/>
      <c r="EJ277" s="80"/>
      <c r="EK277" s="80"/>
      <c r="EL277" s="80"/>
      <c r="EM277" s="80"/>
      <c r="EN277" s="80"/>
      <c r="EO277" s="80"/>
      <c r="EP277" s="80"/>
      <c r="EQ277" s="80"/>
      <c r="ER277" s="80"/>
      <c r="ES277" s="80"/>
      <c r="ET277" s="80"/>
      <c r="EU277" s="80"/>
      <c r="EV277" s="80"/>
      <c r="EW277" s="80"/>
      <c r="EX277" s="80"/>
      <c r="EY277" s="80"/>
      <c r="EZ277" s="80"/>
      <c r="FA277" s="80"/>
      <c r="FB277" s="80"/>
      <c r="FC277" s="80"/>
      <c r="FD277" s="80"/>
      <c r="FE277" s="80"/>
      <c r="FF277" s="80"/>
      <c r="FG277" s="80"/>
      <c r="FH277" s="80"/>
      <c r="FI277" s="80"/>
      <c r="FJ277" s="80"/>
      <c r="FK277" s="80"/>
      <c r="FL277" s="80"/>
      <c r="FM277" s="80"/>
      <c r="FN277" s="80"/>
      <c r="FO277" s="80"/>
      <c r="FP277" s="80"/>
      <c r="FQ277" s="80"/>
      <c r="FR277" s="80"/>
      <c r="FS277" s="80"/>
      <c r="FT277" s="80"/>
      <c r="FU277" s="80"/>
      <c r="FV277" s="80"/>
      <c r="FW277" s="80"/>
      <c r="FX277" s="80"/>
      <c r="FY277" s="80"/>
      <c r="FZ277" s="80"/>
      <c r="GA277" s="80"/>
      <c r="GB277" s="80"/>
      <c r="GC277" s="80"/>
      <c r="GD277" s="80"/>
      <c r="GE277" s="80"/>
      <c r="GF277" s="80"/>
    </row>
    <row r="278" spans="1:188" x14ac:dyDescent="0.25">
      <c r="A278" s="101"/>
      <c r="B278" s="102"/>
      <c r="C278" s="103"/>
      <c r="D278" s="39"/>
      <c r="E278" s="89"/>
      <c r="F278" s="90"/>
      <c r="G278" s="78"/>
      <c r="H278" s="91"/>
      <c r="I278" s="78"/>
      <c r="J278" s="80"/>
      <c r="K278" s="80"/>
      <c r="L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0"/>
      <c r="CB278" s="80"/>
      <c r="CC278" s="80"/>
      <c r="CD278" s="80"/>
      <c r="CE278" s="80"/>
      <c r="CF278" s="80"/>
      <c r="CG278" s="80"/>
      <c r="CH278" s="80"/>
      <c r="CI278" s="80"/>
      <c r="CJ278" s="80"/>
      <c r="CK278" s="80"/>
      <c r="CL278" s="80"/>
      <c r="CM278" s="80"/>
      <c r="CN278" s="80"/>
      <c r="CO278" s="80"/>
      <c r="CP278" s="80"/>
      <c r="CQ278" s="80"/>
      <c r="CR278" s="80"/>
      <c r="CS278" s="80"/>
      <c r="CT278" s="80"/>
      <c r="CU278" s="80"/>
      <c r="CV278" s="80"/>
      <c r="CW278" s="80"/>
      <c r="CX278" s="80"/>
      <c r="CY278" s="80"/>
      <c r="CZ278" s="80"/>
      <c r="DA278" s="80"/>
      <c r="DB278" s="80"/>
      <c r="DC278" s="80"/>
      <c r="DD278" s="80"/>
      <c r="DE278" s="80"/>
      <c r="DF278" s="80"/>
      <c r="DG278" s="80"/>
      <c r="DH278" s="80"/>
      <c r="DI278" s="80"/>
      <c r="DJ278" s="80"/>
      <c r="DK278" s="80"/>
      <c r="DL278" s="80"/>
      <c r="DM278" s="80"/>
      <c r="DN278" s="80"/>
      <c r="DO278" s="80"/>
      <c r="DP278" s="80"/>
      <c r="DQ278" s="80"/>
      <c r="DR278" s="80"/>
      <c r="DS278" s="80"/>
      <c r="DT278" s="80"/>
      <c r="DU278" s="80"/>
      <c r="DV278" s="80"/>
      <c r="DW278" s="80"/>
      <c r="DX278" s="80"/>
      <c r="DY278" s="80"/>
      <c r="DZ278" s="80"/>
      <c r="EA278" s="80"/>
      <c r="EB278" s="80"/>
      <c r="EC278" s="80"/>
      <c r="ED278" s="80"/>
      <c r="EE278" s="80"/>
      <c r="EF278" s="80"/>
      <c r="EG278" s="80"/>
      <c r="EH278" s="80"/>
      <c r="EI278" s="80"/>
      <c r="EJ278" s="80"/>
      <c r="EK278" s="80"/>
      <c r="EL278" s="80"/>
      <c r="EM278" s="80"/>
      <c r="EN278" s="80"/>
      <c r="EO278" s="80"/>
      <c r="EP278" s="80"/>
      <c r="EQ278" s="80"/>
      <c r="ER278" s="80"/>
      <c r="ES278" s="80"/>
      <c r="ET278" s="80"/>
      <c r="EU278" s="80"/>
      <c r="EV278" s="80"/>
      <c r="EW278" s="80"/>
      <c r="EX278" s="80"/>
      <c r="EY278" s="80"/>
      <c r="EZ278" s="80"/>
      <c r="FA278" s="80"/>
      <c r="FB278" s="80"/>
      <c r="FC278" s="80"/>
      <c r="FD278" s="80"/>
      <c r="FE278" s="80"/>
      <c r="FF278" s="80"/>
      <c r="FG278" s="80"/>
      <c r="FH278" s="80"/>
      <c r="FI278" s="80"/>
      <c r="FJ278" s="80"/>
      <c r="FK278" s="80"/>
      <c r="FL278" s="80"/>
      <c r="FM278" s="80"/>
      <c r="FN278" s="80"/>
      <c r="FO278" s="80"/>
      <c r="FP278" s="80"/>
      <c r="FQ278" s="80"/>
      <c r="FR278" s="80"/>
      <c r="FS278" s="80"/>
      <c r="FT278" s="80"/>
      <c r="FU278" s="80"/>
      <c r="FV278" s="80"/>
      <c r="FW278" s="80"/>
      <c r="FX278" s="80"/>
      <c r="FY278" s="80"/>
      <c r="FZ278" s="80"/>
      <c r="GA278" s="80"/>
      <c r="GB278" s="80"/>
      <c r="GC278" s="80"/>
      <c r="GD278" s="80"/>
      <c r="GE278" s="80"/>
      <c r="GF278" s="80"/>
    </row>
    <row r="279" spans="1:188" x14ac:dyDescent="0.25">
      <c r="A279" s="101"/>
      <c r="B279" s="102"/>
      <c r="C279" s="103"/>
      <c r="D279" s="39"/>
      <c r="E279" s="89"/>
      <c r="F279" s="90"/>
      <c r="G279" s="78"/>
      <c r="H279" s="91"/>
      <c r="I279" s="78"/>
      <c r="J279" s="80"/>
      <c r="K279" s="80"/>
      <c r="L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0"/>
      <c r="CB279" s="80"/>
      <c r="CC279" s="80"/>
      <c r="CD279" s="80"/>
      <c r="CE279" s="80"/>
      <c r="CF279" s="80"/>
      <c r="CG279" s="80"/>
      <c r="CH279" s="80"/>
      <c r="CI279" s="80"/>
      <c r="CJ279" s="80"/>
      <c r="CK279" s="80"/>
      <c r="CL279" s="80"/>
      <c r="CM279" s="80"/>
      <c r="CN279" s="80"/>
      <c r="CO279" s="80"/>
      <c r="CP279" s="80"/>
      <c r="CQ279" s="80"/>
      <c r="CR279" s="80"/>
      <c r="CS279" s="80"/>
      <c r="CT279" s="80"/>
      <c r="CU279" s="80"/>
      <c r="CV279" s="80"/>
      <c r="CW279" s="80"/>
      <c r="CX279" s="80"/>
      <c r="CY279" s="80"/>
      <c r="CZ279" s="80"/>
      <c r="DA279" s="80"/>
      <c r="DB279" s="80"/>
      <c r="DC279" s="80"/>
      <c r="DD279" s="80"/>
      <c r="DE279" s="80"/>
      <c r="DF279" s="80"/>
      <c r="DG279" s="80"/>
      <c r="DH279" s="80"/>
      <c r="DI279" s="80"/>
      <c r="DJ279" s="80"/>
      <c r="DK279" s="80"/>
      <c r="DL279" s="80"/>
      <c r="DM279" s="80"/>
      <c r="DN279" s="80"/>
      <c r="DO279" s="80"/>
      <c r="DP279" s="80"/>
      <c r="DQ279" s="80"/>
      <c r="DR279" s="80"/>
      <c r="DS279" s="80"/>
      <c r="DT279" s="80"/>
      <c r="DU279" s="80"/>
      <c r="DV279" s="80"/>
      <c r="DW279" s="80"/>
      <c r="DX279" s="80"/>
      <c r="DY279" s="80"/>
      <c r="DZ279" s="80"/>
      <c r="EA279" s="80"/>
      <c r="EB279" s="80"/>
      <c r="EC279" s="80"/>
      <c r="ED279" s="80"/>
      <c r="EE279" s="80"/>
      <c r="EF279" s="80"/>
      <c r="EG279" s="80"/>
      <c r="EH279" s="80"/>
      <c r="EI279" s="80"/>
      <c r="EJ279" s="80"/>
      <c r="EK279" s="80"/>
      <c r="EL279" s="80"/>
      <c r="EM279" s="80"/>
      <c r="EN279" s="80"/>
      <c r="EO279" s="80"/>
      <c r="EP279" s="80"/>
      <c r="EQ279" s="80"/>
      <c r="ER279" s="80"/>
      <c r="ES279" s="80"/>
      <c r="ET279" s="80"/>
      <c r="EU279" s="80"/>
      <c r="EV279" s="80"/>
      <c r="EW279" s="80"/>
      <c r="EX279" s="80"/>
      <c r="EY279" s="80"/>
      <c r="EZ279" s="80"/>
      <c r="FA279" s="80"/>
      <c r="FB279" s="80"/>
      <c r="FC279" s="80"/>
      <c r="FD279" s="80"/>
      <c r="FE279" s="80"/>
      <c r="FF279" s="80"/>
      <c r="FG279" s="80"/>
      <c r="FH279" s="80"/>
      <c r="FI279" s="80"/>
      <c r="FJ279" s="80"/>
      <c r="FK279" s="80"/>
      <c r="FL279" s="80"/>
      <c r="FM279" s="80"/>
      <c r="FN279" s="80"/>
      <c r="FO279" s="80"/>
      <c r="FP279" s="80"/>
      <c r="FQ279" s="80"/>
      <c r="FR279" s="80"/>
      <c r="FS279" s="80"/>
      <c r="FT279" s="80"/>
      <c r="FU279" s="80"/>
      <c r="FV279" s="80"/>
      <c r="FW279" s="80"/>
      <c r="FX279" s="80"/>
      <c r="FY279" s="80"/>
      <c r="FZ279" s="80"/>
      <c r="GA279" s="80"/>
      <c r="GB279" s="80"/>
      <c r="GC279" s="80"/>
      <c r="GD279" s="80"/>
      <c r="GE279" s="80"/>
      <c r="GF279" s="80"/>
    </row>
    <row r="280" spans="1:188" x14ac:dyDescent="0.25">
      <c r="A280" s="101"/>
      <c r="B280" s="102"/>
      <c r="C280" s="103"/>
      <c r="D280" s="39"/>
      <c r="E280" s="89"/>
      <c r="F280" s="90"/>
      <c r="G280" s="78"/>
      <c r="H280" s="91"/>
      <c r="I280" s="78"/>
      <c r="J280" s="80"/>
      <c r="K280" s="80"/>
      <c r="L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0"/>
      <c r="CB280" s="80"/>
      <c r="CC280" s="80"/>
      <c r="CD280" s="80"/>
      <c r="CE280" s="80"/>
      <c r="CF280" s="80"/>
      <c r="CG280" s="80"/>
      <c r="CH280" s="80"/>
      <c r="CI280" s="80"/>
      <c r="CJ280" s="80"/>
      <c r="CK280" s="80"/>
      <c r="CL280" s="80"/>
      <c r="CM280" s="80"/>
      <c r="CN280" s="80"/>
      <c r="CO280" s="80"/>
      <c r="CP280" s="80"/>
      <c r="CQ280" s="80"/>
      <c r="CR280" s="80"/>
      <c r="CS280" s="80"/>
      <c r="CT280" s="80"/>
      <c r="CU280" s="80"/>
      <c r="CV280" s="80"/>
      <c r="CW280" s="80"/>
      <c r="CX280" s="80"/>
      <c r="CY280" s="80"/>
      <c r="CZ280" s="80"/>
      <c r="DA280" s="80"/>
      <c r="DB280" s="80"/>
      <c r="DC280" s="80"/>
      <c r="DD280" s="80"/>
      <c r="DE280" s="80"/>
      <c r="DF280" s="80"/>
      <c r="DG280" s="80"/>
      <c r="DH280" s="80"/>
      <c r="DI280" s="80"/>
      <c r="DJ280" s="80"/>
      <c r="DK280" s="80"/>
      <c r="DL280" s="80"/>
      <c r="DM280" s="80"/>
      <c r="DN280" s="80"/>
      <c r="DO280" s="80"/>
      <c r="DP280" s="80"/>
      <c r="DQ280" s="80"/>
      <c r="DR280" s="80"/>
      <c r="DS280" s="80"/>
      <c r="DT280" s="80"/>
      <c r="DU280" s="80"/>
      <c r="DV280" s="80"/>
      <c r="DW280" s="80"/>
      <c r="DX280" s="80"/>
      <c r="DY280" s="80"/>
      <c r="DZ280" s="80"/>
      <c r="EA280" s="80"/>
      <c r="EB280" s="80"/>
      <c r="EC280" s="80"/>
      <c r="ED280" s="80"/>
      <c r="EE280" s="80"/>
      <c r="EF280" s="80"/>
      <c r="EG280" s="80"/>
      <c r="EH280" s="80"/>
      <c r="EI280" s="80"/>
      <c r="EJ280" s="80"/>
      <c r="EK280" s="80"/>
      <c r="EL280" s="80"/>
      <c r="EM280" s="80"/>
      <c r="EN280" s="80"/>
      <c r="EO280" s="80"/>
      <c r="EP280" s="80"/>
      <c r="EQ280" s="80"/>
      <c r="ER280" s="80"/>
      <c r="ES280" s="80"/>
      <c r="ET280" s="80"/>
      <c r="EU280" s="80"/>
      <c r="EV280" s="80"/>
      <c r="EW280" s="80"/>
      <c r="EX280" s="80"/>
      <c r="EY280" s="80"/>
      <c r="EZ280" s="80"/>
      <c r="FA280" s="80"/>
      <c r="FB280" s="80"/>
      <c r="FC280" s="80"/>
      <c r="FD280" s="80"/>
      <c r="FE280" s="80"/>
      <c r="FF280" s="80"/>
      <c r="FG280" s="80"/>
      <c r="FH280" s="80"/>
      <c r="FI280" s="80"/>
      <c r="FJ280" s="80"/>
      <c r="FK280" s="80"/>
      <c r="FL280" s="80"/>
      <c r="FM280" s="80"/>
      <c r="FN280" s="80"/>
      <c r="FO280" s="80"/>
      <c r="FP280" s="80"/>
      <c r="FQ280" s="80"/>
      <c r="FR280" s="80"/>
      <c r="FS280" s="80"/>
      <c r="FT280" s="80"/>
      <c r="FU280" s="80"/>
      <c r="FV280" s="80"/>
      <c r="FW280" s="80"/>
      <c r="FX280" s="80"/>
      <c r="FY280" s="80"/>
      <c r="FZ280" s="80"/>
      <c r="GA280" s="80"/>
      <c r="GB280" s="80"/>
      <c r="GC280" s="80"/>
      <c r="GD280" s="80"/>
      <c r="GE280" s="80"/>
      <c r="GF280" s="80"/>
    </row>
    <row r="281" spans="1:188" x14ac:dyDescent="0.25">
      <c r="A281" s="101"/>
      <c r="B281" s="102"/>
      <c r="C281" s="103"/>
      <c r="D281" s="39"/>
      <c r="E281" s="89"/>
      <c r="F281" s="90"/>
      <c r="G281" s="78"/>
      <c r="H281" s="91"/>
      <c r="I281" s="78"/>
      <c r="J281" s="80"/>
      <c r="K281" s="80"/>
      <c r="L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0"/>
      <c r="CB281" s="80"/>
      <c r="CC281" s="80"/>
      <c r="CD281" s="80"/>
      <c r="CE281" s="80"/>
      <c r="CF281" s="80"/>
      <c r="CG281" s="80"/>
      <c r="CH281" s="80"/>
      <c r="CI281" s="80"/>
      <c r="CJ281" s="80"/>
      <c r="CK281" s="80"/>
      <c r="CL281" s="80"/>
      <c r="CM281" s="80"/>
      <c r="CN281" s="80"/>
      <c r="CO281" s="80"/>
      <c r="CP281" s="80"/>
      <c r="CQ281" s="80"/>
      <c r="CR281" s="80"/>
      <c r="CS281" s="80"/>
      <c r="CT281" s="80"/>
      <c r="CU281" s="80"/>
      <c r="CV281" s="80"/>
      <c r="CW281" s="80"/>
      <c r="CX281" s="80"/>
      <c r="CY281" s="80"/>
      <c r="CZ281" s="80"/>
      <c r="DA281" s="80"/>
      <c r="DB281" s="80"/>
      <c r="DC281" s="80"/>
      <c r="DD281" s="80"/>
      <c r="DE281" s="80"/>
      <c r="DF281" s="80"/>
      <c r="DG281" s="80"/>
      <c r="DH281" s="80"/>
      <c r="DI281" s="80"/>
      <c r="DJ281" s="80"/>
      <c r="DK281" s="80"/>
      <c r="DL281" s="80"/>
      <c r="DM281" s="80"/>
      <c r="DN281" s="80"/>
      <c r="DO281" s="80"/>
      <c r="DP281" s="80"/>
      <c r="DQ281" s="80"/>
      <c r="DR281" s="80"/>
      <c r="DS281" s="80"/>
      <c r="DT281" s="80"/>
      <c r="DU281" s="80"/>
      <c r="DV281" s="80"/>
      <c r="DW281" s="80"/>
      <c r="DX281" s="80"/>
      <c r="DY281" s="80"/>
      <c r="DZ281" s="80"/>
      <c r="EA281" s="80"/>
      <c r="EB281" s="80"/>
      <c r="EC281" s="80"/>
      <c r="ED281" s="80"/>
      <c r="EE281" s="80"/>
      <c r="EF281" s="80"/>
      <c r="EG281" s="80"/>
      <c r="EH281" s="80"/>
      <c r="EI281" s="80"/>
      <c r="EJ281" s="80"/>
      <c r="EK281" s="80"/>
      <c r="EL281" s="80"/>
      <c r="EM281" s="80"/>
      <c r="EN281" s="80"/>
      <c r="EO281" s="80"/>
      <c r="EP281" s="80"/>
      <c r="EQ281" s="80"/>
      <c r="ER281" s="80"/>
      <c r="ES281" s="80"/>
      <c r="ET281" s="80"/>
      <c r="EU281" s="80"/>
      <c r="EV281" s="80"/>
      <c r="EW281" s="80"/>
      <c r="EX281" s="80"/>
      <c r="EY281" s="80"/>
      <c r="EZ281" s="80"/>
      <c r="FA281" s="80"/>
      <c r="FB281" s="80"/>
      <c r="FC281" s="80"/>
      <c r="FD281" s="80"/>
      <c r="FE281" s="80"/>
      <c r="FF281" s="80"/>
      <c r="FG281" s="80"/>
      <c r="FH281" s="80"/>
      <c r="FI281" s="80"/>
      <c r="FJ281" s="80"/>
      <c r="FK281" s="80"/>
      <c r="FL281" s="80"/>
      <c r="FM281" s="80"/>
      <c r="FN281" s="80"/>
      <c r="FO281" s="80"/>
      <c r="FP281" s="80"/>
      <c r="FQ281" s="80"/>
      <c r="FR281" s="80"/>
      <c r="FS281" s="80"/>
      <c r="FT281" s="80"/>
      <c r="FU281" s="80"/>
      <c r="FV281" s="80"/>
      <c r="FW281" s="80"/>
      <c r="FX281" s="80"/>
      <c r="FY281" s="80"/>
      <c r="FZ281" s="80"/>
      <c r="GA281" s="80"/>
      <c r="GB281" s="80"/>
      <c r="GC281" s="80"/>
      <c r="GD281" s="80"/>
      <c r="GE281" s="80"/>
      <c r="GF281" s="80"/>
    </row>
    <row r="282" spans="1:188" x14ac:dyDescent="0.25">
      <c r="A282" s="101"/>
      <c r="B282" s="102"/>
      <c r="C282" s="103"/>
      <c r="D282" s="39"/>
      <c r="E282" s="89"/>
      <c r="F282" s="90"/>
      <c r="G282" s="78"/>
      <c r="H282" s="91"/>
      <c r="I282" s="78"/>
      <c r="J282" s="80"/>
      <c r="K282" s="80"/>
      <c r="L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c r="CT282" s="80"/>
      <c r="CU282" s="80"/>
      <c r="CV282" s="80"/>
      <c r="CW282" s="80"/>
      <c r="CX282" s="80"/>
      <c r="CY282" s="80"/>
      <c r="CZ282" s="80"/>
      <c r="DA282" s="80"/>
      <c r="DB282" s="80"/>
      <c r="DC282" s="80"/>
      <c r="DD282" s="80"/>
      <c r="DE282" s="80"/>
      <c r="DF282" s="80"/>
      <c r="DG282" s="80"/>
      <c r="DH282" s="80"/>
      <c r="DI282" s="80"/>
      <c r="DJ282" s="80"/>
      <c r="DK282" s="80"/>
      <c r="DL282" s="80"/>
      <c r="DM282" s="80"/>
      <c r="DN282" s="80"/>
      <c r="DO282" s="80"/>
      <c r="DP282" s="80"/>
      <c r="DQ282" s="80"/>
      <c r="DR282" s="80"/>
      <c r="DS282" s="80"/>
      <c r="DT282" s="80"/>
      <c r="DU282" s="80"/>
      <c r="DV282" s="80"/>
      <c r="DW282" s="80"/>
      <c r="DX282" s="80"/>
      <c r="DY282" s="80"/>
      <c r="DZ282" s="80"/>
      <c r="EA282" s="80"/>
      <c r="EB282" s="80"/>
      <c r="EC282" s="80"/>
      <c r="ED282" s="80"/>
      <c r="EE282" s="80"/>
      <c r="EF282" s="80"/>
      <c r="EG282" s="80"/>
      <c r="EH282" s="80"/>
      <c r="EI282" s="80"/>
      <c r="EJ282" s="80"/>
      <c r="EK282" s="80"/>
      <c r="EL282" s="80"/>
      <c r="EM282" s="80"/>
      <c r="EN282" s="80"/>
      <c r="EO282" s="80"/>
      <c r="EP282" s="80"/>
      <c r="EQ282" s="80"/>
      <c r="ER282" s="80"/>
      <c r="ES282" s="80"/>
      <c r="ET282" s="80"/>
      <c r="EU282" s="80"/>
      <c r="EV282" s="80"/>
      <c r="EW282" s="80"/>
      <c r="EX282" s="80"/>
      <c r="EY282" s="80"/>
      <c r="EZ282" s="80"/>
      <c r="FA282" s="80"/>
      <c r="FB282" s="80"/>
      <c r="FC282" s="80"/>
      <c r="FD282" s="80"/>
      <c r="FE282" s="80"/>
      <c r="FF282" s="80"/>
      <c r="FG282" s="80"/>
      <c r="FH282" s="80"/>
      <c r="FI282" s="80"/>
      <c r="FJ282" s="80"/>
      <c r="FK282" s="80"/>
      <c r="FL282" s="80"/>
      <c r="FM282" s="80"/>
      <c r="FN282" s="80"/>
      <c r="FO282" s="80"/>
      <c r="FP282" s="80"/>
      <c r="FQ282" s="80"/>
      <c r="FR282" s="80"/>
      <c r="FS282" s="80"/>
      <c r="FT282" s="80"/>
      <c r="FU282" s="80"/>
      <c r="FV282" s="80"/>
      <c r="FW282" s="80"/>
      <c r="FX282" s="80"/>
      <c r="FY282" s="80"/>
      <c r="FZ282" s="80"/>
      <c r="GA282" s="80"/>
      <c r="GB282" s="80"/>
      <c r="GC282" s="80"/>
      <c r="GD282" s="80"/>
      <c r="GE282" s="80"/>
      <c r="GF282" s="80"/>
    </row>
    <row r="283" spans="1:188" x14ac:dyDescent="0.25">
      <c r="A283" s="101"/>
      <c r="B283" s="102"/>
      <c r="C283" s="103"/>
      <c r="D283" s="39"/>
      <c r="E283" s="89"/>
      <c r="F283" s="90"/>
      <c r="G283" s="78"/>
      <c r="H283" s="91"/>
      <c r="I283" s="78"/>
      <c r="J283" s="80"/>
      <c r="K283" s="80"/>
      <c r="L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80"/>
      <c r="AO283" s="80"/>
      <c r="AP283" s="80"/>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0"/>
      <c r="CB283" s="80"/>
      <c r="CC283" s="80"/>
      <c r="CD283" s="80"/>
      <c r="CE283" s="80"/>
      <c r="CF283" s="80"/>
      <c r="CG283" s="80"/>
      <c r="CH283" s="80"/>
      <c r="CI283" s="80"/>
      <c r="CJ283" s="80"/>
      <c r="CK283" s="80"/>
      <c r="CL283" s="80"/>
      <c r="CM283" s="80"/>
      <c r="CN283" s="80"/>
      <c r="CO283" s="80"/>
      <c r="CP283" s="80"/>
      <c r="CQ283" s="80"/>
      <c r="CR283" s="80"/>
      <c r="CS283" s="80"/>
      <c r="CT283" s="80"/>
      <c r="CU283" s="80"/>
      <c r="CV283" s="80"/>
      <c r="CW283" s="80"/>
      <c r="CX283" s="80"/>
      <c r="CY283" s="80"/>
      <c r="CZ283" s="80"/>
      <c r="DA283" s="80"/>
      <c r="DB283" s="80"/>
      <c r="DC283" s="80"/>
      <c r="DD283" s="80"/>
      <c r="DE283" s="80"/>
      <c r="DF283" s="80"/>
      <c r="DG283" s="80"/>
      <c r="DH283" s="80"/>
      <c r="DI283" s="80"/>
      <c r="DJ283" s="80"/>
      <c r="DK283" s="80"/>
      <c r="DL283" s="80"/>
      <c r="DM283" s="80"/>
      <c r="DN283" s="80"/>
      <c r="DO283" s="80"/>
      <c r="DP283" s="80"/>
      <c r="DQ283" s="80"/>
      <c r="DR283" s="80"/>
      <c r="DS283" s="80"/>
      <c r="DT283" s="80"/>
      <c r="DU283" s="80"/>
      <c r="DV283" s="80"/>
      <c r="DW283" s="80"/>
      <c r="DX283" s="80"/>
      <c r="DY283" s="80"/>
      <c r="DZ283" s="80"/>
      <c r="EA283" s="80"/>
      <c r="EB283" s="80"/>
      <c r="EC283" s="80"/>
      <c r="ED283" s="80"/>
      <c r="EE283" s="80"/>
      <c r="EF283" s="80"/>
      <c r="EG283" s="80"/>
      <c r="EH283" s="80"/>
      <c r="EI283" s="80"/>
      <c r="EJ283" s="80"/>
      <c r="EK283" s="80"/>
      <c r="EL283" s="80"/>
      <c r="EM283" s="80"/>
      <c r="EN283" s="80"/>
      <c r="EO283" s="80"/>
      <c r="EP283" s="80"/>
      <c r="EQ283" s="80"/>
      <c r="ER283" s="80"/>
      <c r="ES283" s="80"/>
      <c r="ET283" s="80"/>
      <c r="EU283" s="80"/>
      <c r="EV283" s="80"/>
      <c r="EW283" s="80"/>
      <c r="EX283" s="80"/>
      <c r="EY283" s="80"/>
      <c r="EZ283" s="80"/>
      <c r="FA283" s="80"/>
      <c r="FB283" s="80"/>
      <c r="FC283" s="80"/>
      <c r="FD283" s="80"/>
      <c r="FE283" s="80"/>
      <c r="FF283" s="80"/>
      <c r="FG283" s="80"/>
      <c r="FH283" s="80"/>
      <c r="FI283" s="80"/>
      <c r="FJ283" s="80"/>
      <c r="FK283" s="80"/>
      <c r="FL283" s="80"/>
      <c r="FM283" s="80"/>
      <c r="FN283" s="80"/>
      <c r="FO283" s="80"/>
      <c r="FP283" s="80"/>
      <c r="FQ283" s="80"/>
      <c r="FR283" s="80"/>
      <c r="FS283" s="80"/>
      <c r="FT283" s="80"/>
      <c r="FU283" s="80"/>
      <c r="FV283" s="80"/>
      <c r="FW283" s="80"/>
      <c r="FX283" s="80"/>
      <c r="FY283" s="80"/>
      <c r="FZ283" s="80"/>
      <c r="GA283" s="80"/>
      <c r="GB283" s="80"/>
      <c r="GC283" s="80"/>
      <c r="GD283" s="80"/>
      <c r="GE283" s="80"/>
      <c r="GF283" s="80"/>
    </row>
    <row r="284" spans="1:188" x14ac:dyDescent="0.25">
      <c r="A284" s="101"/>
      <c r="B284" s="102"/>
      <c r="C284" s="103"/>
      <c r="D284" s="39"/>
      <c r="E284" s="89"/>
      <c r="F284" s="90"/>
      <c r="G284" s="78"/>
      <c r="H284" s="91"/>
      <c r="I284" s="78"/>
      <c r="J284" s="80"/>
      <c r="K284" s="80"/>
      <c r="L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0"/>
      <c r="BR284" s="80"/>
      <c r="BS284" s="80"/>
      <c r="BT284" s="80"/>
      <c r="BU284" s="80"/>
      <c r="BV284" s="80"/>
      <c r="BW284" s="80"/>
      <c r="BX284" s="80"/>
      <c r="BY284" s="80"/>
      <c r="BZ284" s="80"/>
      <c r="CA284" s="80"/>
      <c r="CB284" s="80"/>
      <c r="CC284" s="80"/>
      <c r="CD284" s="80"/>
      <c r="CE284" s="80"/>
      <c r="CF284" s="80"/>
      <c r="CG284" s="80"/>
      <c r="CH284" s="80"/>
      <c r="CI284" s="80"/>
      <c r="CJ284" s="80"/>
      <c r="CK284" s="80"/>
      <c r="CL284" s="80"/>
      <c r="CM284" s="80"/>
      <c r="CN284" s="80"/>
      <c r="CO284" s="80"/>
      <c r="CP284" s="80"/>
      <c r="CQ284" s="80"/>
      <c r="CR284" s="80"/>
      <c r="CS284" s="80"/>
      <c r="CT284" s="80"/>
      <c r="CU284" s="80"/>
      <c r="CV284" s="80"/>
      <c r="CW284" s="80"/>
      <c r="CX284" s="80"/>
      <c r="CY284" s="80"/>
      <c r="CZ284" s="80"/>
      <c r="DA284" s="80"/>
      <c r="DB284" s="80"/>
      <c r="DC284" s="80"/>
      <c r="DD284" s="80"/>
      <c r="DE284" s="80"/>
      <c r="DF284" s="80"/>
      <c r="DG284" s="80"/>
      <c r="DH284" s="80"/>
      <c r="DI284" s="80"/>
      <c r="DJ284" s="80"/>
      <c r="DK284" s="80"/>
      <c r="DL284" s="80"/>
      <c r="DM284" s="80"/>
      <c r="DN284" s="80"/>
      <c r="DO284" s="80"/>
      <c r="DP284" s="80"/>
      <c r="DQ284" s="80"/>
      <c r="DR284" s="80"/>
      <c r="DS284" s="80"/>
      <c r="DT284" s="80"/>
      <c r="DU284" s="80"/>
      <c r="DV284" s="80"/>
      <c r="DW284" s="80"/>
      <c r="DX284" s="80"/>
      <c r="DY284" s="80"/>
      <c r="DZ284" s="80"/>
      <c r="EA284" s="80"/>
      <c r="EB284" s="80"/>
      <c r="EC284" s="80"/>
      <c r="ED284" s="80"/>
      <c r="EE284" s="80"/>
      <c r="EF284" s="80"/>
      <c r="EG284" s="80"/>
      <c r="EH284" s="80"/>
      <c r="EI284" s="80"/>
      <c r="EJ284" s="80"/>
      <c r="EK284" s="80"/>
      <c r="EL284" s="80"/>
      <c r="EM284" s="80"/>
      <c r="EN284" s="80"/>
      <c r="EO284" s="80"/>
      <c r="EP284" s="80"/>
      <c r="EQ284" s="80"/>
      <c r="ER284" s="80"/>
      <c r="ES284" s="80"/>
      <c r="ET284" s="80"/>
      <c r="EU284" s="80"/>
      <c r="EV284" s="80"/>
      <c r="EW284" s="80"/>
      <c r="EX284" s="80"/>
      <c r="EY284" s="80"/>
      <c r="EZ284" s="80"/>
      <c r="FA284" s="80"/>
      <c r="FB284" s="80"/>
      <c r="FC284" s="80"/>
      <c r="FD284" s="80"/>
      <c r="FE284" s="80"/>
      <c r="FF284" s="80"/>
      <c r="FG284" s="80"/>
      <c r="FH284" s="80"/>
      <c r="FI284" s="80"/>
      <c r="FJ284" s="80"/>
      <c r="FK284" s="80"/>
      <c r="FL284" s="80"/>
      <c r="FM284" s="80"/>
      <c r="FN284" s="80"/>
      <c r="FO284" s="80"/>
      <c r="FP284" s="80"/>
      <c r="FQ284" s="80"/>
      <c r="FR284" s="80"/>
      <c r="FS284" s="80"/>
      <c r="FT284" s="80"/>
      <c r="FU284" s="80"/>
      <c r="FV284" s="80"/>
      <c r="FW284" s="80"/>
      <c r="FX284" s="80"/>
      <c r="FY284" s="80"/>
      <c r="FZ284" s="80"/>
      <c r="GA284" s="80"/>
      <c r="GB284" s="80"/>
      <c r="GC284" s="80"/>
      <c r="GD284" s="80"/>
      <c r="GE284" s="80"/>
      <c r="GF284" s="80"/>
    </row>
    <row r="285" spans="1:188" x14ac:dyDescent="0.25">
      <c r="A285" s="101"/>
      <c r="B285" s="102"/>
      <c r="C285" s="103"/>
      <c r="D285" s="39"/>
      <c r="E285" s="89"/>
      <c r="F285" s="90"/>
      <c r="G285" s="78"/>
      <c r="H285" s="91"/>
      <c r="I285" s="78"/>
      <c r="J285" s="80"/>
      <c r="K285" s="80"/>
      <c r="L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80"/>
      <c r="AO285" s="80"/>
      <c r="AP285" s="80"/>
      <c r="AQ285" s="80"/>
      <c r="AR285" s="80"/>
      <c r="AS285" s="80"/>
      <c r="AT285" s="80"/>
      <c r="AU285" s="80"/>
      <c r="AV285" s="80"/>
      <c r="AW285" s="80"/>
      <c r="AX285" s="80"/>
      <c r="AY285" s="80"/>
      <c r="AZ285" s="80"/>
      <c r="BA285" s="80"/>
      <c r="BB285" s="80"/>
      <c r="BC285" s="80"/>
      <c r="BD285" s="80"/>
      <c r="BE285" s="80"/>
      <c r="BF285" s="80"/>
      <c r="BG285" s="80"/>
      <c r="BH285" s="80"/>
      <c r="BI285" s="80"/>
      <c r="BJ285" s="80"/>
      <c r="BK285" s="80"/>
      <c r="BL285" s="80"/>
      <c r="BM285" s="80"/>
      <c r="BN285" s="80"/>
      <c r="BO285" s="80"/>
      <c r="BP285" s="80"/>
      <c r="BQ285" s="80"/>
      <c r="BR285" s="80"/>
      <c r="BS285" s="80"/>
      <c r="BT285" s="80"/>
      <c r="BU285" s="80"/>
      <c r="BV285" s="80"/>
      <c r="BW285" s="80"/>
      <c r="BX285" s="80"/>
      <c r="BY285" s="80"/>
      <c r="BZ285" s="80"/>
      <c r="CA285" s="80"/>
      <c r="CB285" s="80"/>
      <c r="CC285" s="80"/>
      <c r="CD285" s="80"/>
      <c r="CE285" s="80"/>
      <c r="CF285" s="80"/>
      <c r="CG285" s="80"/>
      <c r="CH285" s="80"/>
      <c r="CI285" s="80"/>
      <c r="CJ285" s="80"/>
      <c r="CK285" s="80"/>
      <c r="CL285" s="80"/>
      <c r="CM285" s="80"/>
      <c r="CN285" s="80"/>
      <c r="CO285" s="80"/>
      <c r="CP285" s="80"/>
      <c r="CQ285" s="80"/>
      <c r="CR285" s="80"/>
      <c r="CS285" s="80"/>
      <c r="CT285" s="80"/>
      <c r="CU285" s="80"/>
      <c r="CV285" s="80"/>
      <c r="CW285" s="80"/>
      <c r="CX285" s="80"/>
      <c r="CY285" s="80"/>
      <c r="CZ285" s="80"/>
      <c r="DA285" s="80"/>
      <c r="DB285" s="80"/>
      <c r="DC285" s="80"/>
      <c r="DD285" s="80"/>
      <c r="DE285" s="80"/>
      <c r="DF285" s="80"/>
      <c r="DG285" s="80"/>
      <c r="DH285" s="80"/>
      <c r="DI285" s="80"/>
      <c r="DJ285" s="80"/>
      <c r="DK285" s="80"/>
      <c r="DL285" s="80"/>
      <c r="DM285" s="80"/>
      <c r="DN285" s="80"/>
      <c r="DO285" s="80"/>
      <c r="DP285" s="80"/>
      <c r="DQ285" s="80"/>
      <c r="DR285" s="80"/>
      <c r="DS285" s="80"/>
      <c r="DT285" s="80"/>
      <c r="DU285" s="80"/>
      <c r="DV285" s="80"/>
      <c r="DW285" s="80"/>
      <c r="DX285" s="80"/>
      <c r="DY285" s="80"/>
      <c r="DZ285" s="80"/>
      <c r="EA285" s="80"/>
      <c r="EB285" s="80"/>
      <c r="EC285" s="80"/>
      <c r="ED285" s="80"/>
      <c r="EE285" s="80"/>
      <c r="EF285" s="80"/>
      <c r="EG285" s="80"/>
      <c r="EH285" s="80"/>
      <c r="EI285" s="80"/>
      <c r="EJ285" s="80"/>
      <c r="EK285" s="80"/>
      <c r="EL285" s="80"/>
      <c r="EM285" s="80"/>
      <c r="EN285" s="80"/>
      <c r="EO285" s="80"/>
      <c r="EP285" s="80"/>
      <c r="EQ285" s="80"/>
      <c r="ER285" s="80"/>
      <c r="ES285" s="80"/>
      <c r="ET285" s="80"/>
      <c r="EU285" s="80"/>
      <c r="EV285" s="80"/>
      <c r="EW285" s="80"/>
      <c r="EX285" s="80"/>
      <c r="EY285" s="80"/>
      <c r="EZ285" s="80"/>
      <c r="FA285" s="80"/>
      <c r="FB285" s="80"/>
      <c r="FC285" s="80"/>
      <c r="FD285" s="80"/>
      <c r="FE285" s="80"/>
      <c r="FF285" s="80"/>
      <c r="FG285" s="80"/>
      <c r="FH285" s="80"/>
      <c r="FI285" s="80"/>
      <c r="FJ285" s="80"/>
      <c r="FK285" s="80"/>
      <c r="FL285" s="80"/>
      <c r="FM285" s="80"/>
      <c r="FN285" s="80"/>
      <c r="FO285" s="80"/>
      <c r="FP285" s="80"/>
      <c r="FQ285" s="80"/>
      <c r="FR285" s="80"/>
      <c r="FS285" s="80"/>
      <c r="FT285" s="80"/>
      <c r="FU285" s="80"/>
      <c r="FV285" s="80"/>
      <c r="FW285" s="80"/>
      <c r="FX285" s="80"/>
      <c r="FY285" s="80"/>
      <c r="FZ285" s="80"/>
      <c r="GA285" s="80"/>
      <c r="GB285" s="80"/>
      <c r="GC285" s="80"/>
      <c r="GD285" s="80"/>
      <c r="GE285" s="80"/>
      <c r="GF285" s="80"/>
    </row>
    <row r="286" spans="1:188" x14ac:dyDescent="0.25">
      <c r="A286" s="101"/>
      <c r="B286" s="102"/>
      <c r="C286" s="103"/>
      <c r="D286" s="39"/>
      <c r="E286" s="89"/>
      <c r="F286" s="90"/>
      <c r="G286" s="78"/>
      <c r="H286" s="91"/>
      <c r="I286" s="78"/>
      <c r="J286" s="80"/>
      <c r="K286" s="80"/>
      <c r="L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0"/>
      <c r="CB286" s="80"/>
      <c r="CC286" s="80"/>
      <c r="CD286" s="80"/>
      <c r="CE286" s="80"/>
      <c r="CF286" s="80"/>
      <c r="CG286" s="80"/>
      <c r="CH286" s="80"/>
      <c r="CI286" s="80"/>
      <c r="CJ286" s="80"/>
      <c r="CK286" s="80"/>
      <c r="CL286" s="80"/>
      <c r="CM286" s="80"/>
      <c r="CN286" s="80"/>
      <c r="CO286" s="80"/>
      <c r="CP286" s="80"/>
      <c r="CQ286" s="80"/>
      <c r="CR286" s="80"/>
      <c r="CS286" s="80"/>
      <c r="CT286" s="80"/>
      <c r="CU286" s="80"/>
      <c r="CV286" s="80"/>
      <c r="CW286" s="80"/>
      <c r="CX286" s="80"/>
      <c r="CY286" s="80"/>
      <c r="CZ286" s="80"/>
      <c r="DA286" s="80"/>
      <c r="DB286" s="80"/>
      <c r="DC286" s="80"/>
      <c r="DD286" s="80"/>
      <c r="DE286" s="80"/>
      <c r="DF286" s="80"/>
      <c r="DG286" s="80"/>
      <c r="DH286" s="80"/>
      <c r="DI286" s="80"/>
      <c r="DJ286" s="80"/>
      <c r="DK286" s="80"/>
      <c r="DL286" s="80"/>
      <c r="DM286" s="80"/>
      <c r="DN286" s="80"/>
      <c r="DO286" s="80"/>
      <c r="DP286" s="80"/>
      <c r="DQ286" s="80"/>
      <c r="DR286" s="80"/>
      <c r="DS286" s="80"/>
      <c r="DT286" s="80"/>
      <c r="DU286" s="80"/>
      <c r="DV286" s="80"/>
      <c r="DW286" s="80"/>
      <c r="DX286" s="80"/>
      <c r="DY286" s="80"/>
      <c r="DZ286" s="80"/>
      <c r="EA286" s="80"/>
      <c r="EB286" s="80"/>
      <c r="EC286" s="80"/>
      <c r="ED286" s="80"/>
      <c r="EE286" s="80"/>
      <c r="EF286" s="80"/>
      <c r="EG286" s="80"/>
      <c r="EH286" s="80"/>
      <c r="EI286" s="80"/>
      <c r="EJ286" s="80"/>
      <c r="EK286" s="80"/>
      <c r="EL286" s="80"/>
      <c r="EM286" s="80"/>
      <c r="EN286" s="80"/>
      <c r="EO286" s="80"/>
      <c r="EP286" s="80"/>
      <c r="EQ286" s="80"/>
      <c r="ER286" s="80"/>
      <c r="ES286" s="80"/>
      <c r="ET286" s="80"/>
      <c r="EU286" s="80"/>
      <c r="EV286" s="80"/>
      <c r="EW286" s="80"/>
      <c r="EX286" s="80"/>
      <c r="EY286" s="80"/>
      <c r="EZ286" s="80"/>
      <c r="FA286" s="80"/>
      <c r="FB286" s="80"/>
      <c r="FC286" s="80"/>
      <c r="FD286" s="80"/>
      <c r="FE286" s="80"/>
      <c r="FF286" s="80"/>
      <c r="FG286" s="80"/>
      <c r="FH286" s="80"/>
      <c r="FI286" s="80"/>
      <c r="FJ286" s="80"/>
      <c r="FK286" s="80"/>
      <c r="FL286" s="80"/>
      <c r="FM286" s="80"/>
      <c r="FN286" s="80"/>
      <c r="FO286" s="80"/>
      <c r="FP286" s="80"/>
      <c r="FQ286" s="80"/>
      <c r="FR286" s="80"/>
      <c r="FS286" s="80"/>
      <c r="FT286" s="80"/>
      <c r="FU286" s="80"/>
      <c r="FV286" s="80"/>
      <c r="FW286" s="80"/>
      <c r="FX286" s="80"/>
      <c r="FY286" s="80"/>
      <c r="FZ286" s="80"/>
      <c r="GA286" s="80"/>
      <c r="GB286" s="80"/>
      <c r="GC286" s="80"/>
      <c r="GD286" s="80"/>
      <c r="GE286" s="80"/>
      <c r="GF286" s="80"/>
    </row>
    <row r="287" spans="1:188" x14ac:dyDescent="0.25">
      <c r="A287" s="101"/>
      <c r="B287" s="102"/>
      <c r="C287" s="103"/>
      <c r="D287" s="39"/>
      <c r="E287" s="89"/>
      <c r="F287" s="90"/>
      <c r="G287" s="78"/>
      <c r="H287" s="91"/>
      <c r="I287" s="78"/>
      <c r="J287" s="80"/>
      <c r="K287" s="80"/>
      <c r="L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c r="CT287" s="80"/>
      <c r="CU287" s="80"/>
      <c r="CV287" s="80"/>
      <c r="CW287" s="80"/>
      <c r="CX287" s="80"/>
      <c r="CY287" s="80"/>
      <c r="CZ287" s="80"/>
      <c r="DA287" s="80"/>
      <c r="DB287" s="80"/>
      <c r="DC287" s="80"/>
      <c r="DD287" s="80"/>
      <c r="DE287" s="80"/>
      <c r="DF287" s="80"/>
      <c r="DG287" s="80"/>
      <c r="DH287" s="80"/>
      <c r="DI287" s="80"/>
      <c r="DJ287" s="80"/>
      <c r="DK287" s="80"/>
      <c r="DL287" s="80"/>
      <c r="DM287" s="80"/>
      <c r="DN287" s="80"/>
      <c r="DO287" s="80"/>
      <c r="DP287" s="80"/>
      <c r="DQ287" s="80"/>
      <c r="DR287" s="80"/>
      <c r="DS287" s="80"/>
      <c r="DT287" s="80"/>
      <c r="DU287" s="80"/>
      <c r="DV287" s="80"/>
      <c r="DW287" s="80"/>
      <c r="DX287" s="80"/>
      <c r="DY287" s="80"/>
      <c r="DZ287" s="80"/>
      <c r="EA287" s="80"/>
      <c r="EB287" s="80"/>
      <c r="EC287" s="80"/>
      <c r="ED287" s="80"/>
      <c r="EE287" s="80"/>
      <c r="EF287" s="80"/>
      <c r="EG287" s="80"/>
      <c r="EH287" s="80"/>
      <c r="EI287" s="80"/>
      <c r="EJ287" s="80"/>
      <c r="EK287" s="80"/>
      <c r="EL287" s="80"/>
      <c r="EM287" s="80"/>
      <c r="EN287" s="80"/>
      <c r="EO287" s="80"/>
      <c r="EP287" s="80"/>
      <c r="EQ287" s="80"/>
      <c r="ER287" s="80"/>
      <c r="ES287" s="80"/>
      <c r="ET287" s="80"/>
      <c r="EU287" s="80"/>
      <c r="EV287" s="80"/>
      <c r="EW287" s="80"/>
      <c r="EX287" s="80"/>
      <c r="EY287" s="80"/>
      <c r="EZ287" s="80"/>
      <c r="FA287" s="80"/>
      <c r="FB287" s="80"/>
      <c r="FC287" s="80"/>
      <c r="FD287" s="80"/>
      <c r="FE287" s="80"/>
      <c r="FF287" s="80"/>
      <c r="FG287" s="80"/>
      <c r="FH287" s="80"/>
      <c r="FI287" s="80"/>
      <c r="FJ287" s="80"/>
      <c r="FK287" s="80"/>
      <c r="FL287" s="80"/>
      <c r="FM287" s="80"/>
      <c r="FN287" s="80"/>
      <c r="FO287" s="80"/>
      <c r="FP287" s="80"/>
      <c r="FQ287" s="80"/>
      <c r="FR287" s="80"/>
      <c r="FS287" s="80"/>
      <c r="FT287" s="80"/>
      <c r="FU287" s="80"/>
      <c r="FV287" s="80"/>
      <c r="FW287" s="80"/>
      <c r="FX287" s="80"/>
      <c r="FY287" s="80"/>
      <c r="FZ287" s="80"/>
      <c r="GA287" s="80"/>
      <c r="GB287" s="80"/>
      <c r="GC287" s="80"/>
      <c r="GD287" s="80"/>
      <c r="GE287" s="80"/>
      <c r="GF287" s="80"/>
    </row>
    <row r="288" spans="1:188" x14ac:dyDescent="0.25">
      <c r="A288" s="101"/>
      <c r="B288" s="102"/>
      <c r="C288" s="103"/>
      <c r="D288" s="39"/>
      <c r="E288" s="89"/>
      <c r="F288" s="90"/>
      <c r="G288" s="78"/>
      <c r="H288" s="91"/>
      <c r="I288" s="78"/>
      <c r="J288" s="80"/>
      <c r="K288" s="80"/>
      <c r="L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Q288" s="80"/>
      <c r="BR288" s="80"/>
      <c r="BS288" s="80"/>
      <c r="BT288" s="80"/>
      <c r="BU288" s="80"/>
      <c r="BV288" s="80"/>
      <c r="BW288" s="80"/>
      <c r="BX288" s="80"/>
      <c r="BY288" s="80"/>
      <c r="BZ288" s="80"/>
      <c r="CA288" s="80"/>
      <c r="CB288" s="80"/>
      <c r="CC288" s="80"/>
      <c r="CD288" s="80"/>
      <c r="CE288" s="80"/>
      <c r="CF288" s="80"/>
      <c r="CG288" s="80"/>
      <c r="CH288" s="80"/>
      <c r="CI288" s="80"/>
      <c r="CJ288" s="80"/>
      <c r="CK288" s="80"/>
      <c r="CL288" s="80"/>
      <c r="CM288" s="80"/>
      <c r="CN288" s="80"/>
      <c r="CO288" s="80"/>
      <c r="CP288" s="80"/>
      <c r="CQ288" s="80"/>
      <c r="CR288" s="80"/>
      <c r="CS288" s="80"/>
      <c r="CT288" s="80"/>
      <c r="CU288" s="80"/>
      <c r="CV288" s="80"/>
      <c r="CW288" s="80"/>
      <c r="CX288" s="80"/>
      <c r="CY288" s="80"/>
      <c r="CZ288" s="80"/>
      <c r="DA288" s="80"/>
      <c r="DB288" s="80"/>
      <c r="DC288" s="80"/>
      <c r="DD288" s="80"/>
      <c r="DE288" s="80"/>
      <c r="DF288" s="80"/>
      <c r="DG288" s="80"/>
      <c r="DH288" s="80"/>
      <c r="DI288" s="80"/>
      <c r="DJ288" s="80"/>
      <c r="DK288" s="80"/>
      <c r="DL288" s="80"/>
      <c r="DM288" s="80"/>
      <c r="DN288" s="80"/>
      <c r="DO288" s="80"/>
      <c r="DP288" s="80"/>
      <c r="DQ288" s="80"/>
      <c r="DR288" s="80"/>
      <c r="DS288" s="80"/>
      <c r="DT288" s="80"/>
      <c r="DU288" s="80"/>
      <c r="DV288" s="80"/>
      <c r="DW288" s="80"/>
      <c r="DX288" s="80"/>
      <c r="DY288" s="80"/>
      <c r="DZ288" s="80"/>
      <c r="EA288" s="80"/>
      <c r="EB288" s="80"/>
      <c r="EC288" s="80"/>
      <c r="ED288" s="80"/>
      <c r="EE288" s="80"/>
      <c r="EF288" s="80"/>
      <c r="EG288" s="80"/>
      <c r="EH288" s="80"/>
      <c r="EI288" s="80"/>
      <c r="EJ288" s="80"/>
      <c r="EK288" s="80"/>
      <c r="EL288" s="80"/>
      <c r="EM288" s="80"/>
      <c r="EN288" s="80"/>
      <c r="EO288" s="80"/>
      <c r="EP288" s="80"/>
      <c r="EQ288" s="80"/>
      <c r="ER288" s="80"/>
      <c r="ES288" s="80"/>
      <c r="ET288" s="80"/>
      <c r="EU288" s="80"/>
      <c r="EV288" s="80"/>
      <c r="EW288" s="80"/>
      <c r="EX288" s="80"/>
      <c r="EY288" s="80"/>
      <c r="EZ288" s="80"/>
      <c r="FA288" s="80"/>
      <c r="FB288" s="80"/>
      <c r="FC288" s="80"/>
      <c r="FD288" s="80"/>
      <c r="FE288" s="80"/>
      <c r="FF288" s="80"/>
      <c r="FG288" s="80"/>
      <c r="FH288" s="80"/>
      <c r="FI288" s="80"/>
      <c r="FJ288" s="80"/>
      <c r="FK288" s="80"/>
      <c r="FL288" s="80"/>
      <c r="FM288" s="80"/>
      <c r="FN288" s="80"/>
      <c r="FO288" s="80"/>
      <c r="FP288" s="80"/>
      <c r="FQ288" s="80"/>
      <c r="FR288" s="80"/>
      <c r="FS288" s="80"/>
      <c r="FT288" s="80"/>
      <c r="FU288" s="80"/>
      <c r="FV288" s="80"/>
      <c r="FW288" s="80"/>
      <c r="FX288" s="80"/>
      <c r="FY288" s="80"/>
      <c r="FZ288" s="80"/>
      <c r="GA288" s="80"/>
      <c r="GB288" s="80"/>
      <c r="GC288" s="80"/>
      <c r="GD288" s="80"/>
      <c r="GE288" s="80"/>
      <c r="GF288" s="80"/>
    </row>
    <row r="289" spans="1:188" x14ac:dyDescent="0.25">
      <c r="A289" s="101"/>
      <c r="B289" s="102"/>
      <c r="C289" s="103"/>
      <c r="D289" s="39"/>
      <c r="E289" s="89"/>
      <c r="F289" s="90"/>
      <c r="G289" s="78"/>
      <c r="H289" s="91"/>
      <c r="I289" s="78"/>
      <c r="J289" s="80"/>
      <c r="K289" s="80"/>
      <c r="L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BQ289" s="80"/>
      <c r="BR289" s="80"/>
      <c r="BS289" s="80"/>
      <c r="BT289" s="80"/>
      <c r="BU289" s="80"/>
      <c r="BV289" s="80"/>
      <c r="BW289" s="80"/>
      <c r="BX289" s="80"/>
      <c r="BY289" s="80"/>
      <c r="BZ289" s="80"/>
      <c r="CA289" s="80"/>
      <c r="CB289" s="80"/>
      <c r="CC289" s="80"/>
      <c r="CD289" s="80"/>
      <c r="CE289" s="80"/>
      <c r="CF289" s="80"/>
      <c r="CG289" s="80"/>
      <c r="CH289" s="80"/>
      <c r="CI289" s="80"/>
      <c r="CJ289" s="80"/>
      <c r="CK289" s="80"/>
      <c r="CL289" s="80"/>
      <c r="CM289" s="80"/>
      <c r="CN289" s="80"/>
      <c r="CO289" s="80"/>
      <c r="CP289" s="80"/>
      <c r="CQ289" s="80"/>
      <c r="CR289" s="80"/>
      <c r="CS289" s="80"/>
      <c r="CT289" s="80"/>
      <c r="CU289" s="80"/>
      <c r="CV289" s="80"/>
      <c r="CW289" s="80"/>
      <c r="CX289" s="80"/>
      <c r="CY289" s="80"/>
      <c r="CZ289" s="80"/>
      <c r="DA289" s="80"/>
      <c r="DB289" s="80"/>
      <c r="DC289" s="80"/>
      <c r="DD289" s="80"/>
      <c r="DE289" s="80"/>
      <c r="DF289" s="80"/>
      <c r="DG289" s="80"/>
      <c r="DH289" s="80"/>
      <c r="DI289" s="80"/>
      <c r="DJ289" s="80"/>
      <c r="DK289" s="80"/>
      <c r="DL289" s="80"/>
      <c r="DM289" s="80"/>
      <c r="DN289" s="80"/>
      <c r="DO289" s="80"/>
      <c r="DP289" s="80"/>
      <c r="DQ289" s="80"/>
      <c r="DR289" s="80"/>
      <c r="DS289" s="80"/>
      <c r="DT289" s="80"/>
      <c r="DU289" s="80"/>
      <c r="DV289" s="80"/>
      <c r="DW289" s="80"/>
      <c r="DX289" s="80"/>
      <c r="DY289" s="80"/>
      <c r="DZ289" s="80"/>
      <c r="EA289" s="80"/>
      <c r="EB289" s="80"/>
      <c r="EC289" s="80"/>
      <c r="ED289" s="80"/>
      <c r="EE289" s="80"/>
      <c r="EF289" s="80"/>
      <c r="EG289" s="80"/>
      <c r="EH289" s="80"/>
      <c r="EI289" s="80"/>
      <c r="EJ289" s="80"/>
      <c r="EK289" s="80"/>
      <c r="EL289" s="80"/>
      <c r="EM289" s="80"/>
      <c r="EN289" s="80"/>
      <c r="EO289" s="80"/>
      <c r="EP289" s="80"/>
      <c r="EQ289" s="80"/>
      <c r="ER289" s="80"/>
      <c r="ES289" s="80"/>
      <c r="ET289" s="80"/>
      <c r="EU289" s="80"/>
      <c r="EV289" s="80"/>
      <c r="EW289" s="80"/>
      <c r="EX289" s="80"/>
      <c r="EY289" s="80"/>
      <c r="EZ289" s="80"/>
      <c r="FA289" s="80"/>
      <c r="FB289" s="80"/>
      <c r="FC289" s="80"/>
      <c r="FD289" s="80"/>
      <c r="FE289" s="80"/>
      <c r="FF289" s="80"/>
      <c r="FG289" s="80"/>
      <c r="FH289" s="80"/>
      <c r="FI289" s="80"/>
      <c r="FJ289" s="80"/>
      <c r="FK289" s="80"/>
      <c r="FL289" s="80"/>
      <c r="FM289" s="80"/>
      <c r="FN289" s="80"/>
      <c r="FO289" s="80"/>
      <c r="FP289" s="80"/>
      <c r="FQ289" s="80"/>
      <c r="FR289" s="80"/>
      <c r="FS289" s="80"/>
      <c r="FT289" s="80"/>
      <c r="FU289" s="80"/>
      <c r="FV289" s="80"/>
      <c r="FW289" s="80"/>
      <c r="FX289" s="80"/>
      <c r="FY289" s="80"/>
      <c r="FZ289" s="80"/>
      <c r="GA289" s="80"/>
      <c r="GB289" s="80"/>
      <c r="GC289" s="80"/>
      <c r="GD289" s="80"/>
      <c r="GE289" s="80"/>
      <c r="GF289" s="80"/>
    </row>
    <row r="290" spans="1:188" x14ac:dyDescent="0.25">
      <c r="A290" s="101"/>
      <c r="B290" s="102"/>
      <c r="C290" s="102"/>
      <c r="D290" s="38"/>
      <c r="E290" s="89"/>
      <c r="F290" s="90"/>
      <c r="G290" s="78"/>
      <c r="H290" s="91"/>
      <c r="I290" s="78"/>
      <c r="J290" s="80"/>
      <c r="K290" s="80"/>
      <c r="L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Q290" s="80"/>
      <c r="BR290" s="80"/>
      <c r="BS290" s="80"/>
      <c r="BT290" s="80"/>
      <c r="BU290" s="80"/>
      <c r="BV290" s="80"/>
      <c r="BW290" s="80"/>
      <c r="BX290" s="80"/>
      <c r="BY290" s="80"/>
      <c r="BZ290" s="80"/>
      <c r="CA290" s="80"/>
      <c r="CB290" s="80"/>
      <c r="CC290" s="80"/>
      <c r="CD290" s="80"/>
      <c r="CE290" s="80"/>
      <c r="CF290" s="80"/>
      <c r="CG290" s="80"/>
      <c r="CH290" s="80"/>
      <c r="CI290" s="80"/>
      <c r="CJ290" s="80"/>
      <c r="CK290" s="80"/>
      <c r="CL290" s="80"/>
      <c r="CM290" s="80"/>
      <c r="CN290" s="80"/>
      <c r="CO290" s="80"/>
      <c r="CP290" s="80"/>
      <c r="CQ290" s="80"/>
      <c r="CR290" s="80"/>
      <c r="CS290" s="80"/>
      <c r="CT290" s="80"/>
      <c r="CU290" s="80"/>
      <c r="CV290" s="80"/>
      <c r="CW290" s="80"/>
      <c r="CX290" s="80"/>
      <c r="CY290" s="80"/>
      <c r="CZ290" s="80"/>
      <c r="DA290" s="80"/>
      <c r="DB290" s="80"/>
      <c r="DC290" s="80"/>
      <c r="DD290" s="80"/>
      <c r="DE290" s="80"/>
      <c r="DF290" s="80"/>
      <c r="DG290" s="80"/>
      <c r="DH290" s="80"/>
      <c r="DI290" s="80"/>
      <c r="DJ290" s="80"/>
      <c r="DK290" s="80"/>
      <c r="DL290" s="80"/>
      <c r="DM290" s="80"/>
      <c r="DN290" s="80"/>
      <c r="DO290" s="80"/>
      <c r="DP290" s="80"/>
      <c r="DQ290" s="80"/>
      <c r="DR290" s="80"/>
      <c r="DS290" s="80"/>
      <c r="DT290" s="80"/>
      <c r="DU290" s="80"/>
      <c r="DV290" s="80"/>
      <c r="DW290" s="80"/>
      <c r="DX290" s="80"/>
      <c r="DY290" s="80"/>
      <c r="DZ290" s="80"/>
      <c r="EA290" s="80"/>
      <c r="EB290" s="80"/>
      <c r="EC290" s="80"/>
      <c r="ED290" s="80"/>
      <c r="EE290" s="80"/>
      <c r="EF290" s="80"/>
      <c r="EG290" s="80"/>
      <c r="EH290" s="80"/>
      <c r="EI290" s="80"/>
      <c r="EJ290" s="80"/>
      <c r="EK290" s="80"/>
      <c r="EL290" s="80"/>
      <c r="EM290" s="80"/>
      <c r="EN290" s="80"/>
      <c r="EO290" s="80"/>
      <c r="EP290" s="80"/>
      <c r="EQ290" s="80"/>
      <c r="ER290" s="80"/>
      <c r="ES290" s="80"/>
      <c r="ET290" s="80"/>
      <c r="EU290" s="80"/>
      <c r="EV290" s="80"/>
      <c r="EW290" s="80"/>
      <c r="EX290" s="80"/>
      <c r="EY290" s="80"/>
      <c r="EZ290" s="80"/>
      <c r="FA290" s="80"/>
      <c r="FB290" s="80"/>
      <c r="FC290" s="80"/>
      <c r="FD290" s="80"/>
      <c r="FE290" s="80"/>
      <c r="FF290" s="80"/>
      <c r="FG290" s="80"/>
      <c r="FH290" s="80"/>
      <c r="FI290" s="80"/>
      <c r="FJ290" s="80"/>
      <c r="FK290" s="80"/>
      <c r="FL290" s="80"/>
      <c r="FM290" s="80"/>
      <c r="FN290" s="80"/>
      <c r="FO290" s="80"/>
      <c r="FP290" s="80"/>
      <c r="FQ290" s="80"/>
      <c r="FR290" s="80"/>
      <c r="FS290" s="80"/>
      <c r="FT290" s="80"/>
      <c r="FU290" s="80"/>
      <c r="FV290" s="80"/>
      <c r="FW290" s="80"/>
      <c r="FX290" s="80"/>
      <c r="FY290" s="80"/>
      <c r="FZ290" s="80"/>
      <c r="GA290" s="80"/>
      <c r="GB290" s="80"/>
      <c r="GC290" s="80"/>
      <c r="GD290" s="80"/>
      <c r="GE290" s="80"/>
      <c r="GF290" s="80"/>
    </row>
    <row r="291" spans="1:188" x14ac:dyDescent="0.25">
      <c r="A291" s="101"/>
      <c r="B291" s="102"/>
      <c r="C291" s="102"/>
      <c r="D291" s="38"/>
      <c r="E291" s="89"/>
      <c r="F291" s="90"/>
      <c r="G291" s="78"/>
      <c r="H291" s="91"/>
      <c r="I291" s="78"/>
      <c r="J291" s="80"/>
      <c r="K291" s="80"/>
      <c r="L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BQ291" s="80"/>
      <c r="BR291" s="80"/>
      <c r="BS291" s="80"/>
      <c r="BT291" s="80"/>
      <c r="BU291" s="80"/>
      <c r="BV291" s="80"/>
      <c r="BW291" s="80"/>
      <c r="BX291" s="80"/>
      <c r="BY291" s="80"/>
      <c r="BZ291" s="80"/>
      <c r="CA291" s="80"/>
      <c r="CB291" s="80"/>
      <c r="CC291" s="80"/>
      <c r="CD291" s="80"/>
      <c r="CE291" s="80"/>
      <c r="CF291" s="80"/>
      <c r="CG291" s="80"/>
      <c r="CH291" s="80"/>
      <c r="CI291" s="80"/>
      <c r="CJ291" s="80"/>
      <c r="CK291" s="80"/>
      <c r="CL291" s="80"/>
      <c r="CM291" s="80"/>
      <c r="CN291" s="80"/>
      <c r="CO291" s="80"/>
      <c r="CP291" s="80"/>
      <c r="CQ291" s="80"/>
      <c r="CR291" s="80"/>
      <c r="CS291" s="80"/>
      <c r="CT291" s="80"/>
      <c r="CU291" s="80"/>
      <c r="CV291" s="80"/>
      <c r="CW291" s="80"/>
      <c r="CX291" s="80"/>
      <c r="CY291" s="80"/>
      <c r="CZ291" s="80"/>
      <c r="DA291" s="80"/>
      <c r="DB291" s="80"/>
      <c r="DC291" s="80"/>
      <c r="DD291" s="80"/>
      <c r="DE291" s="80"/>
      <c r="DF291" s="80"/>
      <c r="DG291" s="80"/>
      <c r="DH291" s="80"/>
      <c r="DI291" s="80"/>
      <c r="DJ291" s="80"/>
      <c r="DK291" s="80"/>
      <c r="DL291" s="80"/>
      <c r="DM291" s="80"/>
      <c r="DN291" s="80"/>
      <c r="DO291" s="80"/>
      <c r="DP291" s="80"/>
      <c r="DQ291" s="80"/>
      <c r="DR291" s="80"/>
      <c r="DS291" s="80"/>
      <c r="DT291" s="80"/>
      <c r="DU291" s="80"/>
      <c r="DV291" s="80"/>
      <c r="DW291" s="80"/>
      <c r="DX291" s="80"/>
      <c r="DY291" s="80"/>
      <c r="DZ291" s="80"/>
      <c r="EA291" s="80"/>
      <c r="EB291" s="80"/>
      <c r="EC291" s="80"/>
      <c r="ED291" s="80"/>
      <c r="EE291" s="80"/>
      <c r="EF291" s="80"/>
      <c r="EG291" s="80"/>
      <c r="EH291" s="80"/>
      <c r="EI291" s="80"/>
      <c r="EJ291" s="80"/>
      <c r="EK291" s="80"/>
      <c r="EL291" s="80"/>
      <c r="EM291" s="80"/>
      <c r="EN291" s="80"/>
      <c r="EO291" s="80"/>
      <c r="EP291" s="80"/>
      <c r="EQ291" s="80"/>
      <c r="ER291" s="80"/>
      <c r="ES291" s="80"/>
      <c r="ET291" s="80"/>
      <c r="EU291" s="80"/>
      <c r="EV291" s="80"/>
      <c r="EW291" s="80"/>
      <c r="EX291" s="80"/>
      <c r="EY291" s="80"/>
      <c r="EZ291" s="80"/>
      <c r="FA291" s="80"/>
      <c r="FB291" s="80"/>
      <c r="FC291" s="80"/>
      <c r="FD291" s="80"/>
      <c r="FE291" s="80"/>
      <c r="FF291" s="80"/>
      <c r="FG291" s="80"/>
      <c r="FH291" s="80"/>
      <c r="FI291" s="80"/>
      <c r="FJ291" s="80"/>
      <c r="FK291" s="80"/>
      <c r="FL291" s="80"/>
      <c r="FM291" s="80"/>
      <c r="FN291" s="80"/>
      <c r="FO291" s="80"/>
      <c r="FP291" s="80"/>
      <c r="FQ291" s="80"/>
      <c r="FR291" s="80"/>
      <c r="FS291" s="80"/>
      <c r="FT291" s="80"/>
      <c r="FU291" s="80"/>
      <c r="FV291" s="80"/>
      <c r="FW291" s="80"/>
      <c r="FX291" s="80"/>
      <c r="FY291" s="80"/>
      <c r="FZ291" s="80"/>
      <c r="GA291" s="80"/>
      <c r="GB291" s="80"/>
      <c r="GC291" s="80"/>
      <c r="GD291" s="80"/>
      <c r="GE291" s="80"/>
      <c r="GF291" s="80"/>
    </row>
    <row r="292" spans="1:188" x14ac:dyDescent="0.25">
      <c r="A292" s="101"/>
      <c r="B292" s="102"/>
      <c r="C292" s="102"/>
      <c r="D292" s="38"/>
      <c r="E292" s="89"/>
      <c r="F292" s="90"/>
      <c r="G292" s="78"/>
      <c r="H292" s="91"/>
      <c r="I292" s="78"/>
      <c r="J292" s="80"/>
      <c r="K292" s="80"/>
      <c r="L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80"/>
      <c r="AO292" s="80"/>
      <c r="AP292" s="80"/>
      <c r="AQ292" s="80"/>
      <c r="AR292" s="80"/>
      <c r="AS292" s="80"/>
      <c r="AT292" s="80"/>
      <c r="AU292" s="80"/>
      <c r="AV292" s="80"/>
      <c r="AW292" s="80"/>
      <c r="AX292" s="80"/>
      <c r="AY292" s="80"/>
      <c r="AZ292" s="80"/>
      <c r="BA292" s="80"/>
      <c r="BB292" s="80"/>
      <c r="BC292" s="80"/>
      <c r="BD292" s="80"/>
      <c r="BE292" s="80"/>
      <c r="BF292" s="80"/>
      <c r="BG292" s="80"/>
      <c r="BH292" s="80"/>
      <c r="BI292" s="80"/>
      <c r="BJ292" s="80"/>
      <c r="BK292" s="80"/>
      <c r="BL292" s="80"/>
      <c r="BM292" s="80"/>
      <c r="BN292" s="80"/>
      <c r="BO292" s="80"/>
      <c r="BP292" s="80"/>
      <c r="BQ292" s="80"/>
      <c r="BR292" s="80"/>
      <c r="BS292" s="80"/>
      <c r="BT292" s="80"/>
      <c r="BU292" s="80"/>
      <c r="BV292" s="80"/>
      <c r="BW292" s="80"/>
      <c r="BX292" s="80"/>
      <c r="BY292" s="80"/>
      <c r="BZ292" s="80"/>
      <c r="CA292" s="80"/>
      <c r="CB292" s="80"/>
      <c r="CC292" s="80"/>
      <c r="CD292" s="80"/>
      <c r="CE292" s="80"/>
      <c r="CF292" s="80"/>
      <c r="CG292" s="80"/>
      <c r="CH292" s="80"/>
      <c r="CI292" s="80"/>
      <c r="CJ292" s="80"/>
      <c r="CK292" s="80"/>
      <c r="CL292" s="80"/>
      <c r="CM292" s="80"/>
      <c r="CN292" s="80"/>
      <c r="CO292" s="80"/>
      <c r="CP292" s="80"/>
      <c r="CQ292" s="80"/>
      <c r="CR292" s="80"/>
      <c r="CS292" s="80"/>
      <c r="CT292" s="80"/>
      <c r="CU292" s="80"/>
      <c r="CV292" s="80"/>
      <c r="CW292" s="80"/>
      <c r="CX292" s="80"/>
      <c r="CY292" s="80"/>
      <c r="CZ292" s="80"/>
      <c r="DA292" s="80"/>
      <c r="DB292" s="80"/>
      <c r="DC292" s="80"/>
      <c r="DD292" s="80"/>
      <c r="DE292" s="80"/>
      <c r="DF292" s="80"/>
      <c r="DG292" s="80"/>
      <c r="DH292" s="80"/>
      <c r="DI292" s="80"/>
      <c r="DJ292" s="80"/>
      <c r="DK292" s="80"/>
      <c r="DL292" s="80"/>
      <c r="DM292" s="80"/>
      <c r="DN292" s="80"/>
      <c r="DO292" s="80"/>
      <c r="DP292" s="80"/>
      <c r="DQ292" s="80"/>
      <c r="DR292" s="80"/>
      <c r="DS292" s="80"/>
      <c r="DT292" s="80"/>
      <c r="DU292" s="80"/>
      <c r="DV292" s="80"/>
      <c r="DW292" s="80"/>
      <c r="DX292" s="80"/>
      <c r="DY292" s="80"/>
      <c r="DZ292" s="80"/>
      <c r="EA292" s="80"/>
      <c r="EB292" s="80"/>
      <c r="EC292" s="80"/>
      <c r="ED292" s="80"/>
      <c r="EE292" s="80"/>
      <c r="EF292" s="80"/>
      <c r="EG292" s="80"/>
      <c r="EH292" s="80"/>
      <c r="EI292" s="80"/>
      <c r="EJ292" s="80"/>
      <c r="EK292" s="80"/>
      <c r="EL292" s="80"/>
      <c r="EM292" s="80"/>
      <c r="EN292" s="80"/>
      <c r="EO292" s="80"/>
      <c r="EP292" s="80"/>
      <c r="EQ292" s="80"/>
      <c r="ER292" s="80"/>
      <c r="ES292" s="80"/>
      <c r="ET292" s="80"/>
      <c r="EU292" s="80"/>
      <c r="EV292" s="80"/>
      <c r="EW292" s="80"/>
      <c r="EX292" s="80"/>
      <c r="EY292" s="80"/>
      <c r="EZ292" s="80"/>
      <c r="FA292" s="80"/>
      <c r="FB292" s="80"/>
      <c r="FC292" s="80"/>
      <c r="FD292" s="80"/>
      <c r="FE292" s="80"/>
      <c r="FF292" s="80"/>
      <c r="FG292" s="80"/>
      <c r="FH292" s="80"/>
      <c r="FI292" s="80"/>
      <c r="FJ292" s="80"/>
      <c r="FK292" s="80"/>
      <c r="FL292" s="80"/>
      <c r="FM292" s="80"/>
      <c r="FN292" s="80"/>
      <c r="FO292" s="80"/>
      <c r="FP292" s="80"/>
      <c r="FQ292" s="80"/>
      <c r="FR292" s="80"/>
      <c r="FS292" s="80"/>
      <c r="FT292" s="80"/>
      <c r="FU292" s="80"/>
      <c r="FV292" s="80"/>
      <c r="FW292" s="80"/>
      <c r="FX292" s="80"/>
      <c r="FY292" s="80"/>
      <c r="FZ292" s="80"/>
      <c r="GA292" s="80"/>
      <c r="GB292" s="80"/>
      <c r="GC292" s="80"/>
      <c r="GD292" s="80"/>
      <c r="GE292" s="80"/>
      <c r="GF292" s="80"/>
    </row>
    <row r="293" spans="1:188" x14ac:dyDescent="0.25">
      <c r="A293" s="101"/>
      <c r="B293" s="102"/>
      <c r="C293" s="102"/>
      <c r="D293" s="38"/>
      <c r="E293" s="89"/>
      <c r="F293" s="90"/>
      <c r="G293" s="78"/>
      <c r="H293" s="91"/>
      <c r="I293" s="78"/>
      <c r="J293" s="80"/>
      <c r="K293" s="80"/>
      <c r="L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80"/>
      <c r="BH293" s="80"/>
      <c r="BI293" s="80"/>
      <c r="BJ293" s="80"/>
      <c r="BK293" s="80"/>
      <c r="BL293" s="80"/>
      <c r="BM293" s="80"/>
      <c r="BN293" s="80"/>
      <c r="BO293" s="80"/>
      <c r="BP293" s="80"/>
      <c r="BQ293" s="80"/>
      <c r="BR293" s="80"/>
      <c r="BS293" s="80"/>
      <c r="BT293" s="80"/>
      <c r="BU293" s="80"/>
      <c r="BV293" s="80"/>
      <c r="BW293" s="80"/>
      <c r="BX293" s="80"/>
      <c r="BY293" s="80"/>
      <c r="BZ293" s="80"/>
      <c r="CA293" s="80"/>
      <c r="CB293" s="80"/>
      <c r="CC293" s="80"/>
      <c r="CD293" s="80"/>
      <c r="CE293" s="80"/>
      <c r="CF293" s="80"/>
      <c r="CG293" s="80"/>
      <c r="CH293" s="80"/>
      <c r="CI293" s="80"/>
      <c r="CJ293" s="80"/>
      <c r="CK293" s="80"/>
      <c r="CL293" s="80"/>
      <c r="CM293" s="80"/>
      <c r="CN293" s="80"/>
      <c r="CO293" s="80"/>
      <c r="CP293" s="80"/>
      <c r="CQ293" s="80"/>
      <c r="CR293" s="80"/>
      <c r="CS293" s="80"/>
      <c r="CT293" s="80"/>
      <c r="CU293" s="80"/>
      <c r="CV293" s="80"/>
      <c r="CW293" s="80"/>
      <c r="CX293" s="80"/>
      <c r="CY293" s="80"/>
      <c r="CZ293" s="80"/>
      <c r="DA293" s="80"/>
      <c r="DB293" s="80"/>
      <c r="DC293" s="80"/>
      <c r="DD293" s="80"/>
      <c r="DE293" s="80"/>
      <c r="DF293" s="80"/>
      <c r="DG293" s="80"/>
      <c r="DH293" s="80"/>
      <c r="DI293" s="80"/>
      <c r="DJ293" s="80"/>
      <c r="DK293" s="80"/>
      <c r="DL293" s="80"/>
      <c r="DM293" s="80"/>
      <c r="DN293" s="80"/>
      <c r="DO293" s="80"/>
      <c r="DP293" s="80"/>
      <c r="DQ293" s="80"/>
      <c r="DR293" s="80"/>
      <c r="DS293" s="80"/>
      <c r="DT293" s="80"/>
      <c r="DU293" s="80"/>
      <c r="DV293" s="80"/>
      <c r="DW293" s="80"/>
      <c r="DX293" s="80"/>
      <c r="DY293" s="80"/>
      <c r="DZ293" s="80"/>
      <c r="EA293" s="80"/>
      <c r="EB293" s="80"/>
      <c r="EC293" s="80"/>
      <c r="ED293" s="80"/>
      <c r="EE293" s="80"/>
      <c r="EF293" s="80"/>
      <c r="EG293" s="80"/>
      <c r="EH293" s="80"/>
      <c r="EI293" s="80"/>
      <c r="EJ293" s="80"/>
      <c r="EK293" s="80"/>
      <c r="EL293" s="80"/>
      <c r="EM293" s="80"/>
      <c r="EN293" s="80"/>
      <c r="EO293" s="80"/>
      <c r="EP293" s="80"/>
      <c r="EQ293" s="80"/>
      <c r="ER293" s="80"/>
      <c r="ES293" s="80"/>
      <c r="ET293" s="80"/>
      <c r="EU293" s="80"/>
      <c r="EV293" s="80"/>
      <c r="EW293" s="80"/>
      <c r="EX293" s="80"/>
      <c r="EY293" s="80"/>
      <c r="EZ293" s="80"/>
      <c r="FA293" s="80"/>
      <c r="FB293" s="80"/>
      <c r="FC293" s="80"/>
      <c r="FD293" s="80"/>
      <c r="FE293" s="80"/>
      <c r="FF293" s="80"/>
      <c r="FG293" s="80"/>
      <c r="FH293" s="80"/>
      <c r="FI293" s="80"/>
      <c r="FJ293" s="80"/>
      <c r="FK293" s="80"/>
      <c r="FL293" s="80"/>
      <c r="FM293" s="80"/>
      <c r="FN293" s="80"/>
      <c r="FO293" s="80"/>
      <c r="FP293" s="80"/>
      <c r="FQ293" s="80"/>
      <c r="FR293" s="80"/>
      <c r="FS293" s="80"/>
      <c r="FT293" s="80"/>
      <c r="FU293" s="80"/>
      <c r="FV293" s="80"/>
      <c r="FW293" s="80"/>
      <c r="FX293" s="80"/>
      <c r="FY293" s="80"/>
      <c r="FZ293" s="80"/>
      <c r="GA293" s="80"/>
      <c r="GB293" s="80"/>
      <c r="GC293" s="80"/>
      <c r="GD293" s="80"/>
      <c r="GE293" s="80"/>
      <c r="GF293" s="80"/>
    </row>
    <row r="294" spans="1:188" x14ac:dyDescent="0.25">
      <c r="A294" s="101"/>
      <c r="B294" s="102"/>
      <c r="C294" s="102"/>
      <c r="D294" s="38"/>
      <c r="E294" s="89"/>
      <c r="F294" s="90"/>
      <c r="G294" s="78"/>
      <c r="H294" s="91"/>
      <c r="I294" s="78"/>
      <c r="J294" s="80"/>
      <c r="K294" s="80"/>
      <c r="L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80"/>
      <c r="AO294" s="80"/>
      <c r="AP294" s="80"/>
      <c r="AQ294" s="80"/>
      <c r="AR294" s="80"/>
      <c r="AS294" s="80"/>
      <c r="AT294" s="80"/>
      <c r="AU294" s="80"/>
      <c r="AV294" s="80"/>
      <c r="AW294" s="80"/>
      <c r="AX294" s="80"/>
      <c r="AY294" s="80"/>
      <c r="AZ294" s="80"/>
      <c r="BA294" s="80"/>
      <c r="BB294" s="80"/>
      <c r="BC294" s="80"/>
      <c r="BD294" s="80"/>
      <c r="BE294" s="80"/>
      <c r="BF294" s="80"/>
      <c r="BG294" s="80"/>
      <c r="BH294" s="80"/>
      <c r="BI294" s="80"/>
      <c r="BJ294" s="80"/>
      <c r="BK294" s="80"/>
      <c r="BL294" s="80"/>
      <c r="BM294" s="80"/>
      <c r="BN294" s="80"/>
      <c r="BO294" s="80"/>
      <c r="BP294" s="80"/>
      <c r="BQ294" s="80"/>
      <c r="BR294" s="80"/>
      <c r="BS294" s="80"/>
      <c r="BT294" s="80"/>
      <c r="BU294" s="80"/>
      <c r="BV294" s="80"/>
      <c r="BW294" s="80"/>
      <c r="BX294" s="80"/>
      <c r="BY294" s="80"/>
      <c r="BZ294" s="80"/>
      <c r="CA294" s="80"/>
      <c r="CB294" s="80"/>
      <c r="CC294" s="80"/>
      <c r="CD294" s="80"/>
      <c r="CE294" s="80"/>
      <c r="CF294" s="80"/>
      <c r="CG294" s="80"/>
      <c r="CH294" s="80"/>
      <c r="CI294" s="80"/>
      <c r="CJ294" s="80"/>
      <c r="CK294" s="80"/>
      <c r="CL294" s="80"/>
      <c r="CM294" s="80"/>
      <c r="CN294" s="80"/>
      <c r="CO294" s="80"/>
      <c r="CP294" s="80"/>
      <c r="CQ294" s="80"/>
      <c r="CR294" s="80"/>
      <c r="CS294" s="80"/>
      <c r="CT294" s="80"/>
      <c r="CU294" s="80"/>
      <c r="CV294" s="80"/>
      <c r="CW294" s="80"/>
      <c r="CX294" s="80"/>
      <c r="CY294" s="80"/>
      <c r="CZ294" s="80"/>
      <c r="DA294" s="80"/>
      <c r="DB294" s="80"/>
      <c r="DC294" s="80"/>
      <c r="DD294" s="80"/>
      <c r="DE294" s="80"/>
      <c r="DF294" s="80"/>
      <c r="DG294" s="80"/>
      <c r="DH294" s="80"/>
      <c r="DI294" s="80"/>
      <c r="DJ294" s="80"/>
      <c r="DK294" s="80"/>
      <c r="DL294" s="80"/>
      <c r="DM294" s="80"/>
      <c r="DN294" s="80"/>
      <c r="DO294" s="80"/>
      <c r="DP294" s="80"/>
      <c r="DQ294" s="80"/>
      <c r="DR294" s="80"/>
      <c r="DS294" s="80"/>
      <c r="DT294" s="80"/>
      <c r="DU294" s="80"/>
      <c r="DV294" s="80"/>
      <c r="DW294" s="80"/>
      <c r="DX294" s="80"/>
      <c r="DY294" s="80"/>
      <c r="DZ294" s="80"/>
      <c r="EA294" s="80"/>
      <c r="EB294" s="80"/>
      <c r="EC294" s="80"/>
      <c r="ED294" s="80"/>
      <c r="EE294" s="80"/>
      <c r="EF294" s="80"/>
      <c r="EG294" s="80"/>
      <c r="EH294" s="80"/>
      <c r="EI294" s="80"/>
      <c r="EJ294" s="80"/>
      <c r="EK294" s="80"/>
      <c r="EL294" s="80"/>
      <c r="EM294" s="80"/>
      <c r="EN294" s="80"/>
      <c r="EO294" s="80"/>
      <c r="EP294" s="80"/>
      <c r="EQ294" s="80"/>
      <c r="ER294" s="80"/>
      <c r="ES294" s="80"/>
      <c r="ET294" s="80"/>
      <c r="EU294" s="80"/>
      <c r="EV294" s="80"/>
      <c r="EW294" s="80"/>
      <c r="EX294" s="80"/>
      <c r="EY294" s="80"/>
      <c r="EZ294" s="80"/>
      <c r="FA294" s="80"/>
      <c r="FB294" s="80"/>
      <c r="FC294" s="80"/>
      <c r="FD294" s="80"/>
      <c r="FE294" s="80"/>
      <c r="FF294" s="80"/>
      <c r="FG294" s="80"/>
      <c r="FH294" s="80"/>
      <c r="FI294" s="80"/>
      <c r="FJ294" s="80"/>
      <c r="FK294" s="80"/>
      <c r="FL294" s="80"/>
      <c r="FM294" s="80"/>
      <c r="FN294" s="80"/>
      <c r="FO294" s="80"/>
      <c r="FP294" s="80"/>
      <c r="FQ294" s="80"/>
      <c r="FR294" s="80"/>
      <c r="FS294" s="80"/>
      <c r="FT294" s="80"/>
      <c r="FU294" s="80"/>
      <c r="FV294" s="80"/>
      <c r="FW294" s="80"/>
      <c r="FX294" s="80"/>
      <c r="FY294" s="80"/>
      <c r="FZ294" s="80"/>
      <c r="GA294" s="80"/>
      <c r="GB294" s="80"/>
      <c r="GC294" s="80"/>
      <c r="GD294" s="80"/>
      <c r="GE294" s="80"/>
      <c r="GF294" s="80"/>
    </row>
    <row r="295" spans="1:188" x14ac:dyDescent="0.25">
      <c r="A295" s="101"/>
      <c r="B295" s="102"/>
      <c r="C295" s="102"/>
      <c r="D295" s="38"/>
      <c r="E295" s="89"/>
      <c r="F295" s="90"/>
      <c r="G295" s="78"/>
      <c r="H295" s="91"/>
      <c r="I295" s="78"/>
      <c r="J295" s="80"/>
      <c r="K295" s="80"/>
      <c r="L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0"/>
      <c r="BR295" s="80"/>
      <c r="BS295" s="80"/>
      <c r="BT295" s="80"/>
      <c r="BU295" s="80"/>
      <c r="BV295" s="80"/>
      <c r="BW295" s="80"/>
      <c r="BX295" s="80"/>
      <c r="BY295" s="80"/>
      <c r="BZ295" s="80"/>
      <c r="CA295" s="80"/>
      <c r="CB295" s="80"/>
      <c r="CC295" s="80"/>
      <c r="CD295" s="80"/>
      <c r="CE295" s="80"/>
      <c r="CF295" s="80"/>
      <c r="CG295" s="80"/>
      <c r="CH295" s="80"/>
      <c r="CI295" s="80"/>
      <c r="CJ295" s="80"/>
      <c r="CK295" s="80"/>
      <c r="CL295" s="80"/>
      <c r="CM295" s="80"/>
      <c r="CN295" s="80"/>
      <c r="CO295" s="80"/>
      <c r="CP295" s="80"/>
      <c r="CQ295" s="80"/>
      <c r="CR295" s="80"/>
      <c r="CS295" s="80"/>
      <c r="CT295" s="80"/>
      <c r="CU295" s="80"/>
      <c r="CV295" s="80"/>
      <c r="CW295" s="80"/>
      <c r="CX295" s="80"/>
      <c r="CY295" s="80"/>
      <c r="CZ295" s="80"/>
      <c r="DA295" s="80"/>
      <c r="DB295" s="80"/>
      <c r="DC295" s="80"/>
      <c r="DD295" s="80"/>
      <c r="DE295" s="80"/>
      <c r="DF295" s="80"/>
      <c r="DG295" s="80"/>
      <c r="DH295" s="80"/>
      <c r="DI295" s="80"/>
      <c r="DJ295" s="80"/>
      <c r="DK295" s="80"/>
      <c r="DL295" s="80"/>
      <c r="DM295" s="80"/>
      <c r="DN295" s="80"/>
      <c r="DO295" s="80"/>
      <c r="DP295" s="80"/>
      <c r="DQ295" s="80"/>
      <c r="DR295" s="80"/>
      <c r="DS295" s="80"/>
      <c r="DT295" s="80"/>
      <c r="DU295" s="80"/>
      <c r="DV295" s="80"/>
      <c r="DW295" s="80"/>
      <c r="DX295" s="80"/>
      <c r="DY295" s="80"/>
      <c r="DZ295" s="80"/>
      <c r="EA295" s="80"/>
      <c r="EB295" s="80"/>
      <c r="EC295" s="80"/>
      <c r="ED295" s="80"/>
      <c r="EE295" s="80"/>
      <c r="EF295" s="80"/>
      <c r="EG295" s="80"/>
      <c r="EH295" s="80"/>
      <c r="EI295" s="80"/>
      <c r="EJ295" s="80"/>
      <c r="EK295" s="80"/>
      <c r="EL295" s="80"/>
      <c r="EM295" s="80"/>
      <c r="EN295" s="80"/>
      <c r="EO295" s="80"/>
      <c r="EP295" s="80"/>
      <c r="EQ295" s="80"/>
      <c r="ER295" s="80"/>
      <c r="ES295" s="80"/>
      <c r="ET295" s="80"/>
      <c r="EU295" s="80"/>
      <c r="EV295" s="80"/>
      <c r="EW295" s="80"/>
      <c r="EX295" s="80"/>
      <c r="EY295" s="80"/>
      <c r="EZ295" s="80"/>
      <c r="FA295" s="80"/>
      <c r="FB295" s="80"/>
      <c r="FC295" s="80"/>
      <c r="FD295" s="80"/>
      <c r="FE295" s="80"/>
      <c r="FF295" s="80"/>
      <c r="FG295" s="80"/>
      <c r="FH295" s="80"/>
      <c r="FI295" s="80"/>
      <c r="FJ295" s="80"/>
      <c r="FK295" s="80"/>
      <c r="FL295" s="80"/>
      <c r="FM295" s="80"/>
      <c r="FN295" s="80"/>
      <c r="FO295" s="80"/>
      <c r="FP295" s="80"/>
      <c r="FQ295" s="80"/>
      <c r="FR295" s="80"/>
      <c r="FS295" s="80"/>
      <c r="FT295" s="80"/>
      <c r="FU295" s="80"/>
      <c r="FV295" s="80"/>
      <c r="FW295" s="80"/>
      <c r="FX295" s="80"/>
      <c r="FY295" s="80"/>
      <c r="FZ295" s="80"/>
      <c r="GA295" s="80"/>
      <c r="GB295" s="80"/>
      <c r="GC295" s="80"/>
      <c r="GD295" s="80"/>
      <c r="GE295" s="80"/>
      <c r="GF295" s="80"/>
    </row>
    <row r="296" spans="1:188" x14ac:dyDescent="0.25">
      <c r="A296" s="101"/>
      <c r="B296" s="102"/>
      <c r="C296" s="102"/>
      <c r="D296" s="38"/>
      <c r="E296" s="89"/>
      <c r="F296" s="90"/>
      <c r="G296" s="78"/>
      <c r="H296" s="91"/>
      <c r="I296" s="78"/>
      <c r="J296" s="80"/>
      <c r="K296" s="80"/>
      <c r="L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c r="AS296" s="80"/>
      <c r="AT296" s="80"/>
      <c r="AU296" s="80"/>
      <c r="AV296" s="80"/>
      <c r="AW296" s="80"/>
      <c r="AX296" s="80"/>
      <c r="AY296" s="80"/>
      <c r="AZ296" s="80"/>
      <c r="BA296" s="80"/>
      <c r="BB296" s="80"/>
      <c r="BC296" s="80"/>
      <c r="BD296" s="80"/>
      <c r="BE296" s="80"/>
      <c r="BF296" s="80"/>
      <c r="BG296" s="80"/>
      <c r="BH296" s="80"/>
      <c r="BI296" s="80"/>
      <c r="BJ296" s="80"/>
      <c r="BK296" s="80"/>
      <c r="BL296" s="80"/>
      <c r="BM296" s="80"/>
      <c r="BN296" s="80"/>
      <c r="BO296" s="80"/>
      <c r="BP296" s="80"/>
      <c r="BQ296" s="80"/>
      <c r="BR296" s="80"/>
      <c r="BS296" s="80"/>
      <c r="BT296" s="80"/>
      <c r="BU296" s="80"/>
      <c r="BV296" s="80"/>
      <c r="BW296" s="80"/>
      <c r="BX296" s="80"/>
      <c r="BY296" s="80"/>
      <c r="BZ296" s="80"/>
      <c r="CA296" s="80"/>
      <c r="CB296" s="80"/>
      <c r="CC296" s="80"/>
      <c r="CD296" s="80"/>
      <c r="CE296" s="80"/>
      <c r="CF296" s="80"/>
      <c r="CG296" s="80"/>
      <c r="CH296" s="80"/>
      <c r="CI296" s="80"/>
      <c r="CJ296" s="80"/>
      <c r="CK296" s="80"/>
      <c r="CL296" s="80"/>
      <c r="CM296" s="80"/>
      <c r="CN296" s="80"/>
      <c r="CO296" s="80"/>
      <c r="CP296" s="80"/>
      <c r="CQ296" s="80"/>
      <c r="CR296" s="80"/>
      <c r="CS296" s="80"/>
      <c r="CT296" s="80"/>
      <c r="CU296" s="80"/>
      <c r="CV296" s="80"/>
      <c r="CW296" s="80"/>
      <c r="CX296" s="80"/>
      <c r="CY296" s="80"/>
      <c r="CZ296" s="80"/>
      <c r="DA296" s="80"/>
      <c r="DB296" s="80"/>
      <c r="DC296" s="80"/>
      <c r="DD296" s="80"/>
      <c r="DE296" s="80"/>
      <c r="DF296" s="80"/>
      <c r="DG296" s="80"/>
      <c r="DH296" s="80"/>
      <c r="DI296" s="80"/>
      <c r="DJ296" s="80"/>
      <c r="DK296" s="80"/>
      <c r="DL296" s="80"/>
      <c r="DM296" s="80"/>
      <c r="DN296" s="80"/>
      <c r="DO296" s="80"/>
      <c r="DP296" s="80"/>
      <c r="DQ296" s="80"/>
      <c r="DR296" s="80"/>
      <c r="DS296" s="80"/>
      <c r="DT296" s="80"/>
      <c r="DU296" s="80"/>
      <c r="DV296" s="80"/>
      <c r="DW296" s="80"/>
      <c r="DX296" s="80"/>
      <c r="DY296" s="80"/>
      <c r="DZ296" s="80"/>
      <c r="EA296" s="80"/>
      <c r="EB296" s="80"/>
      <c r="EC296" s="80"/>
      <c r="ED296" s="80"/>
      <c r="EE296" s="80"/>
      <c r="EF296" s="80"/>
      <c r="EG296" s="80"/>
      <c r="EH296" s="80"/>
      <c r="EI296" s="80"/>
      <c r="EJ296" s="80"/>
      <c r="EK296" s="80"/>
      <c r="EL296" s="80"/>
      <c r="EM296" s="80"/>
      <c r="EN296" s="80"/>
      <c r="EO296" s="80"/>
      <c r="EP296" s="80"/>
      <c r="EQ296" s="80"/>
      <c r="ER296" s="80"/>
      <c r="ES296" s="80"/>
      <c r="ET296" s="80"/>
      <c r="EU296" s="80"/>
      <c r="EV296" s="80"/>
      <c r="EW296" s="80"/>
      <c r="EX296" s="80"/>
      <c r="EY296" s="80"/>
      <c r="EZ296" s="80"/>
      <c r="FA296" s="80"/>
      <c r="FB296" s="80"/>
      <c r="FC296" s="80"/>
      <c r="FD296" s="80"/>
      <c r="FE296" s="80"/>
      <c r="FF296" s="80"/>
      <c r="FG296" s="80"/>
      <c r="FH296" s="80"/>
      <c r="FI296" s="80"/>
      <c r="FJ296" s="80"/>
      <c r="FK296" s="80"/>
      <c r="FL296" s="80"/>
      <c r="FM296" s="80"/>
      <c r="FN296" s="80"/>
      <c r="FO296" s="80"/>
      <c r="FP296" s="80"/>
      <c r="FQ296" s="80"/>
      <c r="FR296" s="80"/>
      <c r="FS296" s="80"/>
      <c r="FT296" s="80"/>
      <c r="FU296" s="80"/>
      <c r="FV296" s="80"/>
      <c r="FW296" s="80"/>
      <c r="FX296" s="80"/>
      <c r="FY296" s="80"/>
      <c r="FZ296" s="80"/>
      <c r="GA296" s="80"/>
      <c r="GB296" s="80"/>
      <c r="GC296" s="80"/>
      <c r="GD296" s="80"/>
      <c r="GE296" s="80"/>
      <c r="GF296" s="80"/>
    </row>
    <row r="297" spans="1:188" x14ac:dyDescent="0.25">
      <c r="A297" s="101"/>
      <c r="B297" s="102"/>
      <c r="C297" s="102"/>
      <c r="D297" s="38"/>
      <c r="E297" s="89"/>
      <c r="F297" s="90"/>
      <c r="G297" s="78"/>
      <c r="H297" s="91"/>
      <c r="I297" s="78"/>
      <c r="J297" s="80"/>
      <c r="K297" s="80"/>
      <c r="L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0"/>
      <c r="AR297" s="80"/>
      <c r="AS297" s="80"/>
      <c r="AT297" s="80"/>
      <c r="AU297" s="80"/>
      <c r="AV297" s="80"/>
      <c r="AW297" s="80"/>
      <c r="AX297" s="80"/>
      <c r="AY297" s="80"/>
      <c r="AZ297" s="80"/>
      <c r="BA297" s="80"/>
      <c r="BB297" s="80"/>
      <c r="BC297" s="80"/>
      <c r="BD297" s="80"/>
      <c r="BE297" s="80"/>
      <c r="BF297" s="80"/>
      <c r="BG297" s="80"/>
      <c r="BH297" s="80"/>
      <c r="BI297" s="80"/>
      <c r="BJ297" s="80"/>
      <c r="BK297" s="80"/>
      <c r="BL297" s="80"/>
      <c r="BM297" s="80"/>
      <c r="BN297" s="80"/>
      <c r="BO297" s="80"/>
      <c r="BP297" s="80"/>
      <c r="BQ297" s="80"/>
      <c r="BR297" s="80"/>
      <c r="BS297" s="80"/>
      <c r="BT297" s="80"/>
      <c r="BU297" s="80"/>
      <c r="BV297" s="80"/>
      <c r="BW297" s="80"/>
      <c r="BX297" s="80"/>
      <c r="BY297" s="80"/>
      <c r="BZ297" s="80"/>
      <c r="CA297" s="80"/>
      <c r="CB297" s="80"/>
      <c r="CC297" s="80"/>
      <c r="CD297" s="80"/>
      <c r="CE297" s="80"/>
      <c r="CF297" s="80"/>
      <c r="CG297" s="80"/>
      <c r="CH297" s="80"/>
      <c r="CI297" s="80"/>
      <c r="CJ297" s="80"/>
      <c r="CK297" s="80"/>
      <c r="CL297" s="80"/>
      <c r="CM297" s="80"/>
      <c r="CN297" s="80"/>
      <c r="CO297" s="80"/>
      <c r="CP297" s="80"/>
      <c r="CQ297" s="80"/>
      <c r="CR297" s="80"/>
      <c r="CS297" s="80"/>
      <c r="CT297" s="80"/>
      <c r="CU297" s="80"/>
      <c r="CV297" s="80"/>
      <c r="CW297" s="80"/>
      <c r="CX297" s="80"/>
      <c r="CY297" s="80"/>
      <c r="CZ297" s="80"/>
      <c r="DA297" s="80"/>
      <c r="DB297" s="80"/>
      <c r="DC297" s="80"/>
      <c r="DD297" s="80"/>
      <c r="DE297" s="80"/>
      <c r="DF297" s="80"/>
      <c r="DG297" s="80"/>
      <c r="DH297" s="80"/>
      <c r="DI297" s="80"/>
      <c r="DJ297" s="80"/>
      <c r="DK297" s="80"/>
      <c r="DL297" s="80"/>
      <c r="DM297" s="80"/>
      <c r="DN297" s="80"/>
      <c r="DO297" s="80"/>
      <c r="DP297" s="80"/>
      <c r="DQ297" s="80"/>
      <c r="DR297" s="80"/>
      <c r="DS297" s="80"/>
      <c r="DT297" s="80"/>
      <c r="DU297" s="80"/>
      <c r="DV297" s="80"/>
      <c r="DW297" s="80"/>
      <c r="DX297" s="80"/>
      <c r="DY297" s="80"/>
      <c r="DZ297" s="80"/>
      <c r="EA297" s="80"/>
      <c r="EB297" s="80"/>
      <c r="EC297" s="80"/>
      <c r="ED297" s="80"/>
      <c r="EE297" s="80"/>
      <c r="EF297" s="80"/>
      <c r="EG297" s="80"/>
      <c r="EH297" s="80"/>
      <c r="EI297" s="80"/>
      <c r="EJ297" s="80"/>
      <c r="EK297" s="80"/>
      <c r="EL297" s="80"/>
      <c r="EM297" s="80"/>
      <c r="EN297" s="80"/>
      <c r="EO297" s="80"/>
      <c r="EP297" s="80"/>
      <c r="EQ297" s="80"/>
      <c r="ER297" s="80"/>
      <c r="ES297" s="80"/>
      <c r="ET297" s="80"/>
      <c r="EU297" s="80"/>
      <c r="EV297" s="80"/>
      <c r="EW297" s="80"/>
      <c r="EX297" s="80"/>
      <c r="EY297" s="80"/>
      <c r="EZ297" s="80"/>
      <c r="FA297" s="80"/>
      <c r="FB297" s="80"/>
      <c r="FC297" s="80"/>
      <c r="FD297" s="80"/>
      <c r="FE297" s="80"/>
      <c r="FF297" s="80"/>
      <c r="FG297" s="80"/>
      <c r="FH297" s="80"/>
      <c r="FI297" s="80"/>
      <c r="FJ297" s="80"/>
      <c r="FK297" s="80"/>
      <c r="FL297" s="80"/>
      <c r="FM297" s="80"/>
      <c r="FN297" s="80"/>
      <c r="FO297" s="80"/>
      <c r="FP297" s="80"/>
      <c r="FQ297" s="80"/>
      <c r="FR297" s="80"/>
      <c r="FS297" s="80"/>
      <c r="FT297" s="80"/>
      <c r="FU297" s="80"/>
      <c r="FV297" s="80"/>
      <c r="FW297" s="80"/>
      <c r="FX297" s="80"/>
      <c r="FY297" s="80"/>
      <c r="FZ297" s="80"/>
      <c r="GA297" s="80"/>
      <c r="GB297" s="80"/>
      <c r="GC297" s="80"/>
      <c r="GD297" s="80"/>
      <c r="GE297" s="80"/>
      <c r="GF297" s="80"/>
    </row>
    <row r="298" spans="1:188" x14ac:dyDescent="0.25">
      <c r="A298" s="101"/>
      <c r="B298" s="102"/>
      <c r="C298" s="102"/>
      <c r="D298" s="38"/>
      <c r="E298" s="89"/>
      <c r="F298" s="90"/>
      <c r="G298" s="78"/>
      <c r="H298" s="91"/>
      <c r="I298" s="78"/>
      <c r="J298" s="80"/>
      <c r="K298" s="80"/>
      <c r="L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0"/>
      <c r="AR298" s="80"/>
      <c r="AS298" s="80"/>
      <c r="AT298" s="80"/>
      <c r="AU298" s="80"/>
      <c r="AV298" s="80"/>
      <c r="AW298" s="80"/>
      <c r="AX298" s="80"/>
      <c r="AY298" s="80"/>
      <c r="AZ298" s="80"/>
      <c r="BA298" s="80"/>
      <c r="BB298" s="80"/>
      <c r="BC298" s="80"/>
      <c r="BD298" s="80"/>
      <c r="BE298" s="80"/>
      <c r="BF298" s="80"/>
      <c r="BG298" s="80"/>
      <c r="BH298" s="80"/>
      <c r="BI298" s="80"/>
      <c r="BJ298" s="80"/>
      <c r="BK298" s="80"/>
      <c r="BL298" s="80"/>
      <c r="BM298" s="80"/>
      <c r="BN298" s="80"/>
      <c r="BO298" s="80"/>
      <c r="BP298" s="80"/>
      <c r="BQ298" s="80"/>
      <c r="BR298" s="80"/>
      <c r="BS298" s="80"/>
      <c r="BT298" s="80"/>
      <c r="BU298" s="80"/>
      <c r="BV298" s="80"/>
      <c r="BW298" s="80"/>
      <c r="BX298" s="80"/>
      <c r="BY298" s="80"/>
      <c r="BZ298" s="80"/>
      <c r="CA298" s="80"/>
      <c r="CB298" s="80"/>
      <c r="CC298" s="80"/>
      <c r="CD298" s="80"/>
      <c r="CE298" s="80"/>
      <c r="CF298" s="80"/>
      <c r="CG298" s="80"/>
      <c r="CH298" s="80"/>
      <c r="CI298" s="80"/>
      <c r="CJ298" s="80"/>
      <c r="CK298" s="80"/>
      <c r="CL298" s="80"/>
      <c r="CM298" s="80"/>
      <c r="CN298" s="80"/>
      <c r="CO298" s="80"/>
      <c r="CP298" s="80"/>
      <c r="CQ298" s="80"/>
      <c r="CR298" s="80"/>
      <c r="CS298" s="80"/>
      <c r="CT298" s="80"/>
      <c r="CU298" s="80"/>
      <c r="CV298" s="80"/>
      <c r="CW298" s="80"/>
      <c r="CX298" s="80"/>
      <c r="CY298" s="80"/>
      <c r="CZ298" s="80"/>
      <c r="DA298" s="80"/>
      <c r="DB298" s="80"/>
      <c r="DC298" s="80"/>
      <c r="DD298" s="80"/>
      <c r="DE298" s="80"/>
      <c r="DF298" s="80"/>
      <c r="DG298" s="80"/>
      <c r="DH298" s="80"/>
      <c r="DI298" s="80"/>
      <c r="DJ298" s="80"/>
      <c r="DK298" s="80"/>
      <c r="DL298" s="80"/>
      <c r="DM298" s="80"/>
      <c r="DN298" s="80"/>
      <c r="DO298" s="80"/>
      <c r="DP298" s="80"/>
      <c r="DQ298" s="80"/>
      <c r="DR298" s="80"/>
      <c r="DS298" s="80"/>
      <c r="DT298" s="80"/>
      <c r="DU298" s="80"/>
      <c r="DV298" s="80"/>
      <c r="DW298" s="80"/>
      <c r="DX298" s="80"/>
      <c r="DY298" s="80"/>
      <c r="DZ298" s="80"/>
      <c r="EA298" s="80"/>
      <c r="EB298" s="80"/>
      <c r="EC298" s="80"/>
      <c r="ED298" s="80"/>
      <c r="EE298" s="80"/>
      <c r="EF298" s="80"/>
      <c r="EG298" s="80"/>
      <c r="EH298" s="80"/>
      <c r="EI298" s="80"/>
      <c r="EJ298" s="80"/>
      <c r="EK298" s="80"/>
      <c r="EL298" s="80"/>
      <c r="EM298" s="80"/>
      <c r="EN298" s="80"/>
      <c r="EO298" s="80"/>
      <c r="EP298" s="80"/>
      <c r="EQ298" s="80"/>
      <c r="ER298" s="80"/>
      <c r="ES298" s="80"/>
      <c r="ET298" s="80"/>
      <c r="EU298" s="80"/>
      <c r="EV298" s="80"/>
      <c r="EW298" s="80"/>
      <c r="EX298" s="80"/>
      <c r="EY298" s="80"/>
      <c r="EZ298" s="80"/>
      <c r="FA298" s="80"/>
      <c r="FB298" s="80"/>
      <c r="FC298" s="80"/>
      <c r="FD298" s="80"/>
      <c r="FE298" s="80"/>
      <c r="FF298" s="80"/>
      <c r="FG298" s="80"/>
      <c r="FH298" s="80"/>
      <c r="FI298" s="80"/>
      <c r="FJ298" s="80"/>
      <c r="FK298" s="80"/>
      <c r="FL298" s="80"/>
      <c r="FM298" s="80"/>
      <c r="FN298" s="80"/>
      <c r="FO298" s="80"/>
      <c r="FP298" s="80"/>
      <c r="FQ298" s="80"/>
      <c r="FR298" s="80"/>
      <c r="FS298" s="80"/>
      <c r="FT298" s="80"/>
      <c r="FU298" s="80"/>
      <c r="FV298" s="80"/>
      <c r="FW298" s="80"/>
      <c r="FX298" s="80"/>
      <c r="FY298" s="80"/>
      <c r="FZ298" s="80"/>
      <c r="GA298" s="80"/>
      <c r="GB298" s="80"/>
      <c r="GC298" s="80"/>
      <c r="GD298" s="80"/>
      <c r="GE298" s="80"/>
      <c r="GF298" s="80"/>
    </row>
    <row r="299" spans="1:188" x14ac:dyDescent="0.25">
      <c r="A299" s="101"/>
      <c r="B299" s="102"/>
      <c r="C299" s="102"/>
      <c r="D299" s="38"/>
      <c r="E299" s="89"/>
      <c r="F299" s="90"/>
      <c r="G299" s="78"/>
      <c r="H299" s="91"/>
      <c r="I299" s="78"/>
      <c r="J299" s="80"/>
      <c r="K299" s="80"/>
      <c r="L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80"/>
      <c r="AO299" s="80"/>
      <c r="AP299" s="80"/>
      <c r="AQ299" s="80"/>
      <c r="AR299" s="80"/>
      <c r="AS299" s="80"/>
      <c r="AT299" s="80"/>
      <c r="AU299" s="80"/>
      <c r="AV299" s="80"/>
      <c r="AW299" s="80"/>
      <c r="AX299" s="80"/>
      <c r="AY299" s="80"/>
      <c r="AZ299" s="80"/>
      <c r="BA299" s="80"/>
      <c r="BB299" s="80"/>
      <c r="BC299" s="80"/>
      <c r="BD299" s="80"/>
      <c r="BE299" s="80"/>
      <c r="BF299" s="80"/>
      <c r="BG299" s="80"/>
      <c r="BH299" s="80"/>
      <c r="BI299" s="80"/>
      <c r="BJ299" s="80"/>
      <c r="BK299" s="80"/>
      <c r="BL299" s="80"/>
      <c r="BM299" s="80"/>
      <c r="BN299" s="80"/>
      <c r="BO299" s="80"/>
      <c r="BP299" s="80"/>
      <c r="BQ299" s="80"/>
      <c r="BR299" s="80"/>
      <c r="BS299" s="80"/>
      <c r="BT299" s="80"/>
      <c r="BU299" s="80"/>
      <c r="BV299" s="80"/>
      <c r="BW299" s="80"/>
      <c r="BX299" s="80"/>
      <c r="BY299" s="80"/>
      <c r="BZ299" s="80"/>
      <c r="CA299" s="80"/>
      <c r="CB299" s="80"/>
      <c r="CC299" s="80"/>
      <c r="CD299" s="80"/>
      <c r="CE299" s="80"/>
      <c r="CF299" s="80"/>
      <c r="CG299" s="80"/>
      <c r="CH299" s="80"/>
      <c r="CI299" s="80"/>
      <c r="CJ299" s="80"/>
      <c r="CK299" s="80"/>
      <c r="CL299" s="80"/>
      <c r="CM299" s="80"/>
      <c r="CN299" s="80"/>
      <c r="CO299" s="80"/>
      <c r="CP299" s="80"/>
      <c r="CQ299" s="80"/>
      <c r="CR299" s="80"/>
      <c r="CS299" s="80"/>
      <c r="CT299" s="80"/>
      <c r="CU299" s="80"/>
      <c r="CV299" s="80"/>
      <c r="CW299" s="80"/>
      <c r="CX299" s="80"/>
      <c r="CY299" s="80"/>
      <c r="CZ299" s="80"/>
      <c r="DA299" s="80"/>
      <c r="DB299" s="80"/>
      <c r="DC299" s="80"/>
      <c r="DD299" s="80"/>
      <c r="DE299" s="80"/>
      <c r="DF299" s="80"/>
      <c r="DG299" s="80"/>
      <c r="DH299" s="80"/>
      <c r="DI299" s="80"/>
      <c r="DJ299" s="80"/>
      <c r="DK299" s="80"/>
      <c r="DL299" s="80"/>
      <c r="DM299" s="80"/>
      <c r="DN299" s="80"/>
      <c r="DO299" s="80"/>
      <c r="DP299" s="80"/>
      <c r="DQ299" s="80"/>
      <c r="DR299" s="80"/>
      <c r="DS299" s="80"/>
      <c r="DT299" s="80"/>
      <c r="DU299" s="80"/>
      <c r="DV299" s="80"/>
      <c r="DW299" s="80"/>
      <c r="DX299" s="80"/>
      <c r="DY299" s="80"/>
      <c r="DZ299" s="80"/>
      <c r="EA299" s="80"/>
      <c r="EB299" s="80"/>
      <c r="EC299" s="80"/>
      <c r="ED299" s="80"/>
      <c r="EE299" s="80"/>
      <c r="EF299" s="80"/>
      <c r="EG299" s="80"/>
      <c r="EH299" s="80"/>
      <c r="EI299" s="80"/>
      <c r="EJ299" s="80"/>
      <c r="EK299" s="80"/>
      <c r="EL299" s="80"/>
      <c r="EM299" s="80"/>
      <c r="EN299" s="80"/>
      <c r="EO299" s="80"/>
      <c r="EP299" s="80"/>
      <c r="EQ299" s="80"/>
      <c r="ER299" s="80"/>
      <c r="ES299" s="80"/>
      <c r="ET299" s="80"/>
      <c r="EU299" s="80"/>
      <c r="EV299" s="80"/>
      <c r="EW299" s="80"/>
      <c r="EX299" s="80"/>
      <c r="EY299" s="80"/>
      <c r="EZ299" s="80"/>
      <c r="FA299" s="80"/>
      <c r="FB299" s="80"/>
      <c r="FC299" s="80"/>
      <c r="FD299" s="80"/>
      <c r="FE299" s="80"/>
      <c r="FF299" s="80"/>
      <c r="FG299" s="80"/>
      <c r="FH299" s="80"/>
      <c r="FI299" s="80"/>
      <c r="FJ299" s="80"/>
      <c r="FK299" s="80"/>
      <c r="FL299" s="80"/>
      <c r="FM299" s="80"/>
      <c r="FN299" s="80"/>
      <c r="FO299" s="80"/>
      <c r="FP299" s="80"/>
      <c r="FQ299" s="80"/>
      <c r="FR299" s="80"/>
      <c r="FS299" s="80"/>
      <c r="FT299" s="80"/>
      <c r="FU299" s="80"/>
      <c r="FV299" s="80"/>
      <c r="FW299" s="80"/>
      <c r="FX299" s="80"/>
      <c r="FY299" s="80"/>
      <c r="FZ299" s="80"/>
      <c r="GA299" s="80"/>
      <c r="GB299" s="80"/>
      <c r="GC299" s="80"/>
      <c r="GD299" s="80"/>
      <c r="GE299" s="80"/>
      <c r="GF299" s="80"/>
    </row>
    <row r="300" spans="1:188" x14ac:dyDescent="0.25">
      <c r="A300" s="101"/>
      <c r="B300" s="102"/>
      <c r="C300" s="102"/>
      <c r="D300" s="38"/>
      <c r="E300" s="89"/>
      <c r="F300" s="90"/>
      <c r="G300" s="78"/>
      <c r="H300" s="91"/>
      <c r="I300" s="78"/>
      <c r="J300" s="80"/>
      <c r="K300" s="80"/>
      <c r="L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80"/>
      <c r="AO300" s="80"/>
      <c r="AP300" s="80"/>
      <c r="AQ300" s="80"/>
      <c r="AR300" s="80"/>
      <c r="AS300" s="80"/>
      <c r="AT300" s="80"/>
      <c r="AU300" s="80"/>
      <c r="AV300" s="80"/>
      <c r="AW300" s="80"/>
      <c r="AX300" s="80"/>
      <c r="AY300" s="80"/>
      <c r="AZ300" s="80"/>
      <c r="BA300" s="80"/>
      <c r="BB300" s="80"/>
      <c r="BC300" s="80"/>
      <c r="BD300" s="80"/>
      <c r="BE300" s="80"/>
      <c r="BF300" s="80"/>
      <c r="BG300" s="80"/>
      <c r="BH300" s="80"/>
      <c r="BI300" s="80"/>
      <c r="BJ300" s="80"/>
      <c r="BK300" s="80"/>
      <c r="BL300" s="80"/>
      <c r="BM300" s="80"/>
      <c r="BN300" s="80"/>
      <c r="BO300" s="80"/>
      <c r="BP300" s="80"/>
      <c r="BQ300" s="80"/>
      <c r="BR300" s="80"/>
      <c r="BS300" s="80"/>
      <c r="BT300" s="80"/>
      <c r="BU300" s="80"/>
      <c r="BV300" s="80"/>
      <c r="BW300" s="80"/>
      <c r="BX300" s="80"/>
      <c r="BY300" s="80"/>
      <c r="BZ300" s="80"/>
      <c r="CA300" s="80"/>
      <c r="CB300" s="80"/>
      <c r="CC300" s="80"/>
      <c r="CD300" s="80"/>
      <c r="CE300" s="80"/>
      <c r="CF300" s="80"/>
      <c r="CG300" s="80"/>
      <c r="CH300" s="80"/>
      <c r="CI300" s="80"/>
      <c r="CJ300" s="80"/>
      <c r="CK300" s="80"/>
      <c r="CL300" s="80"/>
      <c r="CM300" s="80"/>
      <c r="CN300" s="80"/>
      <c r="CO300" s="80"/>
      <c r="CP300" s="80"/>
      <c r="CQ300" s="80"/>
      <c r="CR300" s="80"/>
      <c r="CS300" s="80"/>
      <c r="CT300" s="80"/>
      <c r="CU300" s="80"/>
      <c r="CV300" s="80"/>
      <c r="CW300" s="80"/>
      <c r="CX300" s="80"/>
      <c r="CY300" s="80"/>
      <c r="CZ300" s="80"/>
      <c r="DA300" s="80"/>
      <c r="DB300" s="80"/>
      <c r="DC300" s="80"/>
      <c r="DD300" s="80"/>
      <c r="DE300" s="80"/>
      <c r="DF300" s="80"/>
      <c r="DG300" s="80"/>
      <c r="DH300" s="80"/>
      <c r="DI300" s="80"/>
      <c r="DJ300" s="80"/>
      <c r="DK300" s="80"/>
      <c r="DL300" s="80"/>
      <c r="DM300" s="80"/>
      <c r="DN300" s="80"/>
      <c r="DO300" s="80"/>
      <c r="DP300" s="80"/>
      <c r="DQ300" s="80"/>
      <c r="DR300" s="80"/>
      <c r="DS300" s="80"/>
      <c r="DT300" s="80"/>
      <c r="DU300" s="80"/>
      <c r="DV300" s="80"/>
      <c r="DW300" s="80"/>
      <c r="DX300" s="80"/>
      <c r="DY300" s="80"/>
      <c r="DZ300" s="80"/>
      <c r="EA300" s="80"/>
      <c r="EB300" s="80"/>
      <c r="EC300" s="80"/>
      <c r="ED300" s="80"/>
      <c r="EE300" s="80"/>
      <c r="EF300" s="80"/>
      <c r="EG300" s="80"/>
      <c r="EH300" s="80"/>
      <c r="EI300" s="80"/>
      <c r="EJ300" s="80"/>
      <c r="EK300" s="80"/>
      <c r="EL300" s="80"/>
      <c r="EM300" s="80"/>
      <c r="EN300" s="80"/>
      <c r="EO300" s="80"/>
      <c r="EP300" s="80"/>
      <c r="EQ300" s="80"/>
      <c r="ER300" s="80"/>
      <c r="ES300" s="80"/>
      <c r="ET300" s="80"/>
      <c r="EU300" s="80"/>
      <c r="EV300" s="80"/>
      <c r="EW300" s="80"/>
      <c r="EX300" s="80"/>
      <c r="EY300" s="80"/>
      <c r="EZ300" s="80"/>
      <c r="FA300" s="80"/>
      <c r="FB300" s="80"/>
      <c r="FC300" s="80"/>
      <c r="FD300" s="80"/>
      <c r="FE300" s="80"/>
      <c r="FF300" s="80"/>
      <c r="FG300" s="80"/>
      <c r="FH300" s="80"/>
      <c r="FI300" s="80"/>
      <c r="FJ300" s="80"/>
      <c r="FK300" s="80"/>
      <c r="FL300" s="80"/>
      <c r="FM300" s="80"/>
      <c r="FN300" s="80"/>
      <c r="FO300" s="80"/>
      <c r="FP300" s="80"/>
      <c r="FQ300" s="80"/>
      <c r="FR300" s="80"/>
      <c r="FS300" s="80"/>
      <c r="FT300" s="80"/>
      <c r="FU300" s="80"/>
      <c r="FV300" s="80"/>
      <c r="FW300" s="80"/>
      <c r="FX300" s="80"/>
      <c r="FY300" s="80"/>
      <c r="FZ300" s="80"/>
      <c r="GA300" s="80"/>
      <c r="GB300" s="80"/>
      <c r="GC300" s="80"/>
      <c r="GD300" s="80"/>
      <c r="GE300" s="80"/>
      <c r="GF300" s="80"/>
    </row>
    <row r="301" spans="1:188" x14ac:dyDescent="0.25">
      <c r="A301" s="101"/>
      <c r="B301" s="102"/>
      <c r="C301" s="102"/>
      <c r="D301" s="38"/>
      <c r="E301" s="89"/>
      <c r="F301" s="90"/>
      <c r="G301" s="78"/>
      <c r="H301" s="91"/>
      <c r="I301" s="78"/>
      <c r="J301" s="80"/>
      <c r="K301" s="80"/>
      <c r="L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80"/>
      <c r="AX301" s="80"/>
      <c r="AY301" s="80"/>
      <c r="AZ301" s="80"/>
      <c r="BA301" s="80"/>
      <c r="BB301" s="80"/>
      <c r="BC301" s="80"/>
      <c r="BD301" s="80"/>
      <c r="BE301" s="80"/>
      <c r="BF301" s="80"/>
      <c r="BG301" s="80"/>
      <c r="BH301" s="80"/>
      <c r="BI301" s="80"/>
      <c r="BJ301" s="80"/>
      <c r="BK301" s="80"/>
      <c r="BL301" s="80"/>
      <c r="BM301" s="80"/>
      <c r="BN301" s="80"/>
      <c r="BO301" s="80"/>
      <c r="BP301" s="80"/>
      <c r="BQ301" s="80"/>
      <c r="BR301" s="80"/>
      <c r="BS301" s="80"/>
      <c r="BT301" s="80"/>
      <c r="BU301" s="80"/>
      <c r="BV301" s="80"/>
      <c r="BW301" s="80"/>
      <c r="BX301" s="80"/>
      <c r="BY301" s="80"/>
      <c r="BZ301" s="80"/>
      <c r="CA301" s="80"/>
      <c r="CB301" s="80"/>
      <c r="CC301" s="80"/>
      <c r="CD301" s="80"/>
      <c r="CE301" s="80"/>
      <c r="CF301" s="80"/>
      <c r="CG301" s="80"/>
      <c r="CH301" s="80"/>
      <c r="CI301" s="80"/>
      <c r="CJ301" s="80"/>
      <c r="CK301" s="80"/>
      <c r="CL301" s="80"/>
      <c r="CM301" s="80"/>
      <c r="CN301" s="80"/>
      <c r="CO301" s="80"/>
      <c r="CP301" s="80"/>
      <c r="CQ301" s="80"/>
      <c r="CR301" s="80"/>
      <c r="CS301" s="80"/>
      <c r="CT301" s="80"/>
      <c r="CU301" s="80"/>
      <c r="CV301" s="80"/>
      <c r="CW301" s="80"/>
      <c r="CX301" s="80"/>
      <c r="CY301" s="80"/>
      <c r="CZ301" s="80"/>
      <c r="DA301" s="80"/>
      <c r="DB301" s="80"/>
      <c r="DC301" s="80"/>
      <c r="DD301" s="80"/>
      <c r="DE301" s="80"/>
      <c r="DF301" s="80"/>
      <c r="DG301" s="80"/>
      <c r="DH301" s="80"/>
      <c r="DI301" s="80"/>
      <c r="DJ301" s="80"/>
      <c r="DK301" s="80"/>
      <c r="DL301" s="80"/>
      <c r="DM301" s="80"/>
      <c r="DN301" s="80"/>
      <c r="DO301" s="80"/>
      <c r="DP301" s="80"/>
      <c r="DQ301" s="80"/>
      <c r="DR301" s="80"/>
      <c r="DS301" s="80"/>
      <c r="DT301" s="80"/>
      <c r="DU301" s="80"/>
      <c r="DV301" s="80"/>
      <c r="DW301" s="80"/>
      <c r="DX301" s="80"/>
      <c r="DY301" s="80"/>
      <c r="DZ301" s="80"/>
      <c r="EA301" s="80"/>
      <c r="EB301" s="80"/>
      <c r="EC301" s="80"/>
      <c r="ED301" s="80"/>
      <c r="EE301" s="80"/>
      <c r="EF301" s="80"/>
      <c r="EG301" s="80"/>
      <c r="EH301" s="80"/>
      <c r="EI301" s="80"/>
      <c r="EJ301" s="80"/>
      <c r="EK301" s="80"/>
      <c r="EL301" s="80"/>
      <c r="EM301" s="80"/>
      <c r="EN301" s="80"/>
      <c r="EO301" s="80"/>
      <c r="EP301" s="80"/>
      <c r="EQ301" s="80"/>
      <c r="ER301" s="80"/>
      <c r="ES301" s="80"/>
      <c r="ET301" s="80"/>
      <c r="EU301" s="80"/>
      <c r="EV301" s="80"/>
      <c r="EW301" s="80"/>
      <c r="EX301" s="80"/>
      <c r="EY301" s="80"/>
      <c r="EZ301" s="80"/>
      <c r="FA301" s="80"/>
      <c r="FB301" s="80"/>
      <c r="FC301" s="80"/>
      <c r="FD301" s="80"/>
      <c r="FE301" s="80"/>
      <c r="FF301" s="80"/>
      <c r="FG301" s="80"/>
      <c r="FH301" s="80"/>
      <c r="FI301" s="80"/>
      <c r="FJ301" s="80"/>
      <c r="FK301" s="80"/>
      <c r="FL301" s="80"/>
      <c r="FM301" s="80"/>
      <c r="FN301" s="80"/>
      <c r="FO301" s="80"/>
      <c r="FP301" s="80"/>
      <c r="FQ301" s="80"/>
      <c r="FR301" s="80"/>
      <c r="FS301" s="80"/>
      <c r="FT301" s="80"/>
      <c r="FU301" s="80"/>
      <c r="FV301" s="80"/>
      <c r="FW301" s="80"/>
      <c r="FX301" s="80"/>
      <c r="FY301" s="80"/>
      <c r="FZ301" s="80"/>
      <c r="GA301" s="80"/>
      <c r="GB301" s="80"/>
      <c r="GC301" s="80"/>
      <c r="GD301" s="80"/>
      <c r="GE301" s="80"/>
      <c r="GF301" s="80"/>
    </row>
    <row r="302" spans="1:188" x14ac:dyDescent="0.25">
      <c r="A302" s="101"/>
      <c r="B302" s="102"/>
      <c r="C302" s="102"/>
      <c r="D302" s="38"/>
      <c r="E302" s="89"/>
      <c r="F302" s="90"/>
      <c r="G302" s="78"/>
      <c r="H302" s="91"/>
      <c r="I302" s="78"/>
      <c r="J302" s="80"/>
      <c r="K302" s="80"/>
      <c r="L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BQ302" s="80"/>
      <c r="BR302" s="80"/>
      <c r="BS302" s="80"/>
      <c r="BT302" s="80"/>
      <c r="BU302" s="80"/>
      <c r="BV302" s="80"/>
      <c r="BW302" s="80"/>
      <c r="BX302" s="80"/>
      <c r="BY302" s="80"/>
      <c r="BZ302" s="80"/>
      <c r="CA302" s="80"/>
      <c r="CB302" s="80"/>
      <c r="CC302" s="80"/>
      <c r="CD302" s="80"/>
      <c r="CE302" s="80"/>
      <c r="CF302" s="80"/>
      <c r="CG302" s="80"/>
      <c r="CH302" s="80"/>
      <c r="CI302" s="80"/>
      <c r="CJ302" s="80"/>
      <c r="CK302" s="80"/>
      <c r="CL302" s="80"/>
      <c r="CM302" s="80"/>
      <c r="CN302" s="80"/>
      <c r="CO302" s="80"/>
      <c r="CP302" s="80"/>
      <c r="CQ302" s="80"/>
      <c r="CR302" s="80"/>
      <c r="CS302" s="80"/>
      <c r="CT302" s="80"/>
      <c r="CU302" s="80"/>
      <c r="CV302" s="80"/>
      <c r="CW302" s="80"/>
      <c r="CX302" s="80"/>
      <c r="CY302" s="80"/>
      <c r="CZ302" s="80"/>
      <c r="DA302" s="80"/>
      <c r="DB302" s="80"/>
      <c r="DC302" s="80"/>
      <c r="DD302" s="80"/>
      <c r="DE302" s="80"/>
      <c r="DF302" s="80"/>
      <c r="DG302" s="80"/>
      <c r="DH302" s="80"/>
      <c r="DI302" s="80"/>
      <c r="DJ302" s="80"/>
      <c r="DK302" s="80"/>
      <c r="DL302" s="80"/>
      <c r="DM302" s="80"/>
      <c r="DN302" s="80"/>
      <c r="DO302" s="80"/>
      <c r="DP302" s="80"/>
      <c r="DQ302" s="80"/>
      <c r="DR302" s="80"/>
      <c r="DS302" s="80"/>
      <c r="DT302" s="80"/>
      <c r="DU302" s="80"/>
      <c r="DV302" s="80"/>
      <c r="DW302" s="80"/>
      <c r="DX302" s="80"/>
      <c r="DY302" s="80"/>
      <c r="DZ302" s="80"/>
      <c r="EA302" s="80"/>
      <c r="EB302" s="80"/>
      <c r="EC302" s="80"/>
      <c r="ED302" s="80"/>
      <c r="EE302" s="80"/>
      <c r="EF302" s="80"/>
      <c r="EG302" s="80"/>
      <c r="EH302" s="80"/>
      <c r="EI302" s="80"/>
      <c r="EJ302" s="80"/>
      <c r="EK302" s="80"/>
      <c r="EL302" s="80"/>
      <c r="EM302" s="80"/>
      <c r="EN302" s="80"/>
      <c r="EO302" s="80"/>
      <c r="EP302" s="80"/>
      <c r="EQ302" s="80"/>
      <c r="ER302" s="80"/>
      <c r="ES302" s="80"/>
      <c r="ET302" s="80"/>
      <c r="EU302" s="80"/>
      <c r="EV302" s="80"/>
      <c r="EW302" s="80"/>
      <c r="EX302" s="80"/>
      <c r="EY302" s="80"/>
      <c r="EZ302" s="80"/>
      <c r="FA302" s="80"/>
      <c r="FB302" s="80"/>
      <c r="FC302" s="80"/>
      <c r="FD302" s="80"/>
      <c r="FE302" s="80"/>
      <c r="FF302" s="80"/>
      <c r="FG302" s="80"/>
      <c r="FH302" s="80"/>
      <c r="FI302" s="80"/>
      <c r="FJ302" s="80"/>
      <c r="FK302" s="80"/>
      <c r="FL302" s="80"/>
      <c r="FM302" s="80"/>
      <c r="FN302" s="80"/>
      <c r="FO302" s="80"/>
      <c r="FP302" s="80"/>
      <c r="FQ302" s="80"/>
      <c r="FR302" s="80"/>
      <c r="FS302" s="80"/>
      <c r="FT302" s="80"/>
      <c r="FU302" s="80"/>
      <c r="FV302" s="80"/>
      <c r="FW302" s="80"/>
      <c r="FX302" s="80"/>
      <c r="FY302" s="80"/>
      <c r="FZ302" s="80"/>
      <c r="GA302" s="80"/>
      <c r="GB302" s="80"/>
      <c r="GC302" s="80"/>
      <c r="GD302" s="80"/>
      <c r="GE302" s="80"/>
      <c r="GF302" s="80"/>
    </row>
    <row r="303" spans="1:188" x14ac:dyDescent="0.25">
      <c r="A303" s="101"/>
      <c r="B303" s="102"/>
      <c r="C303" s="102"/>
      <c r="D303" s="38"/>
      <c r="E303" s="89"/>
      <c r="F303" s="90"/>
      <c r="G303" s="78"/>
      <c r="H303" s="91"/>
      <c r="I303" s="78"/>
      <c r="J303" s="80"/>
      <c r="K303" s="80"/>
      <c r="L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0"/>
      <c r="CB303" s="80"/>
      <c r="CC303" s="80"/>
      <c r="CD303" s="80"/>
      <c r="CE303" s="80"/>
      <c r="CF303" s="80"/>
      <c r="CG303" s="80"/>
      <c r="CH303" s="80"/>
      <c r="CI303" s="80"/>
      <c r="CJ303" s="80"/>
      <c r="CK303" s="80"/>
      <c r="CL303" s="80"/>
      <c r="CM303" s="80"/>
      <c r="CN303" s="80"/>
      <c r="CO303" s="80"/>
      <c r="CP303" s="80"/>
      <c r="CQ303" s="80"/>
      <c r="CR303" s="80"/>
      <c r="CS303" s="80"/>
      <c r="CT303" s="80"/>
      <c r="CU303" s="80"/>
      <c r="CV303" s="80"/>
      <c r="CW303" s="80"/>
      <c r="CX303" s="80"/>
      <c r="CY303" s="80"/>
      <c r="CZ303" s="80"/>
      <c r="DA303" s="80"/>
      <c r="DB303" s="80"/>
      <c r="DC303" s="80"/>
      <c r="DD303" s="80"/>
      <c r="DE303" s="80"/>
      <c r="DF303" s="80"/>
      <c r="DG303" s="80"/>
      <c r="DH303" s="80"/>
      <c r="DI303" s="80"/>
      <c r="DJ303" s="80"/>
      <c r="DK303" s="80"/>
      <c r="DL303" s="80"/>
      <c r="DM303" s="80"/>
      <c r="DN303" s="80"/>
      <c r="DO303" s="80"/>
      <c r="DP303" s="80"/>
      <c r="DQ303" s="80"/>
      <c r="DR303" s="80"/>
      <c r="DS303" s="80"/>
      <c r="DT303" s="80"/>
      <c r="DU303" s="80"/>
      <c r="DV303" s="80"/>
      <c r="DW303" s="80"/>
      <c r="DX303" s="80"/>
      <c r="DY303" s="80"/>
      <c r="DZ303" s="80"/>
      <c r="EA303" s="80"/>
      <c r="EB303" s="80"/>
      <c r="EC303" s="80"/>
      <c r="ED303" s="80"/>
      <c r="EE303" s="80"/>
      <c r="EF303" s="80"/>
      <c r="EG303" s="80"/>
      <c r="EH303" s="80"/>
      <c r="EI303" s="80"/>
      <c r="EJ303" s="80"/>
      <c r="EK303" s="80"/>
      <c r="EL303" s="80"/>
      <c r="EM303" s="80"/>
      <c r="EN303" s="80"/>
      <c r="EO303" s="80"/>
      <c r="EP303" s="80"/>
      <c r="EQ303" s="80"/>
      <c r="ER303" s="80"/>
      <c r="ES303" s="80"/>
      <c r="ET303" s="80"/>
      <c r="EU303" s="80"/>
      <c r="EV303" s="80"/>
      <c r="EW303" s="80"/>
      <c r="EX303" s="80"/>
      <c r="EY303" s="80"/>
      <c r="EZ303" s="80"/>
      <c r="FA303" s="80"/>
      <c r="FB303" s="80"/>
      <c r="FC303" s="80"/>
      <c r="FD303" s="80"/>
      <c r="FE303" s="80"/>
      <c r="FF303" s="80"/>
      <c r="FG303" s="80"/>
      <c r="FH303" s="80"/>
      <c r="FI303" s="80"/>
      <c r="FJ303" s="80"/>
      <c r="FK303" s="80"/>
      <c r="FL303" s="80"/>
      <c r="FM303" s="80"/>
      <c r="FN303" s="80"/>
      <c r="FO303" s="80"/>
      <c r="FP303" s="80"/>
      <c r="FQ303" s="80"/>
      <c r="FR303" s="80"/>
      <c r="FS303" s="80"/>
      <c r="FT303" s="80"/>
      <c r="FU303" s="80"/>
      <c r="FV303" s="80"/>
      <c r="FW303" s="80"/>
      <c r="FX303" s="80"/>
      <c r="FY303" s="80"/>
      <c r="FZ303" s="80"/>
      <c r="GA303" s="80"/>
      <c r="GB303" s="80"/>
      <c r="GC303" s="80"/>
      <c r="GD303" s="80"/>
      <c r="GE303" s="80"/>
      <c r="GF303" s="80"/>
    </row>
    <row r="304" spans="1:188" x14ac:dyDescent="0.25">
      <c r="A304" s="101"/>
      <c r="B304" s="102"/>
      <c r="C304" s="102"/>
      <c r="D304" s="38"/>
      <c r="E304" s="89"/>
      <c r="F304" s="90"/>
      <c r="G304" s="78"/>
      <c r="H304" s="91"/>
      <c r="I304" s="78"/>
      <c r="J304" s="80"/>
      <c r="K304" s="80"/>
      <c r="L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0"/>
      <c r="CB304" s="80"/>
      <c r="CC304" s="80"/>
      <c r="CD304" s="80"/>
      <c r="CE304" s="80"/>
      <c r="CF304" s="80"/>
      <c r="CG304" s="80"/>
      <c r="CH304" s="80"/>
      <c r="CI304" s="80"/>
      <c r="CJ304" s="80"/>
      <c r="CK304" s="80"/>
      <c r="CL304" s="80"/>
      <c r="CM304" s="80"/>
      <c r="CN304" s="80"/>
      <c r="CO304" s="80"/>
      <c r="CP304" s="80"/>
      <c r="CQ304" s="80"/>
      <c r="CR304" s="80"/>
      <c r="CS304" s="80"/>
      <c r="CT304" s="80"/>
      <c r="CU304" s="80"/>
      <c r="CV304" s="80"/>
      <c r="CW304" s="80"/>
      <c r="CX304" s="80"/>
      <c r="CY304" s="80"/>
      <c r="CZ304" s="80"/>
      <c r="DA304" s="80"/>
      <c r="DB304" s="80"/>
      <c r="DC304" s="80"/>
      <c r="DD304" s="80"/>
      <c r="DE304" s="80"/>
      <c r="DF304" s="80"/>
      <c r="DG304" s="80"/>
      <c r="DH304" s="80"/>
      <c r="DI304" s="80"/>
      <c r="DJ304" s="80"/>
      <c r="DK304" s="80"/>
      <c r="DL304" s="80"/>
      <c r="DM304" s="80"/>
      <c r="DN304" s="80"/>
      <c r="DO304" s="80"/>
      <c r="DP304" s="80"/>
      <c r="DQ304" s="80"/>
      <c r="DR304" s="80"/>
      <c r="DS304" s="80"/>
      <c r="DT304" s="80"/>
      <c r="DU304" s="80"/>
      <c r="DV304" s="80"/>
      <c r="DW304" s="80"/>
      <c r="DX304" s="80"/>
      <c r="DY304" s="80"/>
      <c r="DZ304" s="80"/>
      <c r="EA304" s="80"/>
      <c r="EB304" s="80"/>
      <c r="EC304" s="80"/>
      <c r="ED304" s="80"/>
      <c r="EE304" s="80"/>
      <c r="EF304" s="80"/>
      <c r="EG304" s="80"/>
      <c r="EH304" s="80"/>
      <c r="EI304" s="80"/>
      <c r="EJ304" s="80"/>
      <c r="EK304" s="80"/>
      <c r="EL304" s="80"/>
      <c r="EM304" s="80"/>
      <c r="EN304" s="80"/>
      <c r="EO304" s="80"/>
      <c r="EP304" s="80"/>
      <c r="EQ304" s="80"/>
      <c r="ER304" s="80"/>
      <c r="ES304" s="80"/>
      <c r="ET304" s="80"/>
      <c r="EU304" s="80"/>
      <c r="EV304" s="80"/>
      <c r="EW304" s="80"/>
      <c r="EX304" s="80"/>
      <c r="EY304" s="80"/>
      <c r="EZ304" s="80"/>
      <c r="FA304" s="80"/>
      <c r="FB304" s="80"/>
      <c r="FC304" s="80"/>
      <c r="FD304" s="80"/>
      <c r="FE304" s="80"/>
      <c r="FF304" s="80"/>
      <c r="FG304" s="80"/>
      <c r="FH304" s="80"/>
      <c r="FI304" s="80"/>
      <c r="FJ304" s="80"/>
      <c r="FK304" s="80"/>
      <c r="FL304" s="80"/>
      <c r="FM304" s="80"/>
      <c r="FN304" s="80"/>
      <c r="FO304" s="80"/>
      <c r="FP304" s="80"/>
      <c r="FQ304" s="80"/>
      <c r="FR304" s="80"/>
      <c r="FS304" s="80"/>
      <c r="FT304" s="80"/>
      <c r="FU304" s="80"/>
      <c r="FV304" s="80"/>
      <c r="FW304" s="80"/>
      <c r="FX304" s="80"/>
      <c r="FY304" s="80"/>
      <c r="FZ304" s="80"/>
      <c r="GA304" s="80"/>
      <c r="GB304" s="80"/>
      <c r="GC304" s="80"/>
      <c r="GD304" s="80"/>
      <c r="GE304" s="80"/>
      <c r="GF304" s="80"/>
    </row>
    <row r="305" spans="1:188" x14ac:dyDescent="0.25">
      <c r="A305" s="101"/>
      <c r="B305" s="102"/>
      <c r="C305" s="102"/>
      <c r="D305" s="38"/>
      <c r="E305" s="89"/>
      <c r="F305" s="90"/>
      <c r="G305" s="78"/>
      <c r="H305" s="91"/>
      <c r="I305" s="78"/>
      <c r="J305" s="80"/>
      <c r="K305" s="80"/>
      <c r="L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0"/>
      <c r="CB305" s="80"/>
      <c r="CC305" s="80"/>
      <c r="CD305" s="80"/>
      <c r="CE305" s="80"/>
      <c r="CF305" s="80"/>
      <c r="CG305" s="80"/>
      <c r="CH305" s="80"/>
      <c r="CI305" s="80"/>
      <c r="CJ305" s="80"/>
      <c r="CK305" s="80"/>
      <c r="CL305" s="80"/>
      <c r="CM305" s="80"/>
      <c r="CN305" s="80"/>
      <c r="CO305" s="80"/>
      <c r="CP305" s="80"/>
      <c r="CQ305" s="80"/>
      <c r="CR305" s="80"/>
      <c r="CS305" s="80"/>
      <c r="CT305" s="80"/>
      <c r="CU305" s="80"/>
      <c r="CV305" s="80"/>
      <c r="CW305" s="80"/>
      <c r="CX305" s="80"/>
      <c r="CY305" s="80"/>
      <c r="CZ305" s="80"/>
      <c r="DA305" s="80"/>
      <c r="DB305" s="80"/>
      <c r="DC305" s="80"/>
      <c r="DD305" s="80"/>
      <c r="DE305" s="80"/>
      <c r="DF305" s="80"/>
      <c r="DG305" s="80"/>
      <c r="DH305" s="80"/>
      <c r="DI305" s="80"/>
      <c r="DJ305" s="80"/>
      <c r="DK305" s="80"/>
      <c r="DL305" s="80"/>
      <c r="DM305" s="80"/>
      <c r="DN305" s="80"/>
      <c r="DO305" s="80"/>
      <c r="DP305" s="80"/>
      <c r="DQ305" s="80"/>
      <c r="DR305" s="80"/>
      <c r="DS305" s="80"/>
      <c r="DT305" s="80"/>
      <c r="DU305" s="80"/>
      <c r="DV305" s="80"/>
      <c r="DW305" s="80"/>
      <c r="DX305" s="80"/>
      <c r="DY305" s="80"/>
      <c r="DZ305" s="80"/>
      <c r="EA305" s="80"/>
      <c r="EB305" s="80"/>
      <c r="EC305" s="80"/>
      <c r="ED305" s="80"/>
      <c r="EE305" s="80"/>
      <c r="EF305" s="80"/>
      <c r="EG305" s="80"/>
      <c r="EH305" s="80"/>
      <c r="EI305" s="80"/>
      <c r="EJ305" s="80"/>
      <c r="EK305" s="80"/>
      <c r="EL305" s="80"/>
      <c r="EM305" s="80"/>
      <c r="EN305" s="80"/>
      <c r="EO305" s="80"/>
      <c r="EP305" s="80"/>
      <c r="EQ305" s="80"/>
      <c r="ER305" s="80"/>
      <c r="ES305" s="80"/>
      <c r="ET305" s="80"/>
      <c r="EU305" s="80"/>
      <c r="EV305" s="80"/>
      <c r="EW305" s="80"/>
      <c r="EX305" s="80"/>
      <c r="EY305" s="80"/>
      <c r="EZ305" s="80"/>
      <c r="FA305" s="80"/>
      <c r="FB305" s="80"/>
      <c r="FC305" s="80"/>
      <c r="FD305" s="80"/>
      <c r="FE305" s="80"/>
      <c r="FF305" s="80"/>
      <c r="FG305" s="80"/>
      <c r="FH305" s="80"/>
      <c r="FI305" s="80"/>
      <c r="FJ305" s="80"/>
      <c r="FK305" s="80"/>
      <c r="FL305" s="80"/>
      <c r="FM305" s="80"/>
      <c r="FN305" s="80"/>
      <c r="FO305" s="80"/>
      <c r="FP305" s="80"/>
      <c r="FQ305" s="80"/>
      <c r="FR305" s="80"/>
      <c r="FS305" s="80"/>
      <c r="FT305" s="80"/>
      <c r="FU305" s="80"/>
      <c r="FV305" s="80"/>
      <c r="FW305" s="80"/>
      <c r="FX305" s="80"/>
      <c r="FY305" s="80"/>
      <c r="FZ305" s="80"/>
      <c r="GA305" s="80"/>
      <c r="GB305" s="80"/>
      <c r="GC305" s="80"/>
      <c r="GD305" s="80"/>
      <c r="GE305" s="80"/>
      <c r="GF305" s="80"/>
    </row>
    <row r="306" spans="1:188" x14ac:dyDescent="0.25">
      <c r="A306" s="101"/>
      <c r="B306" s="102"/>
      <c r="C306" s="102"/>
      <c r="D306" s="38"/>
      <c r="E306" s="89"/>
      <c r="F306" s="90"/>
      <c r="G306" s="78"/>
      <c r="H306" s="91"/>
      <c r="I306" s="78"/>
      <c r="J306" s="80"/>
      <c r="K306" s="80"/>
      <c r="L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0"/>
      <c r="CB306" s="80"/>
      <c r="CC306" s="80"/>
      <c r="CD306" s="80"/>
      <c r="CE306" s="80"/>
      <c r="CF306" s="80"/>
      <c r="CG306" s="80"/>
      <c r="CH306" s="80"/>
      <c r="CI306" s="80"/>
      <c r="CJ306" s="80"/>
      <c r="CK306" s="80"/>
      <c r="CL306" s="80"/>
      <c r="CM306" s="80"/>
      <c r="CN306" s="80"/>
      <c r="CO306" s="80"/>
      <c r="CP306" s="80"/>
      <c r="CQ306" s="80"/>
      <c r="CR306" s="80"/>
      <c r="CS306" s="80"/>
      <c r="CT306" s="80"/>
      <c r="CU306" s="80"/>
      <c r="CV306" s="80"/>
      <c r="CW306" s="80"/>
      <c r="CX306" s="80"/>
      <c r="CY306" s="80"/>
      <c r="CZ306" s="80"/>
      <c r="DA306" s="80"/>
      <c r="DB306" s="80"/>
      <c r="DC306" s="80"/>
      <c r="DD306" s="80"/>
      <c r="DE306" s="80"/>
      <c r="DF306" s="80"/>
      <c r="DG306" s="80"/>
      <c r="DH306" s="80"/>
      <c r="DI306" s="80"/>
      <c r="DJ306" s="80"/>
      <c r="DK306" s="80"/>
      <c r="DL306" s="80"/>
      <c r="DM306" s="80"/>
      <c r="DN306" s="80"/>
      <c r="DO306" s="80"/>
      <c r="DP306" s="80"/>
      <c r="DQ306" s="80"/>
      <c r="DR306" s="80"/>
      <c r="DS306" s="80"/>
      <c r="DT306" s="80"/>
      <c r="DU306" s="80"/>
      <c r="DV306" s="80"/>
      <c r="DW306" s="80"/>
      <c r="DX306" s="80"/>
      <c r="DY306" s="80"/>
      <c r="DZ306" s="80"/>
      <c r="EA306" s="80"/>
      <c r="EB306" s="80"/>
      <c r="EC306" s="80"/>
      <c r="ED306" s="80"/>
      <c r="EE306" s="80"/>
      <c r="EF306" s="80"/>
      <c r="EG306" s="80"/>
      <c r="EH306" s="80"/>
      <c r="EI306" s="80"/>
      <c r="EJ306" s="80"/>
      <c r="EK306" s="80"/>
      <c r="EL306" s="80"/>
      <c r="EM306" s="80"/>
      <c r="EN306" s="80"/>
      <c r="EO306" s="80"/>
      <c r="EP306" s="80"/>
      <c r="EQ306" s="80"/>
      <c r="ER306" s="80"/>
      <c r="ES306" s="80"/>
      <c r="ET306" s="80"/>
      <c r="EU306" s="80"/>
      <c r="EV306" s="80"/>
      <c r="EW306" s="80"/>
      <c r="EX306" s="80"/>
      <c r="EY306" s="80"/>
      <c r="EZ306" s="80"/>
      <c r="FA306" s="80"/>
      <c r="FB306" s="80"/>
      <c r="FC306" s="80"/>
      <c r="FD306" s="80"/>
      <c r="FE306" s="80"/>
      <c r="FF306" s="80"/>
      <c r="FG306" s="80"/>
      <c r="FH306" s="80"/>
      <c r="FI306" s="80"/>
      <c r="FJ306" s="80"/>
      <c r="FK306" s="80"/>
      <c r="FL306" s="80"/>
      <c r="FM306" s="80"/>
      <c r="FN306" s="80"/>
      <c r="FO306" s="80"/>
      <c r="FP306" s="80"/>
      <c r="FQ306" s="80"/>
      <c r="FR306" s="80"/>
      <c r="FS306" s="80"/>
      <c r="FT306" s="80"/>
      <c r="FU306" s="80"/>
      <c r="FV306" s="80"/>
      <c r="FW306" s="80"/>
      <c r="FX306" s="80"/>
      <c r="FY306" s="80"/>
      <c r="FZ306" s="80"/>
      <c r="GA306" s="80"/>
      <c r="GB306" s="80"/>
      <c r="GC306" s="80"/>
      <c r="GD306" s="80"/>
      <c r="GE306" s="80"/>
      <c r="GF306" s="80"/>
    </row>
    <row r="307" spans="1:188" x14ac:dyDescent="0.25">
      <c r="A307" s="101"/>
      <c r="B307" s="102"/>
      <c r="C307" s="102"/>
      <c r="D307" s="38"/>
      <c r="E307" s="89"/>
      <c r="F307" s="90"/>
      <c r="G307" s="78"/>
      <c r="H307" s="91"/>
      <c r="I307" s="78"/>
      <c r="J307" s="80"/>
      <c r="K307" s="80"/>
      <c r="L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0"/>
      <c r="CB307" s="80"/>
      <c r="CC307" s="80"/>
      <c r="CD307" s="80"/>
      <c r="CE307" s="80"/>
      <c r="CF307" s="80"/>
      <c r="CG307" s="80"/>
      <c r="CH307" s="80"/>
      <c r="CI307" s="80"/>
      <c r="CJ307" s="80"/>
      <c r="CK307" s="80"/>
      <c r="CL307" s="80"/>
      <c r="CM307" s="80"/>
      <c r="CN307" s="80"/>
      <c r="CO307" s="80"/>
      <c r="CP307" s="80"/>
      <c r="CQ307" s="80"/>
      <c r="CR307" s="80"/>
      <c r="CS307" s="80"/>
      <c r="CT307" s="80"/>
      <c r="CU307" s="80"/>
      <c r="CV307" s="80"/>
      <c r="CW307" s="80"/>
      <c r="CX307" s="80"/>
      <c r="CY307" s="80"/>
      <c r="CZ307" s="80"/>
      <c r="DA307" s="80"/>
      <c r="DB307" s="80"/>
      <c r="DC307" s="80"/>
      <c r="DD307" s="80"/>
      <c r="DE307" s="80"/>
      <c r="DF307" s="80"/>
      <c r="DG307" s="80"/>
      <c r="DH307" s="80"/>
      <c r="DI307" s="80"/>
      <c r="DJ307" s="80"/>
      <c r="DK307" s="80"/>
      <c r="DL307" s="80"/>
      <c r="DM307" s="80"/>
      <c r="DN307" s="80"/>
      <c r="DO307" s="80"/>
      <c r="DP307" s="80"/>
      <c r="DQ307" s="80"/>
      <c r="DR307" s="80"/>
      <c r="DS307" s="80"/>
      <c r="DT307" s="80"/>
      <c r="DU307" s="80"/>
      <c r="DV307" s="80"/>
      <c r="DW307" s="80"/>
      <c r="DX307" s="80"/>
      <c r="DY307" s="80"/>
      <c r="DZ307" s="80"/>
      <c r="EA307" s="80"/>
      <c r="EB307" s="80"/>
      <c r="EC307" s="80"/>
      <c r="ED307" s="80"/>
      <c r="EE307" s="80"/>
      <c r="EF307" s="80"/>
      <c r="EG307" s="80"/>
      <c r="EH307" s="80"/>
      <c r="EI307" s="80"/>
      <c r="EJ307" s="80"/>
      <c r="EK307" s="80"/>
      <c r="EL307" s="80"/>
      <c r="EM307" s="80"/>
      <c r="EN307" s="80"/>
      <c r="EO307" s="80"/>
      <c r="EP307" s="80"/>
      <c r="EQ307" s="80"/>
      <c r="ER307" s="80"/>
      <c r="ES307" s="80"/>
      <c r="ET307" s="80"/>
      <c r="EU307" s="80"/>
      <c r="EV307" s="80"/>
      <c r="EW307" s="80"/>
      <c r="EX307" s="80"/>
      <c r="EY307" s="80"/>
      <c r="EZ307" s="80"/>
      <c r="FA307" s="80"/>
      <c r="FB307" s="80"/>
      <c r="FC307" s="80"/>
      <c r="FD307" s="80"/>
      <c r="FE307" s="80"/>
      <c r="FF307" s="80"/>
      <c r="FG307" s="80"/>
      <c r="FH307" s="80"/>
      <c r="FI307" s="80"/>
      <c r="FJ307" s="80"/>
      <c r="FK307" s="80"/>
      <c r="FL307" s="80"/>
      <c r="FM307" s="80"/>
      <c r="FN307" s="80"/>
      <c r="FO307" s="80"/>
      <c r="FP307" s="80"/>
      <c r="FQ307" s="80"/>
      <c r="FR307" s="80"/>
      <c r="FS307" s="80"/>
      <c r="FT307" s="80"/>
      <c r="FU307" s="80"/>
      <c r="FV307" s="80"/>
      <c r="FW307" s="80"/>
      <c r="FX307" s="80"/>
      <c r="FY307" s="80"/>
      <c r="FZ307" s="80"/>
      <c r="GA307" s="80"/>
      <c r="GB307" s="80"/>
      <c r="GC307" s="80"/>
      <c r="GD307" s="80"/>
      <c r="GE307" s="80"/>
      <c r="GF307" s="80"/>
    </row>
    <row r="308" spans="1:188" x14ac:dyDescent="0.25">
      <c r="A308" s="101"/>
      <c r="B308" s="102"/>
      <c r="C308" s="102"/>
      <c r="D308" s="38"/>
      <c r="E308" s="89"/>
      <c r="F308" s="90"/>
      <c r="G308" s="78"/>
      <c r="H308" s="91"/>
      <c r="I308" s="78"/>
      <c r="J308" s="80"/>
      <c r="K308" s="80"/>
      <c r="L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0"/>
      <c r="CB308" s="80"/>
      <c r="CC308" s="80"/>
      <c r="CD308" s="80"/>
      <c r="CE308" s="80"/>
      <c r="CF308" s="80"/>
      <c r="CG308" s="80"/>
      <c r="CH308" s="80"/>
      <c r="CI308" s="80"/>
      <c r="CJ308" s="80"/>
      <c r="CK308" s="80"/>
      <c r="CL308" s="80"/>
      <c r="CM308" s="80"/>
      <c r="CN308" s="80"/>
      <c r="CO308" s="80"/>
      <c r="CP308" s="80"/>
      <c r="CQ308" s="80"/>
      <c r="CR308" s="80"/>
      <c r="CS308" s="80"/>
      <c r="CT308" s="80"/>
      <c r="CU308" s="80"/>
      <c r="CV308" s="80"/>
      <c r="CW308" s="80"/>
      <c r="CX308" s="80"/>
      <c r="CY308" s="80"/>
      <c r="CZ308" s="80"/>
      <c r="DA308" s="80"/>
      <c r="DB308" s="80"/>
      <c r="DC308" s="80"/>
      <c r="DD308" s="80"/>
      <c r="DE308" s="80"/>
      <c r="DF308" s="80"/>
      <c r="DG308" s="80"/>
      <c r="DH308" s="80"/>
      <c r="DI308" s="80"/>
      <c r="DJ308" s="80"/>
      <c r="DK308" s="80"/>
      <c r="DL308" s="80"/>
      <c r="DM308" s="80"/>
      <c r="DN308" s="80"/>
      <c r="DO308" s="80"/>
      <c r="DP308" s="80"/>
      <c r="DQ308" s="80"/>
      <c r="DR308" s="80"/>
      <c r="DS308" s="80"/>
      <c r="DT308" s="80"/>
      <c r="DU308" s="80"/>
      <c r="DV308" s="80"/>
      <c r="DW308" s="80"/>
      <c r="DX308" s="80"/>
      <c r="DY308" s="80"/>
      <c r="DZ308" s="80"/>
      <c r="EA308" s="80"/>
      <c r="EB308" s="80"/>
      <c r="EC308" s="80"/>
      <c r="ED308" s="80"/>
      <c r="EE308" s="80"/>
      <c r="EF308" s="80"/>
      <c r="EG308" s="80"/>
      <c r="EH308" s="80"/>
      <c r="EI308" s="80"/>
      <c r="EJ308" s="80"/>
      <c r="EK308" s="80"/>
      <c r="EL308" s="80"/>
      <c r="EM308" s="80"/>
      <c r="EN308" s="80"/>
      <c r="EO308" s="80"/>
      <c r="EP308" s="80"/>
      <c r="EQ308" s="80"/>
      <c r="ER308" s="80"/>
      <c r="ES308" s="80"/>
      <c r="ET308" s="80"/>
      <c r="EU308" s="80"/>
      <c r="EV308" s="80"/>
      <c r="EW308" s="80"/>
      <c r="EX308" s="80"/>
      <c r="EY308" s="80"/>
      <c r="EZ308" s="80"/>
      <c r="FA308" s="80"/>
      <c r="FB308" s="80"/>
      <c r="FC308" s="80"/>
      <c r="FD308" s="80"/>
      <c r="FE308" s="80"/>
      <c r="FF308" s="80"/>
      <c r="FG308" s="80"/>
      <c r="FH308" s="80"/>
      <c r="FI308" s="80"/>
      <c r="FJ308" s="80"/>
      <c r="FK308" s="80"/>
      <c r="FL308" s="80"/>
      <c r="FM308" s="80"/>
      <c r="FN308" s="80"/>
      <c r="FO308" s="80"/>
      <c r="FP308" s="80"/>
      <c r="FQ308" s="80"/>
      <c r="FR308" s="80"/>
      <c r="FS308" s="80"/>
      <c r="FT308" s="80"/>
      <c r="FU308" s="80"/>
      <c r="FV308" s="80"/>
      <c r="FW308" s="80"/>
      <c r="FX308" s="80"/>
      <c r="FY308" s="80"/>
      <c r="FZ308" s="80"/>
      <c r="GA308" s="80"/>
      <c r="GB308" s="80"/>
      <c r="GC308" s="80"/>
      <c r="GD308" s="80"/>
      <c r="GE308" s="80"/>
      <c r="GF308" s="80"/>
    </row>
    <row r="309" spans="1:188" x14ac:dyDescent="0.25">
      <c r="A309" s="101"/>
      <c r="B309" s="102"/>
      <c r="C309" s="102"/>
      <c r="D309" s="38"/>
      <c r="E309" s="89"/>
      <c r="F309" s="90"/>
      <c r="G309" s="78"/>
      <c r="H309" s="91"/>
      <c r="I309" s="78"/>
      <c r="J309" s="80"/>
      <c r="K309" s="80"/>
      <c r="L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0"/>
      <c r="CB309" s="80"/>
      <c r="CC309" s="80"/>
      <c r="CD309" s="80"/>
      <c r="CE309" s="80"/>
      <c r="CF309" s="80"/>
      <c r="CG309" s="80"/>
      <c r="CH309" s="80"/>
      <c r="CI309" s="80"/>
      <c r="CJ309" s="80"/>
      <c r="CK309" s="80"/>
      <c r="CL309" s="80"/>
      <c r="CM309" s="80"/>
      <c r="CN309" s="80"/>
      <c r="CO309" s="80"/>
      <c r="CP309" s="80"/>
      <c r="CQ309" s="80"/>
      <c r="CR309" s="80"/>
      <c r="CS309" s="80"/>
      <c r="CT309" s="80"/>
      <c r="CU309" s="80"/>
      <c r="CV309" s="80"/>
      <c r="CW309" s="80"/>
      <c r="CX309" s="80"/>
      <c r="CY309" s="80"/>
      <c r="CZ309" s="80"/>
      <c r="DA309" s="80"/>
      <c r="DB309" s="80"/>
      <c r="DC309" s="80"/>
      <c r="DD309" s="80"/>
      <c r="DE309" s="80"/>
      <c r="DF309" s="80"/>
      <c r="DG309" s="80"/>
      <c r="DH309" s="80"/>
      <c r="DI309" s="80"/>
      <c r="DJ309" s="80"/>
      <c r="DK309" s="80"/>
      <c r="DL309" s="80"/>
      <c r="DM309" s="80"/>
      <c r="DN309" s="80"/>
      <c r="DO309" s="80"/>
      <c r="DP309" s="80"/>
      <c r="DQ309" s="80"/>
      <c r="DR309" s="80"/>
      <c r="DS309" s="80"/>
      <c r="DT309" s="80"/>
      <c r="DU309" s="80"/>
      <c r="DV309" s="80"/>
      <c r="DW309" s="80"/>
      <c r="DX309" s="80"/>
      <c r="DY309" s="80"/>
      <c r="DZ309" s="80"/>
      <c r="EA309" s="80"/>
      <c r="EB309" s="80"/>
      <c r="EC309" s="80"/>
      <c r="ED309" s="80"/>
      <c r="EE309" s="80"/>
      <c r="EF309" s="80"/>
      <c r="EG309" s="80"/>
      <c r="EH309" s="80"/>
      <c r="EI309" s="80"/>
      <c r="EJ309" s="80"/>
      <c r="EK309" s="80"/>
      <c r="EL309" s="80"/>
      <c r="EM309" s="80"/>
      <c r="EN309" s="80"/>
      <c r="EO309" s="80"/>
      <c r="EP309" s="80"/>
      <c r="EQ309" s="80"/>
      <c r="ER309" s="80"/>
      <c r="ES309" s="80"/>
      <c r="ET309" s="80"/>
      <c r="EU309" s="80"/>
      <c r="EV309" s="80"/>
      <c r="EW309" s="80"/>
      <c r="EX309" s="80"/>
      <c r="EY309" s="80"/>
      <c r="EZ309" s="80"/>
      <c r="FA309" s="80"/>
      <c r="FB309" s="80"/>
      <c r="FC309" s="80"/>
      <c r="FD309" s="80"/>
      <c r="FE309" s="80"/>
      <c r="FF309" s="80"/>
      <c r="FG309" s="80"/>
      <c r="FH309" s="80"/>
      <c r="FI309" s="80"/>
      <c r="FJ309" s="80"/>
      <c r="FK309" s="80"/>
      <c r="FL309" s="80"/>
      <c r="FM309" s="80"/>
      <c r="FN309" s="80"/>
      <c r="FO309" s="80"/>
      <c r="FP309" s="80"/>
      <c r="FQ309" s="80"/>
      <c r="FR309" s="80"/>
      <c r="FS309" s="80"/>
      <c r="FT309" s="80"/>
      <c r="FU309" s="80"/>
      <c r="FV309" s="80"/>
      <c r="FW309" s="80"/>
      <c r="FX309" s="80"/>
      <c r="FY309" s="80"/>
      <c r="FZ309" s="80"/>
      <c r="GA309" s="80"/>
      <c r="GB309" s="80"/>
      <c r="GC309" s="80"/>
      <c r="GD309" s="80"/>
      <c r="GE309" s="80"/>
      <c r="GF309" s="80"/>
    </row>
    <row r="310" spans="1:188" x14ac:dyDescent="0.25">
      <c r="A310" s="101"/>
      <c r="B310" s="102"/>
      <c r="C310" s="102"/>
      <c r="D310" s="38"/>
      <c r="E310" s="89"/>
      <c r="F310" s="90"/>
      <c r="G310" s="78"/>
      <c r="H310" s="91"/>
      <c r="I310" s="78"/>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80"/>
      <c r="AO310" s="80"/>
      <c r="AP310" s="80"/>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0"/>
      <c r="CB310" s="80"/>
      <c r="CC310" s="80"/>
      <c r="CD310" s="80"/>
      <c r="CE310" s="80"/>
      <c r="CF310" s="80"/>
      <c r="CG310" s="80"/>
      <c r="CH310" s="80"/>
      <c r="CI310" s="80"/>
      <c r="CJ310" s="80"/>
      <c r="CK310" s="80"/>
      <c r="CL310" s="80"/>
      <c r="CM310" s="80"/>
      <c r="CN310" s="80"/>
      <c r="CO310" s="80"/>
      <c r="CP310" s="80"/>
      <c r="CQ310" s="80"/>
      <c r="CR310" s="80"/>
      <c r="CS310" s="80"/>
      <c r="CT310" s="80"/>
      <c r="CU310" s="80"/>
      <c r="CV310" s="80"/>
      <c r="CW310" s="80"/>
      <c r="CX310" s="80"/>
      <c r="CY310" s="80"/>
      <c r="CZ310" s="80"/>
      <c r="DA310" s="80"/>
      <c r="DB310" s="80"/>
      <c r="DC310" s="80"/>
      <c r="DD310" s="80"/>
      <c r="DE310" s="80"/>
      <c r="DF310" s="80"/>
      <c r="DG310" s="80"/>
      <c r="DH310" s="80"/>
      <c r="DI310" s="80"/>
      <c r="DJ310" s="80"/>
      <c r="DK310" s="80"/>
      <c r="DL310" s="80"/>
      <c r="DM310" s="80"/>
      <c r="DN310" s="80"/>
      <c r="DO310" s="80"/>
      <c r="DP310" s="80"/>
      <c r="DQ310" s="80"/>
      <c r="DR310" s="80"/>
      <c r="DS310" s="80"/>
      <c r="DT310" s="80"/>
      <c r="DU310" s="80"/>
      <c r="DV310" s="80"/>
      <c r="DW310" s="80"/>
      <c r="DX310" s="80"/>
      <c r="DY310" s="80"/>
      <c r="DZ310" s="80"/>
      <c r="EA310" s="80"/>
      <c r="EB310" s="80"/>
      <c r="EC310" s="80"/>
      <c r="ED310" s="80"/>
      <c r="EE310" s="80"/>
      <c r="EF310" s="80"/>
      <c r="EG310" s="80"/>
      <c r="EH310" s="80"/>
      <c r="EI310" s="80"/>
      <c r="EJ310" s="80"/>
      <c r="EK310" s="80"/>
      <c r="EL310" s="80"/>
      <c r="EM310" s="80"/>
      <c r="EN310" s="80"/>
      <c r="EO310" s="80"/>
      <c r="EP310" s="80"/>
      <c r="EQ310" s="80"/>
      <c r="ER310" s="80"/>
      <c r="ES310" s="80"/>
      <c r="ET310" s="80"/>
      <c r="EU310" s="80"/>
      <c r="EV310" s="80"/>
      <c r="EW310" s="80"/>
      <c r="EX310" s="80"/>
      <c r="EY310" s="80"/>
      <c r="EZ310" s="80"/>
      <c r="FA310" s="80"/>
      <c r="FB310" s="80"/>
      <c r="FC310" s="80"/>
      <c r="FD310" s="80"/>
      <c r="FE310" s="80"/>
      <c r="FF310" s="80"/>
      <c r="FG310" s="80"/>
      <c r="FH310" s="80"/>
      <c r="FI310" s="80"/>
      <c r="FJ310" s="80"/>
      <c r="FK310" s="80"/>
      <c r="FL310" s="80"/>
      <c r="FM310" s="80"/>
      <c r="FN310" s="80"/>
      <c r="FO310" s="80"/>
      <c r="FP310" s="80"/>
      <c r="FQ310" s="80"/>
      <c r="FR310" s="80"/>
      <c r="FS310" s="80"/>
      <c r="FT310" s="80"/>
      <c r="FU310" s="80"/>
      <c r="FV310" s="80"/>
      <c r="FW310" s="80"/>
      <c r="FX310" s="80"/>
      <c r="FY310" s="80"/>
      <c r="FZ310" s="80"/>
      <c r="GA310" s="80"/>
      <c r="GB310" s="80"/>
      <c r="GC310" s="80"/>
      <c r="GD310" s="80"/>
      <c r="GE310" s="80"/>
      <c r="GF310" s="80"/>
    </row>
    <row r="311" spans="1:188" x14ac:dyDescent="0.25">
      <c r="A311" s="101"/>
      <c r="B311" s="102"/>
      <c r="C311" s="102"/>
      <c r="D311" s="38"/>
      <c r="E311" s="89"/>
      <c r="F311" s="90"/>
      <c r="G311" s="78"/>
      <c r="H311" s="91"/>
      <c r="I311" s="78"/>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c r="CT311" s="80"/>
      <c r="CU311" s="80"/>
      <c r="CV311" s="80"/>
      <c r="CW311" s="80"/>
      <c r="CX311" s="80"/>
      <c r="CY311" s="80"/>
      <c r="CZ311" s="80"/>
      <c r="DA311" s="80"/>
      <c r="DB311" s="80"/>
      <c r="DC311" s="80"/>
      <c r="DD311" s="80"/>
      <c r="DE311" s="80"/>
      <c r="DF311" s="80"/>
      <c r="DG311" s="80"/>
      <c r="DH311" s="80"/>
      <c r="DI311" s="80"/>
      <c r="DJ311" s="80"/>
      <c r="DK311" s="80"/>
      <c r="DL311" s="80"/>
      <c r="DM311" s="80"/>
      <c r="DN311" s="80"/>
      <c r="DO311" s="80"/>
      <c r="DP311" s="80"/>
      <c r="DQ311" s="80"/>
      <c r="DR311" s="80"/>
      <c r="DS311" s="80"/>
      <c r="DT311" s="80"/>
      <c r="DU311" s="80"/>
      <c r="DV311" s="80"/>
      <c r="DW311" s="80"/>
      <c r="DX311" s="80"/>
      <c r="DY311" s="80"/>
      <c r="DZ311" s="80"/>
      <c r="EA311" s="80"/>
      <c r="EB311" s="80"/>
      <c r="EC311" s="80"/>
      <c r="ED311" s="80"/>
      <c r="EE311" s="80"/>
      <c r="EF311" s="80"/>
      <c r="EG311" s="80"/>
      <c r="EH311" s="80"/>
      <c r="EI311" s="80"/>
      <c r="EJ311" s="80"/>
      <c r="EK311" s="80"/>
      <c r="EL311" s="80"/>
      <c r="EM311" s="80"/>
      <c r="EN311" s="80"/>
      <c r="EO311" s="80"/>
      <c r="EP311" s="80"/>
      <c r="EQ311" s="80"/>
      <c r="ER311" s="80"/>
      <c r="ES311" s="80"/>
      <c r="ET311" s="80"/>
      <c r="EU311" s="80"/>
      <c r="EV311" s="80"/>
      <c r="EW311" s="80"/>
      <c r="EX311" s="80"/>
      <c r="EY311" s="80"/>
      <c r="EZ311" s="80"/>
      <c r="FA311" s="80"/>
      <c r="FB311" s="80"/>
      <c r="FC311" s="80"/>
      <c r="FD311" s="80"/>
      <c r="FE311" s="80"/>
      <c r="FF311" s="80"/>
      <c r="FG311" s="80"/>
      <c r="FH311" s="80"/>
      <c r="FI311" s="80"/>
      <c r="FJ311" s="80"/>
      <c r="FK311" s="80"/>
      <c r="FL311" s="80"/>
      <c r="FM311" s="80"/>
      <c r="FN311" s="80"/>
      <c r="FO311" s="80"/>
      <c r="FP311" s="80"/>
      <c r="FQ311" s="80"/>
      <c r="FR311" s="80"/>
      <c r="FS311" s="80"/>
      <c r="FT311" s="80"/>
      <c r="FU311" s="80"/>
      <c r="FV311" s="80"/>
      <c r="FW311" s="80"/>
      <c r="FX311" s="80"/>
      <c r="FY311" s="80"/>
      <c r="FZ311" s="80"/>
      <c r="GA311" s="80"/>
      <c r="GB311" s="80"/>
      <c r="GC311" s="80"/>
      <c r="GD311" s="80"/>
      <c r="GE311" s="80"/>
      <c r="GF311" s="80"/>
    </row>
    <row r="312" spans="1:188" x14ac:dyDescent="0.25">
      <c r="A312" s="101"/>
      <c r="B312" s="102"/>
      <c r="C312" s="102"/>
      <c r="D312" s="38"/>
      <c r="E312" s="89"/>
      <c r="F312" s="90"/>
      <c r="G312" s="78"/>
      <c r="H312" s="91"/>
      <c r="I312" s="78"/>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c r="CT312" s="80"/>
      <c r="CU312" s="80"/>
      <c r="CV312" s="80"/>
      <c r="CW312" s="80"/>
      <c r="CX312" s="80"/>
      <c r="CY312" s="80"/>
      <c r="CZ312" s="80"/>
      <c r="DA312" s="80"/>
      <c r="DB312" s="80"/>
      <c r="DC312" s="80"/>
      <c r="DD312" s="80"/>
      <c r="DE312" s="80"/>
      <c r="DF312" s="80"/>
      <c r="DG312" s="80"/>
      <c r="DH312" s="80"/>
      <c r="DI312" s="80"/>
      <c r="DJ312" s="80"/>
      <c r="DK312" s="80"/>
      <c r="DL312" s="80"/>
      <c r="DM312" s="80"/>
      <c r="DN312" s="80"/>
      <c r="DO312" s="80"/>
      <c r="DP312" s="80"/>
      <c r="DQ312" s="80"/>
      <c r="DR312" s="80"/>
      <c r="DS312" s="80"/>
      <c r="DT312" s="80"/>
      <c r="DU312" s="80"/>
      <c r="DV312" s="80"/>
      <c r="DW312" s="80"/>
      <c r="DX312" s="80"/>
      <c r="DY312" s="80"/>
      <c r="DZ312" s="80"/>
      <c r="EA312" s="80"/>
      <c r="EB312" s="80"/>
      <c r="EC312" s="80"/>
      <c r="ED312" s="80"/>
      <c r="EE312" s="80"/>
      <c r="EF312" s="80"/>
      <c r="EG312" s="80"/>
      <c r="EH312" s="80"/>
      <c r="EI312" s="80"/>
      <c r="EJ312" s="80"/>
      <c r="EK312" s="80"/>
      <c r="EL312" s="80"/>
      <c r="EM312" s="80"/>
      <c r="EN312" s="80"/>
      <c r="EO312" s="80"/>
      <c r="EP312" s="80"/>
      <c r="EQ312" s="80"/>
      <c r="ER312" s="80"/>
      <c r="ES312" s="80"/>
      <c r="ET312" s="80"/>
      <c r="EU312" s="80"/>
      <c r="EV312" s="80"/>
      <c r="EW312" s="80"/>
      <c r="EX312" s="80"/>
      <c r="EY312" s="80"/>
      <c r="EZ312" s="80"/>
      <c r="FA312" s="80"/>
      <c r="FB312" s="80"/>
      <c r="FC312" s="80"/>
      <c r="FD312" s="80"/>
      <c r="FE312" s="80"/>
      <c r="FF312" s="80"/>
      <c r="FG312" s="80"/>
      <c r="FH312" s="80"/>
      <c r="FI312" s="80"/>
      <c r="FJ312" s="80"/>
      <c r="FK312" s="80"/>
      <c r="FL312" s="80"/>
      <c r="FM312" s="80"/>
      <c r="FN312" s="80"/>
      <c r="FO312" s="80"/>
      <c r="FP312" s="80"/>
      <c r="FQ312" s="80"/>
      <c r="FR312" s="80"/>
      <c r="FS312" s="80"/>
      <c r="FT312" s="80"/>
      <c r="FU312" s="80"/>
      <c r="FV312" s="80"/>
      <c r="FW312" s="80"/>
      <c r="FX312" s="80"/>
      <c r="FY312" s="80"/>
      <c r="FZ312" s="80"/>
      <c r="GA312" s="80"/>
      <c r="GB312" s="80"/>
      <c r="GC312" s="80"/>
      <c r="GD312" s="80"/>
      <c r="GE312" s="80"/>
      <c r="GF312" s="80"/>
    </row>
    <row r="313" spans="1:188" x14ac:dyDescent="0.25">
      <c r="A313" s="101"/>
      <c r="B313" s="102"/>
      <c r="C313" s="102"/>
      <c r="D313" s="38"/>
      <c r="E313" s="89"/>
      <c r="F313" s="90"/>
      <c r="G313" s="78"/>
      <c r="H313" s="91"/>
      <c r="I313" s="78"/>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c r="DK313" s="80"/>
      <c r="DL313" s="80"/>
      <c r="DM313" s="80"/>
      <c r="DN313" s="80"/>
      <c r="DO313" s="80"/>
      <c r="DP313" s="80"/>
      <c r="DQ313" s="80"/>
      <c r="DR313" s="80"/>
      <c r="DS313" s="80"/>
      <c r="DT313" s="80"/>
      <c r="DU313" s="80"/>
      <c r="DV313" s="80"/>
      <c r="DW313" s="80"/>
      <c r="DX313" s="80"/>
      <c r="DY313" s="80"/>
      <c r="DZ313" s="80"/>
      <c r="EA313" s="80"/>
      <c r="EB313" s="80"/>
      <c r="EC313" s="80"/>
      <c r="ED313" s="80"/>
      <c r="EE313" s="80"/>
      <c r="EF313" s="80"/>
      <c r="EG313" s="80"/>
      <c r="EH313" s="80"/>
      <c r="EI313" s="80"/>
      <c r="EJ313" s="80"/>
      <c r="EK313" s="80"/>
      <c r="EL313" s="80"/>
      <c r="EM313" s="80"/>
      <c r="EN313" s="80"/>
      <c r="EO313" s="80"/>
      <c r="EP313" s="80"/>
      <c r="EQ313" s="80"/>
      <c r="ER313" s="80"/>
      <c r="ES313" s="80"/>
      <c r="ET313" s="80"/>
      <c r="EU313" s="80"/>
      <c r="EV313" s="80"/>
      <c r="EW313" s="80"/>
      <c r="EX313" s="80"/>
      <c r="EY313" s="80"/>
      <c r="EZ313" s="80"/>
      <c r="FA313" s="80"/>
      <c r="FB313" s="80"/>
      <c r="FC313" s="80"/>
      <c r="FD313" s="80"/>
      <c r="FE313" s="80"/>
      <c r="FF313" s="80"/>
      <c r="FG313" s="80"/>
      <c r="FH313" s="80"/>
      <c r="FI313" s="80"/>
      <c r="FJ313" s="80"/>
      <c r="FK313" s="80"/>
      <c r="FL313" s="80"/>
      <c r="FM313" s="80"/>
      <c r="FN313" s="80"/>
      <c r="FO313" s="80"/>
      <c r="FP313" s="80"/>
      <c r="FQ313" s="80"/>
      <c r="FR313" s="80"/>
      <c r="FS313" s="80"/>
      <c r="FT313" s="80"/>
      <c r="FU313" s="80"/>
      <c r="FV313" s="80"/>
      <c r="FW313" s="80"/>
      <c r="FX313" s="80"/>
      <c r="FY313" s="80"/>
      <c r="FZ313" s="80"/>
      <c r="GA313" s="80"/>
      <c r="GB313" s="80"/>
      <c r="GC313" s="80"/>
      <c r="GD313" s="80"/>
      <c r="GE313" s="80"/>
      <c r="GF313" s="80"/>
    </row>
    <row r="314" spans="1:188" x14ac:dyDescent="0.25">
      <c r="A314" s="101"/>
      <c r="B314" s="102"/>
      <c r="C314" s="102"/>
      <c r="D314" s="38"/>
      <c r="E314" s="89"/>
      <c r="F314" s="90"/>
      <c r="G314" s="78"/>
      <c r="H314" s="91"/>
      <c r="I314" s="78"/>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0"/>
      <c r="CB314" s="80"/>
      <c r="CC314" s="80"/>
      <c r="CD314" s="80"/>
      <c r="CE314" s="80"/>
      <c r="CF314" s="80"/>
      <c r="CG314" s="80"/>
      <c r="CH314" s="80"/>
      <c r="CI314" s="80"/>
      <c r="CJ314" s="80"/>
      <c r="CK314" s="80"/>
      <c r="CL314" s="80"/>
      <c r="CM314" s="80"/>
      <c r="CN314" s="80"/>
      <c r="CO314" s="80"/>
      <c r="CP314" s="80"/>
      <c r="CQ314" s="80"/>
      <c r="CR314" s="80"/>
      <c r="CS314" s="80"/>
      <c r="CT314" s="80"/>
      <c r="CU314" s="80"/>
      <c r="CV314" s="80"/>
      <c r="CW314" s="80"/>
      <c r="CX314" s="80"/>
      <c r="CY314" s="80"/>
      <c r="CZ314" s="80"/>
      <c r="DA314" s="80"/>
      <c r="DB314" s="80"/>
      <c r="DC314" s="80"/>
      <c r="DD314" s="80"/>
      <c r="DE314" s="80"/>
      <c r="DF314" s="80"/>
      <c r="DG314" s="80"/>
      <c r="DH314" s="80"/>
      <c r="DI314" s="80"/>
      <c r="DJ314" s="80"/>
      <c r="DK314" s="80"/>
      <c r="DL314" s="80"/>
      <c r="DM314" s="80"/>
      <c r="DN314" s="80"/>
      <c r="DO314" s="80"/>
      <c r="DP314" s="80"/>
      <c r="DQ314" s="80"/>
      <c r="DR314" s="80"/>
      <c r="DS314" s="80"/>
      <c r="DT314" s="80"/>
      <c r="DU314" s="80"/>
      <c r="DV314" s="80"/>
      <c r="DW314" s="80"/>
      <c r="DX314" s="80"/>
      <c r="DY314" s="80"/>
      <c r="DZ314" s="80"/>
      <c r="EA314" s="80"/>
      <c r="EB314" s="80"/>
      <c r="EC314" s="80"/>
      <c r="ED314" s="80"/>
      <c r="EE314" s="80"/>
      <c r="EF314" s="80"/>
      <c r="EG314" s="80"/>
      <c r="EH314" s="80"/>
      <c r="EI314" s="80"/>
      <c r="EJ314" s="80"/>
      <c r="EK314" s="80"/>
      <c r="EL314" s="80"/>
      <c r="EM314" s="80"/>
      <c r="EN314" s="80"/>
      <c r="EO314" s="80"/>
      <c r="EP314" s="80"/>
      <c r="EQ314" s="80"/>
      <c r="ER314" s="80"/>
      <c r="ES314" s="80"/>
      <c r="ET314" s="80"/>
      <c r="EU314" s="80"/>
      <c r="EV314" s="80"/>
      <c r="EW314" s="80"/>
      <c r="EX314" s="80"/>
      <c r="EY314" s="80"/>
      <c r="EZ314" s="80"/>
      <c r="FA314" s="80"/>
      <c r="FB314" s="80"/>
      <c r="FC314" s="80"/>
      <c r="FD314" s="80"/>
      <c r="FE314" s="80"/>
      <c r="FF314" s="80"/>
      <c r="FG314" s="80"/>
      <c r="FH314" s="80"/>
      <c r="FI314" s="80"/>
      <c r="FJ314" s="80"/>
      <c r="FK314" s="80"/>
      <c r="FL314" s="80"/>
      <c r="FM314" s="80"/>
      <c r="FN314" s="80"/>
      <c r="FO314" s="80"/>
      <c r="FP314" s="80"/>
      <c r="FQ314" s="80"/>
      <c r="FR314" s="80"/>
      <c r="FS314" s="80"/>
      <c r="FT314" s="80"/>
      <c r="FU314" s="80"/>
      <c r="FV314" s="80"/>
      <c r="FW314" s="80"/>
      <c r="FX314" s="80"/>
      <c r="FY314" s="80"/>
      <c r="FZ314" s="80"/>
      <c r="GA314" s="80"/>
      <c r="GB314" s="80"/>
      <c r="GC314" s="80"/>
      <c r="GD314" s="80"/>
      <c r="GE314" s="80"/>
      <c r="GF314" s="80"/>
    </row>
    <row r="315" spans="1:188" x14ac:dyDescent="0.25">
      <c r="A315" s="101"/>
      <c r="B315" s="102"/>
      <c r="C315" s="102"/>
      <c r="D315" s="38"/>
      <c r="E315" s="89"/>
      <c r="F315" s="90"/>
      <c r="G315" s="78"/>
      <c r="H315" s="91"/>
      <c r="I315" s="78"/>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c r="CT315" s="80"/>
      <c r="CU315" s="80"/>
      <c r="CV315" s="80"/>
      <c r="CW315" s="80"/>
      <c r="CX315" s="80"/>
      <c r="CY315" s="80"/>
      <c r="CZ315" s="80"/>
      <c r="DA315" s="80"/>
      <c r="DB315" s="80"/>
      <c r="DC315" s="80"/>
      <c r="DD315" s="80"/>
      <c r="DE315" s="80"/>
      <c r="DF315" s="80"/>
      <c r="DG315" s="80"/>
      <c r="DH315" s="80"/>
      <c r="DI315" s="80"/>
      <c r="DJ315" s="80"/>
      <c r="DK315" s="80"/>
      <c r="DL315" s="80"/>
      <c r="DM315" s="80"/>
      <c r="DN315" s="80"/>
      <c r="DO315" s="80"/>
      <c r="DP315" s="80"/>
      <c r="DQ315" s="80"/>
      <c r="DR315" s="80"/>
      <c r="DS315" s="80"/>
      <c r="DT315" s="80"/>
      <c r="DU315" s="80"/>
      <c r="DV315" s="80"/>
      <c r="DW315" s="80"/>
      <c r="DX315" s="80"/>
      <c r="DY315" s="80"/>
      <c r="DZ315" s="80"/>
      <c r="EA315" s="80"/>
      <c r="EB315" s="80"/>
      <c r="EC315" s="80"/>
      <c r="ED315" s="80"/>
      <c r="EE315" s="80"/>
      <c r="EF315" s="80"/>
      <c r="EG315" s="80"/>
      <c r="EH315" s="80"/>
      <c r="EI315" s="80"/>
      <c r="EJ315" s="80"/>
      <c r="EK315" s="80"/>
      <c r="EL315" s="80"/>
      <c r="EM315" s="80"/>
      <c r="EN315" s="80"/>
      <c r="EO315" s="80"/>
      <c r="EP315" s="80"/>
      <c r="EQ315" s="80"/>
      <c r="ER315" s="80"/>
      <c r="ES315" s="80"/>
      <c r="ET315" s="80"/>
      <c r="EU315" s="80"/>
      <c r="EV315" s="80"/>
      <c r="EW315" s="80"/>
      <c r="EX315" s="80"/>
      <c r="EY315" s="80"/>
      <c r="EZ315" s="80"/>
      <c r="FA315" s="80"/>
      <c r="FB315" s="80"/>
      <c r="FC315" s="80"/>
      <c r="FD315" s="80"/>
      <c r="FE315" s="80"/>
      <c r="FF315" s="80"/>
      <c r="FG315" s="80"/>
      <c r="FH315" s="80"/>
      <c r="FI315" s="80"/>
      <c r="FJ315" s="80"/>
      <c r="FK315" s="80"/>
      <c r="FL315" s="80"/>
      <c r="FM315" s="80"/>
      <c r="FN315" s="80"/>
      <c r="FO315" s="80"/>
      <c r="FP315" s="80"/>
      <c r="FQ315" s="80"/>
      <c r="FR315" s="80"/>
      <c r="FS315" s="80"/>
      <c r="FT315" s="80"/>
      <c r="FU315" s="80"/>
      <c r="FV315" s="80"/>
      <c r="FW315" s="80"/>
      <c r="FX315" s="80"/>
      <c r="FY315" s="80"/>
      <c r="FZ315" s="80"/>
      <c r="GA315" s="80"/>
      <c r="GB315" s="80"/>
      <c r="GC315" s="80"/>
      <c r="GD315" s="80"/>
      <c r="GE315" s="80"/>
      <c r="GF315" s="80"/>
    </row>
    <row r="316" spans="1:188" x14ac:dyDescent="0.25">
      <c r="A316" s="101"/>
      <c r="B316" s="102"/>
      <c r="C316" s="102"/>
      <c r="D316" s="38"/>
      <c r="E316" s="89"/>
      <c r="F316" s="90"/>
      <c r="G316" s="78"/>
      <c r="H316" s="91"/>
      <c r="I316" s="78"/>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80"/>
      <c r="AO316" s="80"/>
      <c r="AP316" s="80"/>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0"/>
      <c r="CB316" s="80"/>
      <c r="CC316" s="80"/>
      <c r="CD316" s="80"/>
      <c r="CE316" s="80"/>
      <c r="CF316" s="80"/>
      <c r="CG316" s="80"/>
      <c r="CH316" s="80"/>
      <c r="CI316" s="80"/>
      <c r="CJ316" s="80"/>
      <c r="CK316" s="80"/>
      <c r="CL316" s="80"/>
      <c r="CM316" s="80"/>
      <c r="CN316" s="80"/>
      <c r="CO316" s="80"/>
      <c r="CP316" s="80"/>
      <c r="CQ316" s="80"/>
      <c r="CR316" s="80"/>
      <c r="CS316" s="80"/>
      <c r="CT316" s="80"/>
      <c r="CU316" s="80"/>
      <c r="CV316" s="80"/>
      <c r="CW316" s="80"/>
      <c r="CX316" s="80"/>
      <c r="CY316" s="80"/>
      <c r="CZ316" s="80"/>
      <c r="DA316" s="80"/>
      <c r="DB316" s="80"/>
      <c r="DC316" s="80"/>
      <c r="DD316" s="80"/>
      <c r="DE316" s="80"/>
      <c r="DF316" s="80"/>
      <c r="DG316" s="80"/>
      <c r="DH316" s="80"/>
      <c r="DI316" s="80"/>
      <c r="DJ316" s="80"/>
      <c r="DK316" s="80"/>
      <c r="DL316" s="80"/>
      <c r="DM316" s="80"/>
      <c r="DN316" s="80"/>
      <c r="DO316" s="80"/>
      <c r="DP316" s="80"/>
      <c r="DQ316" s="80"/>
      <c r="DR316" s="80"/>
      <c r="DS316" s="80"/>
      <c r="DT316" s="80"/>
      <c r="DU316" s="80"/>
      <c r="DV316" s="80"/>
      <c r="DW316" s="80"/>
      <c r="DX316" s="80"/>
      <c r="DY316" s="80"/>
      <c r="DZ316" s="80"/>
      <c r="EA316" s="80"/>
      <c r="EB316" s="80"/>
      <c r="EC316" s="80"/>
      <c r="ED316" s="80"/>
      <c r="EE316" s="80"/>
      <c r="EF316" s="80"/>
      <c r="EG316" s="80"/>
      <c r="EH316" s="80"/>
      <c r="EI316" s="80"/>
      <c r="EJ316" s="80"/>
      <c r="EK316" s="80"/>
      <c r="EL316" s="80"/>
      <c r="EM316" s="80"/>
      <c r="EN316" s="80"/>
      <c r="EO316" s="80"/>
      <c r="EP316" s="80"/>
      <c r="EQ316" s="80"/>
      <c r="ER316" s="80"/>
      <c r="ES316" s="80"/>
      <c r="ET316" s="80"/>
      <c r="EU316" s="80"/>
      <c r="EV316" s="80"/>
      <c r="EW316" s="80"/>
      <c r="EX316" s="80"/>
      <c r="EY316" s="80"/>
      <c r="EZ316" s="80"/>
      <c r="FA316" s="80"/>
      <c r="FB316" s="80"/>
      <c r="FC316" s="80"/>
      <c r="FD316" s="80"/>
      <c r="FE316" s="80"/>
      <c r="FF316" s="80"/>
      <c r="FG316" s="80"/>
      <c r="FH316" s="80"/>
      <c r="FI316" s="80"/>
      <c r="FJ316" s="80"/>
      <c r="FK316" s="80"/>
      <c r="FL316" s="80"/>
      <c r="FM316" s="80"/>
      <c r="FN316" s="80"/>
      <c r="FO316" s="80"/>
      <c r="FP316" s="80"/>
      <c r="FQ316" s="80"/>
      <c r="FR316" s="80"/>
      <c r="FS316" s="80"/>
      <c r="FT316" s="80"/>
      <c r="FU316" s="80"/>
      <c r="FV316" s="80"/>
      <c r="FW316" s="80"/>
      <c r="FX316" s="80"/>
      <c r="FY316" s="80"/>
      <c r="FZ316" s="80"/>
      <c r="GA316" s="80"/>
      <c r="GB316" s="80"/>
      <c r="GC316" s="80"/>
      <c r="GD316" s="80"/>
      <c r="GE316" s="80"/>
      <c r="GF316" s="80"/>
    </row>
    <row r="317" spans="1:188" x14ac:dyDescent="0.25">
      <c r="A317" s="101"/>
      <c r="B317" s="102"/>
      <c r="C317" s="102"/>
      <c r="D317" s="38"/>
      <c r="E317" s="89"/>
      <c r="F317" s="90"/>
      <c r="G317" s="78"/>
      <c r="H317" s="91"/>
      <c r="I317" s="78"/>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0"/>
      <c r="CB317" s="80"/>
      <c r="CC317" s="80"/>
      <c r="CD317" s="80"/>
      <c r="CE317" s="80"/>
      <c r="CF317" s="80"/>
      <c r="CG317" s="80"/>
      <c r="CH317" s="80"/>
      <c r="CI317" s="80"/>
      <c r="CJ317" s="80"/>
      <c r="CK317" s="80"/>
      <c r="CL317" s="80"/>
      <c r="CM317" s="80"/>
      <c r="CN317" s="80"/>
      <c r="CO317" s="80"/>
      <c r="CP317" s="80"/>
      <c r="CQ317" s="80"/>
      <c r="CR317" s="80"/>
      <c r="CS317" s="80"/>
      <c r="CT317" s="80"/>
      <c r="CU317" s="80"/>
      <c r="CV317" s="80"/>
      <c r="CW317" s="80"/>
      <c r="CX317" s="80"/>
      <c r="CY317" s="80"/>
      <c r="CZ317" s="80"/>
      <c r="DA317" s="80"/>
      <c r="DB317" s="80"/>
      <c r="DC317" s="80"/>
      <c r="DD317" s="80"/>
      <c r="DE317" s="80"/>
      <c r="DF317" s="80"/>
      <c r="DG317" s="80"/>
      <c r="DH317" s="80"/>
      <c r="DI317" s="80"/>
      <c r="DJ317" s="80"/>
      <c r="DK317" s="80"/>
      <c r="DL317" s="80"/>
      <c r="DM317" s="80"/>
      <c r="DN317" s="80"/>
      <c r="DO317" s="80"/>
      <c r="DP317" s="80"/>
      <c r="DQ317" s="80"/>
      <c r="DR317" s="80"/>
      <c r="DS317" s="80"/>
      <c r="DT317" s="80"/>
      <c r="DU317" s="80"/>
      <c r="DV317" s="80"/>
      <c r="DW317" s="80"/>
      <c r="DX317" s="80"/>
      <c r="DY317" s="80"/>
      <c r="DZ317" s="80"/>
      <c r="EA317" s="80"/>
      <c r="EB317" s="80"/>
      <c r="EC317" s="80"/>
      <c r="ED317" s="80"/>
      <c r="EE317" s="80"/>
      <c r="EF317" s="80"/>
      <c r="EG317" s="80"/>
      <c r="EH317" s="80"/>
      <c r="EI317" s="80"/>
      <c r="EJ317" s="80"/>
      <c r="EK317" s="80"/>
      <c r="EL317" s="80"/>
      <c r="EM317" s="80"/>
      <c r="EN317" s="80"/>
      <c r="EO317" s="80"/>
      <c r="EP317" s="80"/>
      <c r="EQ317" s="80"/>
      <c r="ER317" s="80"/>
      <c r="ES317" s="80"/>
      <c r="ET317" s="80"/>
      <c r="EU317" s="80"/>
      <c r="EV317" s="80"/>
      <c r="EW317" s="80"/>
      <c r="EX317" s="80"/>
      <c r="EY317" s="80"/>
      <c r="EZ317" s="80"/>
      <c r="FA317" s="80"/>
      <c r="FB317" s="80"/>
      <c r="FC317" s="80"/>
      <c r="FD317" s="80"/>
      <c r="FE317" s="80"/>
      <c r="FF317" s="80"/>
      <c r="FG317" s="80"/>
      <c r="FH317" s="80"/>
      <c r="FI317" s="80"/>
      <c r="FJ317" s="80"/>
      <c r="FK317" s="80"/>
      <c r="FL317" s="80"/>
      <c r="FM317" s="80"/>
      <c r="FN317" s="80"/>
      <c r="FO317" s="80"/>
      <c r="FP317" s="80"/>
      <c r="FQ317" s="80"/>
      <c r="FR317" s="80"/>
      <c r="FS317" s="80"/>
      <c r="FT317" s="80"/>
      <c r="FU317" s="80"/>
      <c r="FV317" s="80"/>
      <c r="FW317" s="80"/>
      <c r="FX317" s="80"/>
      <c r="FY317" s="80"/>
      <c r="FZ317" s="80"/>
      <c r="GA317" s="80"/>
      <c r="GB317" s="80"/>
      <c r="GC317" s="80"/>
      <c r="GD317" s="80"/>
      <c r="GE317" s="80"/>
      <c r="GF317" s="80"/>
    </row>
    <row r="318" spans="1:188" x14ac:dyDescent="0.25">
      <c r="A318" s="101"/>
      <c r="B318" s="102"/>
      <c r="C318" s="102"/>
      <c r="D318" s="38"/>
      <c r="E318" s="89"/>
      <c r="F318" s="90"/>
      <c r="G318" s="78"/>
      <c r="H318" s="91"/>
      <c r="I318" s="78"/>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0"/>
      <c r="CB318" s="80"/>
      <c r="CC318" s="80"/>
      <c r="CD318" s="80"/>
      <c r="CE318" s="80"/>
      <c r="CF318" s="80"/>
      <c r="CG318" s="80"/>
      <c r="CH318" s="80"/>
      <c r="CI318" s="80"/>
      <c r="CJ318" s="80"/>
      <c r="CK318" s="80"/>
      <c r="CL318" s="80"/>
      <c r="CM318" s="80"/>
      <c r="CN318" s="80"/>
      <c r="CO318" s="80"/>
      <c r="CP318" s="80"/>
      <c r="CQ318" s="80"/>
      <c r="CR318" s="80"/>
      <c r="CS318" s="80"/>
      <c r="CT318" s="80"/>
      <c r="CU318" s="80"/>
      <c r="CV318" s="80"/>
      <c r="CW318" s="80"/>
      <c r="CX318" s="80"/>
      <c r="CY318" s="80"/>
      <c r="CZ318" s="80"/>
      <c r="DA318" s="80"/>
      <c r="DB318" s="80"/>
      <c r="DC318" s="80"/>
      <c r="DD318" s="80"/>
      <c r="DE318" s="80"/>
      <c r="DF318" s="80"/>
      <c r="DG318" s="80"/>
      <c r="DH318" s="80"/>
      <c r="DI318" s="80"/>
      <c r="DJ318" s="80"/>
      <c r="DK318" s="80"/>
      <c r="DL318" s="80"/>
      <c r="DM318" s="80"/>
      <c r="DN318" s="80"/>
      <c r="DO318" s="80"/>
      <c r="DP318" s="80"/>
      <c r="DQ318" s="80"/>
      <c r="DR318" s="80"/>
      <c r="DS318" s="80"/>
      <c r="DT318" s="80"/>
      <c r="DU318" s="80"/>
      <c r="DV318" s="80"/>
      <c r="DW318" s="80"/>
      <c r="DX318" s="80"/>
      <c r="DY318" s="80"/>
      <c r="DZ318" s="80"/>
      <c r="EA318" s="80"/>
      <c r="EB318" s="80"/>
      <c r="EC318" s="80"/>
      <c r="ED318" s="80"/>
      <c r="EE318" s="80"/>
      <c r="EF318" s="80"/>
      <c r="EG318" s="80"/>
      <c r="EH318" s="80"/>
      <c r="EI318" s="80"/>
      <c r="EJ318" s="80"/>
      <c r="EK318" s="80"/>
      <c r="EL318" s="80"/>
      <c r="EM318" s="80"/>
      <c r="EN318" s="80"/>
      <c r="EO318" s="80"/>
      <c r="EP318" s="80"/>
      <c r="EQ318" s="80"/>
      <c r="ER318" s="80"/>
      <c r="ES318" s="80"/>
      <c r="ET318" s="80"/>
      <c r="EU318" s="80"/>
      <c r="EV318" s="80"/>
      <c r="EW318" s="80"/>
      <c r="EX318" s="80"/>
      <c r="EY318" s="80"/>
      <c r="EZ318" s="80"/>
      <c r="FA318" s="80"/>
      <c r="FB318" s="80"/>
      <c r="FC318" s="80"/>
      <c r="FD318" s="80"/>
      <c r="FE318" s="80"/>
      <c r="FF318" s="80"/>
      <c r="FG318" s="80"/>
      <c r="FH318" s="80"/>
      <c r="FI318" s="80"/>
      <c r="FJ318" s="80"/>
      <c r="FK318" s="80"/>
      <c r="FL318" s="80"/>
      <c r="FM318" s="80"/>
      <c r="FN318" s="80"/>
      <c r="FO318" s="80"/>
      <c r="FP318" s="80"/>
      <c r="FQ318" s="80"/>
      <c r="FR318" s="80"/>
      <c r="FS318" s="80"/>
      <c r="FT318" s="80"/>
      <c r="FU318" s="80"/>
      <c r="FV318" s="80"/>
      <c r="FW318" s="80"/>
      <c r="FX318" s="80"/>
      <c r="FY318" s="80"/>
      <c r="FZ318" s="80"/>
      <c r="GA318" s="80"/>
      <c r="GB318" s="80"/>
      <c r="GC318" s="80"/>
      <c r="GD318" s="80"/>
      <c r="GE318" s="80"/>
      <c r="GF318" s="80"/>
    </row>
    <row r="319" spans="1:188" x14ac:dyDescent="0.25">
      <c r="A319" s="101"/>
      <c r="B319" s="102"/>
      <c r="C319" s="102"/>
      <c r="D319" s="38"/>
      <c r="E319" s="89"/>
      <c r="F319" s="90"/>
      <c r="G319" s="78"/>
      <c r="H319" s="91"/>
      <c r="I319" s="78"/>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c r="CT319" s="80"/>
      <c r="CU319" s="80"/>
      <c r="CV319" s="80"/>
      <c r="CW319" s="80"/>
      <c r="CX319" s="80"/>
      <c r="CY319" s="80"/>
      <c r="CZ319" s="80"/>
      <c r="DA319" s="80"/>
      <c r="DB319" s="80"/>
      <c r="DC319" s="80"/>
      <c r="DD319" s="80"/>
      <c r="DE319" s="80"/>
      <c r="DF319" s="80"/>
      <c r="DG319" s="80"/>
      <c r="DH319" s="80"/>
      <c r="DI319" s="80"/>
      <c r="DJ319" s="80"/>
      <c r="DK319" s="80"/>
      <c r="DL319" s="80"/>
      <c r="DM319" s="80"/>
      <c r="DN319" s="80"/>
      <c r="DO319" s="80"/>
      <c r="DP319" s="80"/>
      <c r="DQ319" s="80"/>
      <c r="DR319" s="80"/>
      <c r="DS319" s="80"/>
      <c r="DT319" s="80"/>
      <c r="DU319" s="80"/>
      <c r="DV319" s="80"/>
      <c r="DW319" s="80"/>
      <c r="DX319" s="80"/>
      <c r="DY319" s="80"/>
      <c r="DZ319" s="80"/>
      <c r="EA319" s="80"/>
      <c r="EB319" s="80"/>
      <c r="EC319" s="80"/>
      <c r="ED319" s="80"/>
      <c r="EE319" s="80"/>
      <c r="EF319" s="80"/>
      <c r="EG319" s="80"/>
      <c r="EH319" s="80"/>
      <c r="EI319" s="80"/>
      <c r="EJ319" s="80"/>
      <c r="EK319" s="80"/>
      <c r="EL319" s="80"/>
      <c r="EM319" s="80"/>
      <c r="EN319" s="80"/>
      <c r="EO319" s="80"/>
      <c r="EP319" s="80"/>
      <c r="EQ319" s="80"/>
      <c r="ER319" s="80"/>
      <c r="ES319" s="80"/>
      <c r="ET319" s="80"/>
      <c r="EU319" s="80"/>
      <c r="EV319" s="80"/>
      <c r="EW319" s="80"/>
      <c r="EX319" s="80"/>
      <c r="EY319" s="80"/>
      <c r="EZ319" s="80"/>
      <c r="FA319" s="80"/>
      <c r="FB319" s="80"/>
      <c r="FC319" s="80"/>
      <c r="FD319" s="80"/>
      <c r="FE319" s="80"/>
      <c r="FF319" s="80"/>
      <c r="FG319" s="80"/>
      <c r="FH319" s="80"/>
      <c r="FI319" s="80"/>
      <c r="FJ319" s="80"/>
      <c r="FK319" s="80"/>
      <c r="FL319" s="80"/>
      <c r="FM319" s="80"/>
      <c r="FN319" s="80"/>
      <c r="FO319" s="80"/>
      <c r="FP319" s="80"/>
      <c r="FQ319" s="80"/>
      <c r="FR319" s="80"/>
      <c r="FS319" s="80"/>
      <c r="FT319" s="80"/>
      <c r="FU319" s="80"/>
      <c r="FV319" s="80"/>
      <c r="FW319" s="80"/>
      <c r="FX319" s="80"/>
      <c r="FY319" s="80"/>
      <c r="FZ319" s="80"/>
      <c r="GA319" s="80"/>
      <c r="GB319" s="80"/>
      <c r="GC319" s="80"/>
      <c r="GD319" s="80"/>
      <c r="GE319" s="80"/>
      <c r="GF319" s="80"/>
    </row>
    <row r="320" spans="1:188" x14ac:dyDescent="0.25">
      <c r="A320" s="101"/>
      <c r="B320" s="102"/>
      <c r="C320" s="102"/>
      <c r="D320" s="38"/>
      <c r="E320" s="89"/>
      <c r="F320" s="90"/>
      <c r="G320" s="78"/>
      <c r="H320" s="91"/>
      <c r="I320" s="78"/>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0"/>
      <c r="CB320" s="80"/>
      <c r="CC320" s="80"/>
      <c r="CD320" s="80"/>
      <c r="CE320" s="80"/>
      <c r="CF320" s="80"/>
      <c r="CG320" s="80"/>
      <c r="CH320" s="80"/>
      <c r="CI320" s="80"/>
      <c r="CJ320" s="80"/>
      <c r="CK320" s="80"/>
      <c r="CL320" s="80"/>
      <c r="CM320" s="80"/>
      <c r="CN320" s="80"/>
      <c r="CO320" s="80"/>
      <c r="CP320" s="80"/>
      <c r="CQ320" s="80"/>
      <c r="CR320" s="80"/>
      <c r="CS320" s="80"/>
      <c r="CT320" s="80"/>
      <c r="CU320" s="80"/>
      <c r="CV320" s="80"/>
      <c r="CW320" s="80"/>
      <c r="CX320" s="80"/>
      <c r="CY320" s="80"/>
      <c r="CZ320" s="80"/>
      <c r="DA320" s="80"/>
      <c r="DB320" s="80"/>
      <c r="DC320" s="80"/>
      <c r="DD320" s="80"/>
      <c r="DE320" s="80"/>
      <c r="DF320" s="80"/>
      <c r="DG320" s="80"/>
      <c r="DH320" s="80"/>
      <c r="DI320" s="80"/>
      <c r="DJ320" s="80"/>
      <c r="DK320" s="80"/>
      <c r="DL320" s="80"/>
      <c r="DM320" s="80"/>
      <c r="DN320" s="80"/>
      <c r="DO320" s="80"/>
      <c r="DP320" s="80"/>
      <c r="DQ320" s="80"/>
      <c r="DR320" s="80"/>
      <c r="DS320" s="80"/>
      <c r="DT320" s="80"/>
      <c r="DU320" s="80"/>
      <c r="DV320" s="80"/>
      <c r="DW320" s="80"/>
      <c r="DX320" s="80"/>
      <c r="DY320" s="80"/>
      <c r="DZ320" s="80"/>
      <c r="EA320" s="80"/>
      <c r="EB320" s="80"/>
      <c r="EC320" s="80"/>
      <c r="ED320" s="80"/>
      <c r="EE320" s="80"/>
      <c r="EF320" s="80"/>
      <c r="EG320" s="80"/>
      <c r="EH320" s="80"/>
      <c r="EI320" s="80"/>
      <c r="EJ320" s="80"/>
      <c r="EK320" s="80"/>
      <c r="EL320" s="80"/>
      <c r="EM320" s="80"/>
      <c r="EN320" s="80"/>
      <c r="EO320" s="80"/>
      <c r="EP320" s="80"/>
      <c r="EQ320" s="80"/>
      <c r="ER320" s="80"/>
      <c r="ES320" s="80"/>
      <c r="ET320" s="80"/>
      <c r="EU320" s="80"/>
      <c r="EV320" s="80"/>
      <c r="EW320" s="80"/>
      <c r="EX320" s="80"/>
      <c r="EY320" s="80"/>
      <c r="EZ320" s="80"/>
      <c r="FA320" s="80"/>
      <c r="FB320" s="80"/>
      <c r="FC320" s="80"/>
      <c r="FD320" s="80"/>
      <c r="FE320" s="80"/>
      <c r="FF320" s="80"/>
      <c r="FG320" s="80"/>
      <c r="FH320" s="80"/>
      <c r="FI320" s="80"/>
      <c r="FJ320" s="80"/>
      <c r="FK320" s="80"/>
      <c r="FL320" s="80"/>
      <c r="FM320" s="80"/>
      <c r="FN320" s="80"/>
      <c r="FO320" s="80"/>
      <c r="FP320" s="80"/>
      <c r="FQ320" s="80"/>
      <c r="FR320" s="80"/>
      <c r="FS320" s="80"/>
      <c r="FT320" s="80"/>
      <c r="FU320" s="80"/>
      <c r="FV320" s="80"/>
      <c r="FW320" s="80"/>
      <c r="FX320" s="80"/>
      <c r="FY320" s="80"/>
      <c r="FZ320" s="80"/>
      <c r="GA320" s="80"/>
      <c r="GB320" s="80"/>
      <c r="GC320" s="80"/>
      <c r="GD320" s="80"/>
      <c r="GE320" s="80"/>
      <c r="GF320" s="80"/>
    </row>
    <row r="321" spans="1:188" x14ac:dyDescent="0.25">
      <c r="A321" s="101"/>
      <c r="B321" s="102"/>
      <c r="C321" s="102"/>
      <c r="D321" s="38"/>
      <c r="E321" s="89"/>
      <c r="F321" s="90"/>
      <c r="G321" s="78"/>
      <c r="H321" s="91"/>
      <c r="I321" s="78"/>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0"/>
      <c r="CB321" s="80"/>
      <c r="CC321" s="80"/>
      <c r="CD321" s="80"/>
      <c r="CE321" s="80"/>
      <c r="CF321" s="80"/>
      <c r="CG321" s="80"/>
      <c r="CH321" s="80"/>
      <c r="CI321" s="80"/>
      <c r="CJ321" s="80"/>
      <c r="CK321" s="80"/>
      <c r="CL321" s="80"/>
      <c r="CM321" s="80"/>
      <c r="CN321" s="80"/>
      <c r="CO321" s="80"/>
      <c r="CP321" s="80"/>
      <c r="CQ321" s="80"/>
      <c r="CR321" s="80"/>
      <c r="CS321" s="80"/>
      <c r="CT321" s="80"/>
      <c r="CU321" s="80"/>
      <c r="CV321" s="80"/>
      <c r="CW321" s="80"/>
      <c r="CX321" s="80"/>
      <c r="CY321" s="80"/>
      <c r="CZ321" s="80"/>
      <c r="DA321" s="80"/>
      <c r="DB321" s="80"/>
      <c r="DC321" s="80"/>
      <c r="DD321" s="80"/>
      <c r="DE321" s="80"/>
      <c r="DF321" s="80"/>
      <c r="DG321" s="80"/>
      <c r="DH321" s="80"/>
      <c r="DI321" s="80"/>
      <c r="DJ321" s="80"/>
      <c r="DK321" s="80"/>
      <c r="DL321" s="80"/>
      <c r="DM321" s="80"/>
      <c r="DN321" s="80"/>
      <c r="DO321" s="80"/>
      <c r="DP321" s="80"/>
      <c r="DQ321" s="80"/>
      <c r="DR321" s="80"/>
      <c r="DS321" s="80"/>
      <c r="DT321" s="80"/>
      <c r="DU321" s="80"/>
      <c r="DV321" s="80"/>
      <c r="DW321" s="80"/>
      <c r="DX321" s="80"/>
      <c r="DY321" s="80"/>
      <c r="DZ321" s="80"/>
      <c r="EA321" s="80"/>
      <c r="EB321" s="80"/>
      <c r="EC321" s="80"/>
      <c r="ED321" s="80"/>
      <c r="EE321" s="80"/>
      <c r="EF321" s="80"/>
      <c r="EG321" s="80"/>
      <c r="EH321" s="80"/>
      <c r="EI321" s="80"/>
      <c r="EJ321" s="80"/>
      <c r="EK321" s="80"/>
      <c r="EL321" s="80"/>
      <c r="EM321" s="80"/>
      <c r="EN321" s="80"/>
      <c r="EO321" s="80"/>
      <c r="EP321" s="80"/>
      <c r="EQ321" s="80"/>
      <c r="ER321" s="80"/>
      <c r="ES321" s="80"/>
      <c r="ET321" s="80"/>
      <c r="EU321" s="80"/>
      <c r="EV321" s="80"/>
      <c r="EW321" s="80"/>
      <c r="EX321" s="80"/>
      <c r="EY321" s="80"/>
      <c r="EZ321" s="80"/>
      <c r="FA321" s="80"/>
      <c r="FB321" s="80"/>
      <c r="FC321" s="80"/>
      <c r="FD321" s="80"/>
      <c r="FE321" s="80"/>
      <c r="FF321" s="80"/>
      <c r="FG321" s="80"/>
      <c r="FH321" s="80"/>
      <c r="FI321" s="80"/>
      <c r="FJ321" s="80"/>
      <c r="FK321" s="80"/>
      <c r="FL321" s="80"/>
      <c r="FM321" s="80"/>
      <c r="FN321" s="80"/>
      <c r="FO321" s="80"/>
      <c r="FP321" s="80"/>
      <c r="FQ321" s="80"/>
      <c r="FR321" s="80"/>
      <c r="FS321" s="80"/>
      <c r="FT321" s="80"/>
      <c r="FU321" s="80"/>
      <c r="FV321" s="80"/>
      <c r="FW321" s="80"/>
      <c r="FX321" s="80"/>
      <c r="FY321" s="80"/>
      <c r="FZ321" s="80"/>
      <c r="GA321" s="80"/>
      <c r="GB321" s="80"/>
      <c r="GC321" s="80"/>
      <c r="GD321" s="80"/>
      <c r="GE321" s="80"/>
      <c r="GF321" s="80"/>
    </row>
    <row r="322" spans="1:188" x14ac:dyDescent="0.25">
      <c r="A322" s="101"/>
      <c r="B322" s="102"/>
      <c r="C322" s="102"/>
      <c r="D322" s="38"/>
      <c r="E322" s="89"/>
      <c r="F322" s="90"/>
      <c r="G322" s="78"/>
      <c r="H322" s="91"/>
      <c r="I322" s="78"/>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80"/>
      <c r="AO322" s="80"/>
      <c r="AP322" s="80"/>
      <c r="AQ322" s="80"/>
      <c r="AR322" s="80"/>
      <c r="AS322" s="80"/>
      <c r="AT322" s="80"/>
      <c r="AU322" s="80"/>
      <c r="AV322" s="80"/>
      <c r="AW322" s="80"/>
      <c r="AX322" s="80"/>
      <c r="AY322" s="80"/>
      <c r="AZ322" s="80"/>
      <c r="BA322" s="80"/>
      <c r="BB322" s="80"/>
      <c r="BC322" s="80"/>
      <c r="BD322" s="80"/>
      <c r="BE322" s="80"/>
      <c r="BF322" s="80"/>
      <c r="BG322" s="80"/>
      <c r="BH322" s="80"/>
      <c r="BI322" s="80"/>
      <c r="BJ322" s="80"/>
      <c r="BK322" s="80"/>
      <c r="BL322" s="80"/>
      <c r="BM322" s="80"/>
      <c r="BN322" s="80"/>
      <c r="BO322" s="80"/>
      <c r="BP322" s="80"/>
      <c r="BQ322" s="80"/>
      <c r="BR322" s="80"/>
      <c r="BS322" s="80"/>
      <c r="BT322" s="80"/>
      <c r="BU322" s="80"/>
      <c r="BV322" s="80"/>
      <c r="BW322" s="80"/>
      <c r="BX322" s="80"/>
      <c r="BY322" s="80"/>
      <c r="BZ322" s="80"/>
      <c r="CA322" s="80"/>
      <c r="CB322" s="80"/>
      <c r="CC322" s="80"/>
      <c r="CD322" s="80"/>
      <c r="CE322" s="80"/>
      <c r="CF322" s="80"/>
      <c r="CG322" s="80"/>
      <c r="CH322" s="80"/>
      <c r="CI322" s="80"/>
      <c r="CJ322" s="80"/>
      <c r="CK322" s="80"/>
      <c r="CL322" s="80"/>
      <c r="CM322" s="80"/>
      <c r="CN322" s="80"/>
      <c r="CO322" s="80"/>
      <c r="CP322" s="80"/>
      <c r="CQ322" s="80"/>
      <c r="CR322" s="80"/>
      <c r="CS322" s="80"/>
      <c r="CT322" s="80"/>
      <c r="CU322" s="80"/>
      <c r="CV322" s="80"/>
      <c r="CW322" s="80"/>
      <c r="CX322" s="80"/>
      <c r="CY322" s="80"/>
      <c r="CZ322" s="80"/>
      <c r="DA322" s="80"/>
      <c r="DB322" s="80"/>
      <c r="DC322" s="80"/>
      <c r="DD322" s="80"/>
      <c r="DE322" s="80"/>
      <c r="DF322" s="80"/>
      <c r="DG322" s="80"/>
      <c r="DH322" s="80"/>
      <c r="DI322" s="80"/>
      <c r="DJ322" s="80"/>
      <c r="DK322" s="80"/>
      <c r="DL322" s="80"/>
      <c r="DM322" s="80"/>
      <c r="DN322" s="80"/>
      <c r="DO322" s="80"/>
      <c r="DP322" s="80"/>
      <c r="DQ322" s="80"/>
      <c r="DR322" s="80"/>
      <c r="DS322" s="80"/>
      <c r="DT322" s="80"/>
      <c r="DU322" s="80"/>
      <c r="DV322" s="80"/>
      <c r="DW322" s="80"/>
      <c r="DX322" s="80"/>
      <c r="DY322" s="80"/>
      <c r="DZ322" s="80"/>
      <c r="EA322" s="80"/>
      <c r="EB322" s="80"/>
      <c r="EC322" s="80"/>
      <c r="ED322" s="80"/>
      <c r="EE322" s="80"/>
      <c r="EF322" s="80"/>
      <c r="EG322" s="80"/>
      <c r="EH322" s="80"/>
      <c r="EI322" s="80"/>
      <c r="EJ322" s="80"/>
      <c r="EK322" s="80"/>
      <c r="EL322" s="80"/>
      <c r="EM322" s="80"/>
      <c r="EN322" s="80"/>
      <c r="EO322" s="80"/>
      <c r="EP322" s="80"/>
      <c r="EQ322" s="80"/>
      <c r="ER322" s="80"/>
      <c r="ES322" s="80"/>
      <c r="ET322" s="80"/>
      <c r="EU322" s="80"/>
      <c r="EV322" s="80"/>
      <c r="EW322" s="80"/>
      <c r="EX322" s="80"/>
      <c r="EY322" s="80"/>
      <c r="EZ322" s="80"/>
      <c r="FA322" s="80"/>
      <c r="FB322" s="80"/>
      <c r="FC322" s="80"/>
      <c r="FD322" s="80"/>
      <c r="FE322" s="80"/>
      <c r="FF322" s="80"/>
      <c r="FG322" s="80"/>
      <c r="FH322" s="80"/>
      <c r="FI322" s="80"/>
      <c r="FJ322" s="80"/>
      <c r="FK322" s="80"/>
      <c r="FL322" s="80"/>
      <c r="FM322" s="80"/>
      <c r="FN322" s="80"/>
      <c r="FO322" s="80"/>
      <c r="FP322" s="80"/>
      <c r="FQ322" s="80"/>
      <c r="FR322" s="80"/>
      <c r="FS322" s="80"/>
      <c r="FT322" s="80"/>
      <c r="FU322" s="80"/>
      <c r="FV322" s="80"/>
      <c r="FW322" s="80"/>
      <c r="FX322" s="80"/>
      <c r="FY322" s="80"/>
      <c r="FZ322" s="80"/>
      <c r="GA322" s="80"/>
      <c r="GB322" s="80"/>
      <c r="GC322" s="80"/>
      <c r="GD322" s="80"/>
      <c r="GE322" s="80"/>
      <c r="GF322" s="80"/>
    </row>
    <row r="323" spans="1:188" x14ac:dyDescent="0.25">
      <c r="A323" s="101"/>
      <c r="B323" s="102"/>
      <c r="C323" s="102"/>
      <c r="D323" s="38"/>
      <c r="E323" s="89"/>
      <c r="F323" s="90"/>
      <c r="G323" s="78"/>
      <c r="H323" s="91"/>
      <c r="I323" s="78"/>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80"/>
      <c r="AO323" s="80"/>
      <c r="AP323" s="80"/>
      <c r="AQ323" s="80"/>
      <c r="AR323" s="80"/>
      <c r="AS323" s="80"/>
      <c r="AT323" s="80"/>
      <c r="AU323" s="80"/>
      <c r="AV323" s="80"/>
      <c r="AW323" s="80"/>
      <c r="AX323" s="80"/>
      <c r="AY323" s="80"/>
      <c r="AZ323" s="80"/>
      <c r="BA323" s="80"/>
      <c r="BB323" s="80"/>
      <c r="BC323" s="80"/>
      <c r="BD323" s="80"/>
      <c r="BE323" s="80"/>
      <c r="BF323" s="80"/>
      <c r="BG323" s="80"/>
      <c r="BH323" s="80"/>
      <c r="BI323" s="80"/>
      <c r="BJ323" s="80"/>
      <c r="BK323" s="80"/>
      <c r="BL323" s="80"/>
      <c r="BM323" s="80"/>
      <c r="BN323" s="80"/>
      <c r="BO323" s="80"/>
      <c r="BP323" s="80"/>
      <c r="BQ323" s="80"/>
      <c r="BR323" s="80"/>
      <c r="BS323" s="80"/>
      <c r="BT323" s="80"/>
      <c r="BU323" s="80"/>
      <c r="BV323" s="80"/>
      <c r="BW323" s="80"/>
      <c r="BX323" s="80"/>
      <c r="BY323" s="80"/>
      <c r="BZ323" s="80"/>
      <c r="CA323" s="80"/>
      <c r="CB323" s="80"/>
      <c r="CC323" s="80"/>
      <c r="CD323" s="80"/>
      <c r="CE323" s="80"/>
      <c r="CF323" s="80"/>
      <c r="CG323" s="80"/>
      <c r="CH323" s="80"/>
      <c r="CI323" s="80"/>
      <c r="CJ323" s="80"/>
      <c r="CK323" s="80"/>
      <c r="CL323" s="80"/>
      <c r="CM323" s="80"/>
      <c r="CN323" s="80"/>
      <c r="CO323" s="80"/>
      <c r="CP323" s="80"/>
      <c r="CQ323" s="80"/>
      <c r="CR323" s="80"/>
      <c r="CS323" s="80"/>
      <c r="CT323" s="80"/>
      <c r="CU323" s="80"/>
      <c r="CV323" s="80"/>
      <c r="CW323" s="80"/>
      <c r="CX323" s="80"/>
      <c r="CY323" s="80"/>
      <c r="CZ323" s="80"/>
      <c r="DA323" s="80"/>
      <c r="DB323" s="80"/>
      <c r="DC323" s="80"/>
      <c r="DD323" s="80"/>
      <c r="DE323" s="80"/>
      <c r="DF323" s="80"/>
      <c r="DG323" s="80"/>
      <c r="DH323" s="80"/>
      <c r="DI323" s="80"/>
      <c r="DJ323" s="80"/>
      <c r="DK323" s="80"/>
      <c r="DL323" s="80"/>
      <c r="DM323" s="80"/>
      <c r="DN323" s="80"/>
      <c r="DO323" s="80"/>
      <c r="DP323" s="80"/>
      <c r="DQ323" s="80"/>
      <c r="DR323" s="80"/>
      <c r="DS323" s="80"/>
      <c r="DT323" s="80"/>
      <c r="DU323" s="80"/>
      <c r="DV323" s="80"/>
      <c r="DW323" s="80"/>
      <c r="DX323" s="80"/>
      <c r="DY323" s="80"/>
      <c r="DZ323" s="80"/>
      <c r="EA323" s="80"/>
      <c r="EB323" s="80"/>
      <c r="EC323" s="80"/>
      <c r="ED323" s="80"/>
      <c r="EE323" s="80"/>
      <c r="EF323" s="80"/>
      <c r="EG323" s="80"/>
      <c r="EH323" s="80"/>
      <c r="EI323" s="80"/>
      <c r="EJ323" s="80"/>
      <c r="EK323" s="80"/>
      <c r="EL323" s="80"/>
      <c r="EM323" s="80"/>
      <c r="EN323" s="80"/>
      <c r="EO323" s="80"/>
      <c r="EP323" s="80"/>
      <c r="EQ323" s="80"/>
      <c r="ER323" s="80"/>
      <c r="ES323" s="80"/>
      <c r="ET323" s="80"/>
      <c r="EU323" s="80"/>
      <c r="EV323" s="80"/>
      <c r="EW323" s="80"/>
      <c r="EX323" s="80"/>
      <c r="EY323" s="80"/>
      <c r="EZ323" s="80"/>
      <c r="FA323" s="80"/>
      <c r="FB323" s="80"/>
      <c r="FC323" s="80"/>
      <c r="FD323" s="80"/>
      <c r="FE323" s="80"/>
      <c r="FF323" s="80"/>
      <c r="FG323" s="80"/>
      <c r="FH323" s="80"/>
      <c r="FI323" s="80"/>
      <c r="FJ323" s="80"/>
      <c r="FK323" s="80"/>
      <c r="FL323" s="80"/>
      <c r="FM323" s="80"/>
      <c r="FN323" s="80"/>
      <c r="FO323" s="80"/>
      <c r="FP323" s="80"/>
      <c r="FQ323" s="80"/>
      <c r="FR323" s="80"/>
      <c r="FS323" s="80"/>
      <c r="FT323" s="80"/>
      <c r="FU323" s="80"/>
      <c r="FV323" s="80"/>
      <c r="FW323" s="80"/>
      <c r="FX323" s="80"/>
      <c r="FY323" s="80"/>
      <c r="FZ323" s="80"/>
      <c r="GA323" s="80"/>
      <c r="GB323" s="80"/>
      <c r="GC323" s="80"/>
      <c r="GD323" s="80"/>
      <c r="GE323" s="80"/>
      <c r="GF323" s="80"/>
    </row>
    <row r="324" spans="1:188" x14ac:dyDescent="0.25">
      <c r="A324" s="101"/>
      <c r="B324" s="102"/>
      <c r="C324" s="102"/>
      <c r="D324" s="38"/>
      <c r="E324" s="89"/>
      <c r="F324" s="90"/>
      <c r="G324" s="78"/>
      <c r="H324" s="91"/>
      <c r="I324" s="78"/>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0"/>
      <c r="AP324" s="80"/>
      <c r="AQ324" s="80"/>
      <c r="AR324" s="80"/>
      <c r="AS324" s="80"/>
      <c r="AT324" s="80"/>
      <c r="AU324" s="80"/>
      <c r="AV324" s="80"/>
      <c r="AW324" s="80"/>
      <c r="AX324" s="80"/>
      <c r="AY324" s="80"/>
      <c r="AZ324" s="80"/>
      <c r="BA324" s="80"/>
      <c r="BB324" s="80"/>
      <c r="BC324" s="80"/>
      <c r="BD324" s="80"/>
      <c r="BE324" s="80"/>
      <c r="BF324" s="80"/>
      <c r="BG324" s="80"/>
      <c r="BH324" s="80"/>
      <c r="BI324" s="80"/>
      <c r="BJ324" s="80"/>
      <c r="BK324" s="80"/>
      <c r="BL324" s="80"/>
      <c r="BM324" s="80"/>
      <c r="BN324" s="80"/>
      <c r="BO324" s="80"/>
      <c r="BP324" s="80"/>
      <c r="BQ324" s="80"/>
      <c r="BR324" s="80"/>
      <c r="BS324" s="80"/>
      <c r="BT324" s="80"/>
      <c r="BU324" s="80"/>
      <c r="BV324" s="80"/>
      <c r="BW324" s="80"/>
      <c r="BX324" s="80"/>
      <c r="BY324" s="80"/>
      <c r="BZ324" s="80"/>
      <c r="CA324" s="80"/>
      <c r="CB324" s="80"/>
      <c r="CC324" s="80"/>
      <c r="CD324" s="80"/>
      <c r="CE324" s="80"/>
      <c r="CF324" s="80"/>
      <c r="CG324" s="80"/>
      <c r="CH324" s="80"/>
      <c r="CI324" s="80"/>
      <c r="CJ324" s="80"/>
      <c r="CK324" s="80"/>
      <c r="CL324" s="80"/>
      <c r="CM324" s="80"/>
      <c r="CN324" s="80"/>
      <c r="CO324" s="80"/>
      <c r="CP324" s="80"/>
      <c r="CQ324" s="80"/>
      <c r="CR324" s="80"/>
      <c r="CS324" s="80"/>
      <c r="CT324" s="80"/>
      <c r="CU324" s="80"/>
      <c r="CV324" s="80"/>
      <c r="CW324" s="80"/>
      <c r="CX324" s="80"/>
      <c r="CY324" s="80"/>
      <c r="CZ324" s="80"/>
      <c r="DA324" s="80"/>
      <c r="DB324" s="80"/>
      <c r="DC324" s="80"/>
      <c r="DD324" s="80"/>
      <c r="DE324" s="80"/>
      <c r="DF324" s="80"/>
      <c r="DG324" s="80"/>
      <c r="DH324" s="80"/>
      <c r="DI324" s="80"/>
      <c r="DJ324" s="80"/>
      <c r="DK324" s="80"/>
      <c r="DL324" s="80"/>
      <c r="DM324" s="80"/>
      <c r="DN324" s="80"/>
      <c r="DO324" s="80"/>
      <c r="DP324" s="80"/>
      <c r="DQ324" s="80"/>
      <c r="DR324" s="80"/>
      <c r="DS324" s="80"/>
      <c r="DT324" s="80"/>
      <c r="DU324" s="80"/>
      <c r="DV324" s="80"/>
      <c r="DW324" s="80"/>
      <c r="DX324" s="80"/>
      <c r="DY324" s="80"/>
      <c r="DZ324" s="80"/>
      <c r="EA324" s="80"/>
      <c r="EB324" s="80"/>
      <c r="EC324" s="80"/>
      <c r="ED324" s="80"/>
      <c r="EE324" s="80"/>
      <c r="EF324" s="80"/>
      <c r="EG324" s="80"/>
      <c r="EH324" s="80"/>
      <c r="EI324" s="80"/>
      <c r="EJ324" s="80"/>
      <c r="EK324" s="80"/>
      <c r="EL324" s="80"/>
      <c r="EM324" s="80"/>
      <c r="EN324" s="80"/>
      <c r="EO324" s="80"/>
      <c r="EP324" s="80"/>
      <c r="EQ324" s="80"/>
      <c r="ER324" s="80"/>
      <c r="ES324" s="80"/>
      <c r="ET324" s="80"/>
      <c r="EU324" s="80"/>
      <c r="EV324" s="80"/>
      <c r="EW324" s="80"/>
      <c r="EX324" s="80"/>
      <c r="EY324" s="80"/>
      <c r="EZ324" s="80"/>
      <c r="FA324" s="80"/>
      <c r="FB324" s="80"/>
      <c r="FC324" s="80"/>
      <c r="FD324" s="80"/>
      <c r="FE324" s="80"/>
      <c r="FF324" s="80"/>
      <c r="FG324" s="80"/>
      <c r="FH324" s="80"/>
      <c r="FI324" s="80"/>
      <c r="FJ324" s="80"/>
      <c r="FK324" s="80"/>
      <c r="FL324" s="80"/>
      <c r="FM324" s="80"/>
      <c r="FN324" s="80"/>
      <c r="FO324" s="80"/>
      <c r="FP324" s="80"/>
      <c r="FQ324" s="80"/>
      <c r="FR324" s="80"/>
      <c r="FS324" s="80"/>
      <c r="FT324" s="80"/>
      <c r="FU324" s="80"/>
      <c r="FV324" s="80"/>
      <c r="FW324" s="80"/>
      <c r="FX324" s="80"/>
      <c r="FY324" s="80"/>
      <c r="FZ324" s="80"/>
      <c r="GA324" s="80"/>
      <c r="GB324" s="80"/>
      <c r="GC324" s="80"/>
      <c r="GD324" s="80"/>
      <c r="GE324" s="80"/>
      <c r="GF324" s="80"/>
    </row>
    <row r="325" spans="1:188" x14ac:dyDescent="0.25">
      <c r="A325" s="101"/>
      <c r="B325" s="102"/>
      <c r="C325" s="102"/>
      <c r="D325" s="38"/>
      <c r="E325" s="89"/>
      <c r="F325" s="90"/>
      <c r="G325" s="78"/>
      <c r="H325" s="91"/>
      <c r="I325" s="78"/>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80"/>
      <c r="BH325" s="80"/>
      <c r="BI325" s="80"/>
      <c r="BJ325" s="80"/>
      <c r="BK325" s="80"/>
      <c r="BL325" s="80"/>
      <c r="BM325" s="80"/>
      <c r="BN325" s="80"/>
      <c r="BO325" s="80"/>
      <c r="BP325" s="80"/>
      <c r="BQ325" s="80"/>
      <c r="BR325" s="80"/>
      <c r="BS325" s="80"/>
      <c r="BT325" s="80"/>
      <c r="BU325" s="80"/>
      <c r="BV325" s="80"/>
      <c r="BW325" s="80"/>
      <c r="BX325" s="80"/>
      <c r="BY325" s="80"/>
      <c r="BZ325" s="80"/>
      <c r="CA325" s="80"/>
      <c r="CB325" s="80"/>
      <c r="CC325" s="80"/>
      <c r="CD325" s="80"/>
      <c r="CE325" s="80"/>
      <c r="CF325" s="80"/>
      <c r="CG325" s="80"/>
      <c r="CH325" s="80"/>
      <c r="CI325" s="80"/>
      <c r="CJ325" s="80"/>
      <c r="CK325" s="80"/>
      <c r="CL325" s="80"/>
      <c r="CM325" s="80"/>
      <c r="CN325" s="80"/>
      <c r="CO325" s="80"/>
      <c r="CP325" s="80"/>
      <c r="CQ325" s="80"/>
      <c r="CR325" s="80"/>
      <c r="CS325" s="80"/>
      <c r="CT325" s="80"/>
      <c r="CU325" s="80"/>
      <c r="CV325" s="80"/>
      <c r="CW325" s="80"/>
      <c r="CX325" s="80"/>
      <c r="CY325" s="80"/>
      <c r="CZ325" s="80"/>
      <c r="DA325" s="80"/>
      <c r="DB325" s="80"/>
      <c r="DC325" s="80"/>
      <c r="DD325" s="80"/>
      <c r="DE325" s="80"/>
      <c r="DF325" s="80"/>
      <c r="DG325" s="80"/>
      <c r="DH325" s="80"/>
      <c r="DI325" s="80"/>
      <c r="DJ325" s="80"/>
      <c r="DK325" s="80"/>
      <c r="DL325" s="80"/>
      <c r="DM325" s="80"/>
      <c r="DN325" s="80"/>
      <c r="DO325" s="80"/>
      <c r="DP325" s="80"/>
      <c r="DQ325" s="80"/>
      <c r="DR325" s="80"/>
      <c r="DS325" s="80"/>
      <c r="DT325" s="80"/>
      <c r="DU325" s="80"/>
      <c r="DV325" s="80"/>
      <c r="DW325" s="80"/>
      <c r="DX325" s="80"/>
      <c r="DY325" s="80"/>
      <c r="DZ325" s="80"/>
      <c r="EA325" s="80"/>
      <c r="EB325" s="80"/>
      <c r="EC325" s="80"/>
      <c r="ED325" s="80"/>
      <c r="EE325" s="80"/>
      <c r="EF325" s="80"/>
      <c r="EG325" s="80"/>
      <c r="EH325" s="80"/>
      <c r="EI325" s="80"/>
      <c r="EJ325" s="80"/>
      <c r="EK325" s="80"/>
      <c r="EL325" s="80"/>
      <c r="EM325" s="80"/>
      <c r="EN325" s="80"/>
      <c r="EO325" s="80"/>
      <c r="EP325" s="80"/>
      <c r="EQ325" s="80"/>
      <c r="ER325" s="80"/>
      <c r="ES325" s="80"/>
      <c r="ET325" s="80"/>
      <c r="EU325" s="80"/>
      <c r="EV325" s="80"/>
      <c r="EW325" s="80"/>
      <c r="EX325" s="80"/>
      <c r="EY325" s="80"/>
      <c r="EZ325" s="80"/>
      <c r="FA325" s="80"/>
      <c r="FB325" s="80"/>
      <c r="FC325" s="80"/>
      <c r="FD325" s="80"/>
      <c r="FE325" s="80"/>
      <c r="FF325" s="80"/>
      <c r="FG325" s="80"/>
      <c r="FH325" s="80"/>
      <c r="FI325" s="80"/>
      <c r="FJ325" s="80"/>
      <c r="FK325" s="80"/>
      <c r="FL325" s="80"/>
      <c r="FM325" s="80"/>
      <c r="FN325" s="80"/>
      <c r="FO325" s="80"/>
      <c r="FP325" s="80"/>
      <c r="FQ325" s="80"/>
      <c r="FR325" s="80"/>
      <c r="FS325" s="80"/>
      <c r="FT325" s="80"/>
      <c r="FU325" s="80"/>
      <c r="FV325" s="80"/>
      <c r="FW325" s="80"/>
      <c r="FX325" s="80"/>
      <c r="FY325" s="80"/>
      <c r="FZ325" s="80"/>
      <c r="GA325" s="80"/>
      <c r="GB325" s="80"/>
      <c r="GC325" s="80"/>
      <c r="GD325" s="80"/>
      <c r="GE325" s="80"/>
      <c r="GF325" s="80"/>
    </row>
    <row r="326" spans="1:188" x14ac:dyDescent="0.25">
      <c r="A326" s="101"/>
      <c r="B326" s="102"/>
      <c r="C326" s="102"/>
      <c r="D326" s="38"/>
      <c r="E326" s="89"/>
      <c r="F326" s="90"/>
      <c r="G326" s="78"/>
      <c r="H326" s="91"/>
      <c r="I326" s="78"/>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0"/>
      <c r="CB326" s="80"/>
      <c r="CC326" s="80"/>
      <c r="CD326" s="80"/>
      <c r="CE326" s="80"/>
      <c r="CF326" s="80"/>
      <c r="CG326" s="80"/>
      <c r="CH326" s="80"/>
      <c r="CI326" s="80"/>
      <c r="CJ326" s="80"/>
      <c r="CK326" s="80"/>
      <c r="CL326" s="80"/>
      <c r="CM326" s="80"/>
      <c r="CN326" s="80"/>
      <c r="CO326" s="80"/>
      <c r="CP326" s="80"/>
      <c r="CQ326" s="80"/>
      <c r="CR326" s="80"/>
      <c r="CS326" s="80"/>
      <c r="CT326" s="80"/>
      <c r="CU326" s="80"/>
      <c r="CV326" s="80"/>
      <c r="CW326" s="80"/>
      <c r="CX326" s="80"/>
      <c r="CY326" s="80"/>
      <c r="CZ326" s="80"/>
      <c r="DA326" s="80"/>
      <c r="DB326" s="80"/>
      <c r="DC326" s="80"/>
      <c r="DD326" s="80"/>
      <c r="DE326" s="80"/>
      <c r="DF326" s="80"/>
      <c r="DG326" s="80"/>
      <c r="DH326" s="80"/>
      <c r="DI326" s="80"/>
      <c r="DJ326" s="80"/>
      <c r="DK326" s="80"/>
      <c r="DL326" s="80"/>
      <c r="DM326" s="80"/>
      <c r="DN326" s="80"/>
      <c r="DO326" s="80"/>
      <c r="DP326" s="80"/>
      <c r="DQ326" s="80"/>
      <c r="DR326" s="80"/>
      <c r="DS326" s="80"/>
      <c r="DT326" s="80"/>
      <c r="DU326" s="80"/>
      <c r="DV326" s="80"/>
      <c r="DW326" s="80"/>
      <c r="DX326" s="80"/>
      <c r="DY326" s="80"/>
      <c r="DZ326" s="80"/>
      <c r="EA326" s="80"/>
      <c r="EB326" s="80"/>
      <c r="EC326" s="80"/>
      <c r="ED326" s="80"/>
      <c r="EE326" s="80"/>
      <c r="EF326" s="80"/>
      <c r="EG326" s="80"/>
      <c r="EH326" s="80"/>
      <c r="EI326" s="80"/>
      <c r="EJ326" s="80"/>
      <c r="EK326" s="80"/>
      <c r="EL326" s="80"/>
      <c r="EM326" s="80"/>
      <c r="EN326" s="80"/>
      <c r="EO326" s="80"/>
      <c r="EP326" s="80"/>
      <c r="EQ326" s="80"/>
      <c r="ER326" s="80"/>
      <c r="ES326" s="80"/>
      <c r="ET326" s="80"/>
      <c r="EU326" s="80"/>
      <c r="EV326" s="80"/>
      <c r="EW326" s="80"/>
      <c r="EX326" s="80"/>
      <c r="EY326" s="80"/>
      <c r="EZ326" s="80"/>
      <c r="FA326" s="80"/>
      <c r="FB326" s="80"/>
      <c r="FC326" s="80"/>
      <c r="FD326" s="80"/>
      <c r="FE326" s="80"/>
      <c r="FF326" s="80"/>
      <c r="FG326" s="80"/>
      <c r="FH326" s="80"/>
      <c r="FI326" s="80"/>
      <c r="FJ326" s="80"/>
      <c r="FK326" s="80"/>
      <c r="FL326" s="80"/>
      <c r="FM326" s="80"/>
      <c r="FN326" s="80"/>
      <c r="FO326" s="80"/>
      <c r="FP326" s="80"/>
      <c r="FQ326" s="80"/>
      <c r="FR326" s="80"/>
      <c r="FS326" s="80"/>
      <c r="FT326" s="80"/>
      <c r="FU326" s="80"/>
      <c r="FV326" s="80"/>
      <c r="FW326" s="80"/>
      <c r="FX326" s="80"/>
      <c r="FY326" s="80"/>
      <c r="FZ326" s="80"/>
      <c r="GA326" s="80"/>
      <c r="GB326" s="80"/>
      <c r="GC326" s="80"/>
      <c r="GD326" s="80"/>
      <c r="GE326" s="80"/>
      <c r="GF326" s="80"/>
    </row>
    <row r="327" spans="1:188" x14ac:dyDescent="0.25">
      <c r="A327" s="101"/>
      <c r="B327" s="102"/>
      <c r="C327" s="102"/>
      <c r="D327" s="38"/>
      <c r="E327" s="89"/>
      <c r="F327" s="90"/>
      <c r="G327" s="78"/>
      <c r="H327" s="91"/>
      <c r="I327" s="78"/>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80"/>
      <c r="AO327" s="80"/>
      <c r="AP327" s="80"/>
      <c r="AQ327" s="80"/>
      <c r="AR327" s="80"/>
      <c r="AS327" s="80"/>
      <c r="AT327" s="80"/>
      <c r="AU327" s="80"/>
      <c r="AV327" s="80"/>
      <c r="AW327" s="80"/>
      <c r="AX327" s="80"/>
      <c r="AY327" s="80"/>
      <c r="AZ327" s="80"/>
      <c r="BA327" s="80"/>
      <c r="BB327" s="80"/>
      <c r="BC327" s="80"/>
      <c r="BD327" s="80"/>
      <c r="BE327" s="80"/>
      <c r="BF327" s="80"/>
      <c r="BG327" s="80"/>
      <c r="BH327" s="80"/>
      <c r="BI327" s="80"/>
      <c r="BJ327" s="80"/>
      <c r="BK327" s="80"/>
      <c r="BL327" s="80"/>
      <c r="BM327" s="80"/>
      <c r="BN327" s="80"/>
      <c r="BO327" s="80"/>
      <c r="BP327" s="80"/>
      <c r="BQ327" s="80"/>
      <c r="BR327" s="80"/>
      <c r="BS327" s="80"/>
      <c r="BT327" s="80"/>
      <c r="BU327" s="80"/>
      <c r="BV327" s="80"/>
      <c r="BW327" s="80"/>
      <c r="BX327" s="80"/>
      <c r="BY327" s="80"/>
      <c r="BZ327" s="80"/>
      <c r="CA327" s="80"/>
      <c r="CB327" s="80"/>
      <c r="CC327" s="80"/>
      <c r="CD327" s="80"/>
      <c r="CE327" s="80"/>
      <c r="CF327" s="80"/>
      <c r="CG327" s="80"/>
      <c r="CH327" s="80"/>
      <c r="CI327" s="80"/>
      <c r="CJ327" s="80"/>
      <c r="CK327" s="80"/>
      <c r="CL327" s="80"/>
      <c r="CM327" s="80"/>
      <c r="CN327" s="80"/>
      <c r="CO327" s="80"/>
      <c r="CP327" s="80"/>
      <c r="CQ327" s="80"/>
      <c r="CR327" s="80"/>
      <c r="CS327" s="80"/>
      <c r="CT327" s="80"/>
      <c r="CU327" s="80"/>
      <c r="CV327" s="80"/>
      <c r="CW327" s="80"/>
      <c r="CX327" s="80"/>
      <c r="CY327" s="80"/>
      <c r="CZ327" s="80"/>
      <c r="DA327" s="80"/>
      <c r="DB327" s="80"/>
      <c r="DC327" s="80"/>
      <c r="DD327" s="80"/>
      <c r="DE327" s="80"/>
      <c r="DF327" s="80"/>
      <c r="DG327" s="80"/>
      <c r="DH327" s="80"/>
      <c r="DI327" s="80"/>
      <c r="DJ327" s="80"/>
      <c r="DK327" s="80"/>
      <c r="DL327" s="80"/>
      <c r="DM327" s="80"/>
      <c r="DN327" s="80"/>
      <c r="DO327" s="80"/>
      <c r="DP327" s="80"/>
      <c r="DQ327" s="80"/>
      <c r="DR327" s="80"/>
      <c r="DS327" s="80"/>
      <c r="DT327" s="80"/>
      <c r="DU327" s="80"/>
      <c r="DV327" s="80"/>
      <c r="DW327" s="80"/>
      <c r="DX327" s="80"/>
      <c r="DY327" s="80"/>
      <c r="DZ327" s="80"/>
      <c r="EA327" s="80"/>
      <c r="EB327" s="80"/>
      <c r="EC327" s="80"/>
      <c r="ED327" s="80"/>
      <c r="EE327" s="80"/>
      <c r="EF327" s="80"/>
      <c r="EG327" s="80"/>
      <c r="EH327" s="80"/>
      <c r="EI327" s="80"/>
      <c r="EJ327" s="80"/>
      <c r="EK327" s="80"/>
      <c r="EL327" s="80"/>
      <c r="EM327" s="80"/>
      <c r="EN327" s="80"/>
      <c r="EO327" s="80"/>
      <c r="EP327" s="80"/>
      <c r="EQ327" s="80"/>
      <c r="ER327" s="80"/>
      <c r="ES327" s="80"/>
      <c r="ET327" s="80"/>
      <c r="EU327" s="80"/>
      <c r="EV327" s="80"/>
      <c r="EW327" s="80"/>
      <c r="EX327" s="80"/>
      <c r="EY327" s="80"/>
      <c r="EZ327" s="80"/>
      <c r="FA327" s="80"/>
      <c r="FB327" s="80"/>
      <c r="FC327" s="80"/>
      <c r="FD327" s="80"/>
      <c r="FE327" s="80"/>
      <c r="FF327" s="80"/>
      <c r="FG327" s="80"/>
      <c r="FH327" s="80"/>
      <c r="FI327" s="80"/>
      <c r="FJ327" s="80"/>
      <c r="FK327" s="80"/>
      <c r="FL327" s="80"/>
      <c r="FM327" s="80"/>
      <c r="FN327" s="80"/>
      <c r="FO327" s="80"/>
      <c r="FP327" s="80"/>
      <c r="FQ327" s="80"/>
      <c r="FR327" s="80"/>
      <c r="FS327" s="80"/>
      <c r="FT327" s="80"/>
      <c r="FU327" s="80"/>
      <c r="FV327" s="80"/>
      <c r="FW327" s="80"/>
      <c r="FX327" s="80"/>
      <c r="FY327" s="80"/>
      <c r="FZ327" s="80"/>
      <c r="GA327" s="80"/>
      <c r="GB327" s="80"/>
      <c r="GC327" s="80"/>
      <c r="GD327" s="80"/>
      <c r="GE327" s="80"/>
      <c r="GF327" s="80"/>
    </row>
    <row r="328" spans="1:188" x14ac:dyDescent="0.25">
      <c r="A328" s="101"/>
      <c r="B328" s="102"/>
      <c r="C328" s="102"/>
      <c r="D328" s="38"/>
      <c r="E328" s="89"/>
      <c r="F328" s="90"/>
      <c r="G328" s="78"/>
      <c r="H328" s="91"/>
      <c r="I328" s="78"/>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80"/>
      <c r="BM328" s="80"/>
      <c r="BN328" s="80"/>
      <c r="BO328" s="80"/>
      <c r="BP328" s="80"/>
      <c r="BQ328" s="80"/>
      <c r="BR328" s="80"/>
      <c r="BS328" s="80"/>
      <c r="BT328" s="80"/>
      <c r="BU328" s="80"/>
      <c r="BV328" s="80"/>
      <c r="BW328" s="80"/>
      <c r="BX328" s="80"/>
      <c r="BY328" s="80"/>
      <c r="BZ328" s="80"/>
      <c r="CA328" s="80"/>
      <c r="CB328" s="80"/>
      <c r="CC328" s="80"/>
      <c r="CD328" s="80"/>
      <c r="CE328" s="80"/>
      <c r="CF328" s="80"/>
      <c r="CG328" s="80"/>
      <c r="CH328" s="80"/>
      <c r="CI328" s="80"/>
      <c r="CJ328" s="80"/>
      <c r="CK328" s="80"/>
      <c r="CL328" s="80"/>
      <c r="CM328" s="80"/>
      <c r="CN328" s="80"/>
      <c r="CO328" s="80"/>
      <c r="CP328" s="80"/>
      <c r="CQ328" s="80"/>
      <c r="CR328" s="80"/>
      <c r="CS328" s="80"/>
      <c r="CT328" s="80"/>
      <c r="CU328" s="80"/>
      <c r="CV328" s="80"/>
      <c r="CW328" s="80"/>
      <c r="CX328" s="80"/>
      <c r="CY328" s="80"/>
      <c r="CZ328" s="80"/>
      <c r="DA328" s="80"/>
      <c r="DB328" s="80"/>
      <c r="DC328" s="80"/>
      <c r="DD328" s="80"/>
      <c r="DE328" s="80"/>
      <c r="DF328" s="80"/>
      <c r="DG328" s="80"/>
      <c r="DH328" s="80"/>
      <c r="DI328" s="80"/>
      <c r="DJ328" s="80"/>
      <c r="DK328" s="80"/>
      <c r="DL328" s="80"/>
      <c r="DM328" s="80"/>
      <c r="DN328" s="80"/>
      <c r="DO328" s="80"/>
      <c r="DP328" s="80"/>
      <c r="DQ328" s="80"/>
      <c r="DR328" s="80"/>
      <c r="DS328" s="80"/>
      <c r="DT328" s="80"/>
      <c r="DU328" s="80"/>
      <c r="DV328" s="80"/>
      <c r="DW328" s="80"/>
      <c r="DX328" s="80"/>
      <c r="DY328" s="80"/>
      <c r="DZ328" s="80"/>
      <c r="EA328" s="80"/>
      <c r="EB328" s="80"/>
      <c r="EC328" s="80"/>
      <c r="ED328" s="80"/>
      <c r="EE328" s="80"/>
      <c r="EF328" s="80"/>
      <c r="EG328" s="80"/>
      <c r="EH328" s="80"/>
      <c r="EI328" s="80"/>
      <c r="EJ328" s="80"/>
      <c r="EK328" s="80"/>
      <c r="EL328" s="80"/>
      <c r="EM328" s="80"/>
      <c r="EN328" s="80"/>
      <c r="EO328" s="80"/>
      <c r="EP328" s="80"/>
      <c r="EQ328" s="80"/>
      <c r="ER328" s="80"/>
      <c r="ES328" s="80"/>
      <c r="ET328" s="80"/>
      <c r="EU328" s="80"/>
      <c r="EV328" s="80"/>
      <c r="EW328" s="80"/>
      <c r="EX328" s="80"/>
      <c r="EY328" s="80"/>
      <c r="EZ328" s="80"/>
      <c r="FA328" s="80"/>
      <c r="FB328" s="80"/>
      <c r="FC328" s="80"/>
      <c r="FD328" s="80"/>
      <c r="FE328" s="80"/>
      <c r="FF328" s="80"/>
      <c r="FG328" s="80"/>
      <c r="FH328" s="80"/>
      <c r="FI328" s="80"/>
      <c r="FJ328" s="80"/>
      <c r="FK328" s="80"/>
      <c r="FL328" s="80"/>
      <c r="FM328" s="80"/>
      <c r="FN328" s="80"/>
      <c r="FO328" s="80"/>
      <c r="FP328" s="80"/>
      <c r="FQ328" s="80"/>
      <c r="FR328" s="80"/>
      <c r="FS328" s="80"/>
      <c r="FT328" s="80"/>
      <c r="FU328" s="80"/>
      <c r="FV328" s="80"/>
      <c r="FW328" s="80"/>
      <c r="FX328" s="80"/>
      <c r="FY328" s="80"/>
      <c r="FZ328" s="80"/>
      <c r="GA328" s="80"/>
      <c r="GB328" s="80"/>
      <c r="GC328" s="80"/>
      <c r="GD328" s="80"/>
      <c r="GE328" s="80"/>
      <c r="GF328" s="80"/>
    </row>
    <row r="329" spans="1:188" x14ac:dyDescent="0.25">
      <c r="A329" s="101"/>
      <c r="B329" s="102"/>
      <c r="C329" s="102"/>
      <c r="D329" s="38"/>
      <c r="E329" s="89"/>
      <c r="F329" s="90"/>
      <c r="G329" s="78"/>
      <c r="H329" s="91"/>
      <c r="I329" s="78"/>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0"/>
      <c r="CB329" s="80"/>
      <c r="CC329" s="80"/>
      <c r="CD329" s="80"/>
      <c r="CE329" s="80"/>
      <c r="CF329" s="80"/>
      <c r="CG329" s="80"/>
      <c r="CH329" s="80"/>
      <c r="CI329" s="80"/>
      <c r="CJ329" s="80"/>
      <c r="CK329" s="80"/>
      <c r="CL329" s="80"/>
      <c r="CM329" s="80"/>
      <c r="CN329" s="80"/>
      <c r="CO329" s="80"/>
      <c r="CP329" s="80"/>
      <c r="CQ329" s="80"/>
      <c r="CR329" s="80"/>
      <c r="CS329" s="80"/>
      <c r="CT329" s="80"/>
      <c r="CU329" s="80"/>
      <c r="CV329" s="80"/>
      <c r="CW329" s="80"/>
      <c r="CX329" s="80"/>
      <c r="CY329" s="80"/>
      <c r="CZ329" s="80"/>
      <c r="DA329" s="80"/>
      <c r="DB329" s="80"/>
      <c r="DC329" s="80"/>
      <c r="DD329" s="80"/>
      <c r="DE329" s="80"/>
      <c r="DF329" s="80"/>
      <c r="DG329" s="80"/>
      <c r="DH329" s="80"/>
      <c r="DI329" s="80"/>
      <c r="DJ329" s="80"/>
      <c r="DK329" s="80"/>
      <c r="DL329" s="80"/>
      <c r="DM329" s="80"/>
      <c r="DN329" s="80"/>
      <c r="DO329" s="80"/>
      <c r="DP329" s="80"/>
      <c r="DQ329" s="80"/>
      <c r="DR329" s="80"/>
      <c r="DS329" s="80"/>
      <c r="DT329" s="80"/>
      <c r="DU329" s="80"/>
      <c r="DV329" s="80"/>
      <c r="DW329" s="80"/>
      <c r="DX329" s="80"/>
      <c r="DY329" s="80"/>
      <c r="DZ329" s="80"/>
      <c r="EA329" s="80"/>
      <c r="EB329" s="80"/>
      <c r="EC329" s="80"/>
      <c r="ED329" s="80"/>
      <c r="EE329" s="80"/>
      <c r="EF329" s="80"/>
      <c r="EG329" s="80"/>
      <c r="EH329" s="80"/>
      <c r="EI329" s="80"/>
      <c r="EJ329" s="80"/>
      <c r="EK329" s="80"/>
      <c r="EL329" s="80"/>
      <c r="EM329" s="80"/>
      <c r="EN329" s="80"/>
      <c r="EO329" s="80"/>
      <c r="EP329" s="80"/>
      <c r="EQ329" s="80"/>
      <c r="ER329" s="80"/>
      <c r="ES329" s="80"/>
      <c r="ET329" s="80"/>
      <c r="EU329" s="80"/>
      <c r="EV329" s="80"/>
      <c r="EW329" s="80"/>
      <c r="EX329" s="80"/>
      <c r="EY329" s="80"/>
      <c r="EZ329" s="80"/>
      <c r="FA329" s="80"/>
      <c r="FB329" s="80"/>
      <c r="FC329" s="80"/>
      <c r="FD329" s="80"/>
      <c r="FE329" s="80"/>
      <c r="FF329" s="80"/>
      <c r="FG329" s="80"/>
      <c r="FH329" s="80"/>
      <c r="FI329" s="80"/>
      <c r="FJ329" s="80"/>
      <c r="FK329" s="80"/>
      <c r="FL329" s="80"/>
      <c r="FM329" s="80"/>
      <c r="FN329" s="80"/>
      <c r="FO329" s="80"/>
      <c r="FP329" s="80"/>
      <c r="FQ329" s="80"/>
      <c r="FR329" s="80"/>
      <c r="FS329" s="80"/>
      <c r="FT329" s="80"/>
      <c r="FU329" s="80"/>
      <c r="FV329" s="80"/>
      <c r="FW329" s="80"/>
      <c r="FX329" s="80"/>
      <c r="FY329" s="80"/>
      <c r="FZ329" s="80"/>
      <c r="GA329" s="80"/>
      <c r="GB329" s="80"/>
      <c r="GC329" s="80"/>
      <c r="GD329" s="80"/>
      <c r="GE329" s="80"/>
      <c r="GF329" s="80"/>
    </row>
    <row r="330" spans="1:188" x14ac:dyDescent="0.25">
      <c r="A330" s="101"/>
      <c r="B330" s="102"/>
      <c r="C330" s="102"/>
      <c r="D330" s="38"/>
      <c r="E330" s="89"/>
      <c r="F330" s="90"/>
      <c r="G330" s="78"/>
      <c r="H330" s="91"/>
      <c r="I330" s="78"/>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c r="CA330" s="80"/>
      <c r="CB330" s="80"/>
      <c r="CC330" s="80"/>
      <c r="CD330" s="80"/>
      <c r="CE330" s="80"/>
      <c r="CF330" s="80"/>
      <c r="CG330" s="80"/>
      <c r="CH330" s="80"/>
      <c r="CI330" s="80"/>
      <c r="CJ330" s="80"/>
      <c r="CK330" s="80"/>
      <c r="CL330" s="80"/>
      <c r="CM330" s="80"/>
      <c r="CN330" s="80"/>
      <c r="CO330" s="80"/>
      <c r="CP330" s="80"/>
      <c r="CQ330" s="80"/>
      <c r="CR330" s="80"/>
      <c r="CS330" s="80"/>
      <c r="CT330" s="80"/>
      <c r="CU330" s="80"/>
      <c r="CV330" s="80"/>
      <c r="CW330" s="80"/>
      <c r="CX330" s="80"/>
      <c r="CY330" s="80"/>
      <c r="CZ330" s="80"/>
      <c r="DA330" s="80"/>
      <c r="DB330" s="80"/>
      <c r="DC330" s="80"/>
      <c r="DD330" s="80"/>
      <c r="DE330" s="80"/>
      <c r="DF330" s="80"/>
      <c r="DG330" s="80"/>
      <c r="DH330" s="80"/>
      <c r="DI330" s="80"/>
      <c r="DJ330" s="80"/>
      <c r="DK330" s="80"/>
      <c r="DL330" s="80"/>
      <c r="DM330" s="80"/>
      <c r="DN330" s="80"/>
      <c r="DO330" s="80"/>
      <c r="DP330" s="80"/>
      <c r="DQ330" s="80"/>
      <c r="DR330" s="80"/>
      <c r="DS330" s="80"/>
      <c r="DT330" s="80"/>
      <c r="DU330" s="80"/>
      <c r="DV330" s="80"/>
      <c r="DW330" s="80"/>
      <c r="DX330" s="80"/>
      <c r="DY330" s="80"/>
      <c r="DZ330" s="80"/>
      <c r="EA330" s="80"/>
      <c r="EB330" s="80"/>
      <c r="EC330" s="80"/>
      <c r="ED330" s="80"/>
      <c r="EE330" s="80"/>
      <c r="EF330" s="80"/>
      <c r="EG330" s="80"/>
      <c r="EH330" s="80"/>
      <c r="EI330" s="80"/>
      <c r="EJ330" s="80"/>
      <c r="EK330" s="80"/>
      <c r="EL330" s="80"/>
      <c r="EM330" s="80"/>
      <c r="EN330" s="80"/>
      <c r="EO330" s="80"/>
      <c r="EP330" s="80"/>
      <c r="EQ330" s="80"/>
      <c r="ER330" s="80"/>
      <c r="ES330" s="80"/>
      <c r="ET330" s="80"/>
      <c r="EU330" s="80"/>
      <c r="EV330" s="80"/>
      <c r="EW330" s="80"/>
      <c r="EX330" s="80"/>
      <c r="EY330" s="80"/>
      <c r="EZ330" s="80"/>
      <c r="FA330" s="80"/>
      <c r="FB330" s="80"/>
      <c r="FC330" s="80"/>
      <c r="FD330" s="80"/>
      <c r="FE330" s="80"/>
      <c r="FF330" s="80"/>
      <c r="FG330" s="80"/>
      <c r="FH330" s="80"/>
      <c r="FI330" s="80"/>
      <c r="FJ330" s="80"/>
      <c r="FK330" s="80"/>
      <c r="FL330" s="80"/>
      <c r="FM330" s="80"/>
      <c r="FN330" s="80"/>
      <c r="FO330" s="80"/>
      <c r="FP330" s="80"/>
      <c r="FQ330" s="80"/>
      <c r="FR330" s="80"/>
      <c r="FS330" s="80"/>
      <c r="FT330" s="80"/>
      <c r="FU330" s="80"/>
      <c r="FV330" s="80"/>
      <c r="FW330" s="80"/>
      <c r="FX330" s="80"/>
      <c r="FY330" s="80"/>
      <c r="FZ330" s="80"/>
      <c r="GA330" s="80"/>
      <c r="GB330" s="80"/>
      <c r="GC330" s="80"/>
      <c r="GD330" s="80"/>
      <c r="GE330" s="80"/>
      <c r="GF330" s="80"/>
    </row>
    <row r="331" spans="1:188" x14ac:dyDescent="0.25">
      <c r="A331" s="101"/>
      <c r="B331" s="102"/>
      <c r="C331" s="102"/>
      <c r="D331" s="38"/>
      <c r="E331" s="89"/>
      <c r="F331" s="90"/>
      <c r="G331" s="78"/>
      <c r="H331" s="91"/>
      <c r="I331" s="78"/>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c r="CA331" s="80"/>
      <c r="CB331" s="80"/>
      <c r="CC331" s="80"/>
      <c r="CD331" s="80"/>
      <c r="CE331" s="80"/>
      <c r="CF331" s="80"/>
      <c r="CG331" s="80"/>
      <c r="CH331" s="80"/>
      <c r="CI331" s="80"/>
      <c r="CJ331" s="80"/>
      <c r="CK331" s="80"/>
      <c r="CL331" s="80"/>
      <c r="CM331" s="80"/>
      <c r="CN331" s="80"/>
      <c r="CO331" s="80"/>
      <c r="CP331" s="80"/>
      <c r="CQ331" s="80"/>
      <c r="CR331" s="80"/>
      <c r="CS331" s="80"/>
      <c r="CT331" s="80"/>
      <c r="CU331" s="80"/>
      <c r="CV331" s="80"/>
      <c r="CW331" s="80"/>
      <c r="CX331" s="80"/>
      <c r="CY331" s="80"/>
      <c r="CZ331" s="80"/>
      <c r="DA331" s="80"/>
      <c r="DB331" s="80"/>
      <c r="DC331" s="80"/>
      <c r="DD331" s="80"/>
      <c r="DE331" s="80"/>
      <c r="DF331" s="80"/>
      <c r="DG331" s="80"/>
      <c r="DH331" s="80"/>
      <c r="DI331" s="80"/>
      <c r="DJ331" s="80"/>
      <c r="DK331" s="80"/>
      <c r="DL331" s="80"/>
      <c r="DM331" s="80"/>
      <c r="DN331" s="80"/>
      <c r="DO331" s="80"/>
      <c r="DP331" s="80"/>
      <c r="DQ331" s="80"/>
      <c r="DR331" s="80"/>
      <c r="DS331" s="80"/>
      <c r="DT331" s="80"/>
      <c r="DU331" s="80"/>
      <c r="DV331" s="80"/>
      <c r="DW331" s="80"/>
      <c r="DX331" s="80"/>
      <c r="DY331" s="80"/>
      <c r="DZ331" s="80"/>
      <c r="EA331" s="80"/>
      <c r="EB331" s="80"/>
      <c r="EC331" s="80"/>
      <c r="ED331" s="80"/>
      <c r="EE331" s="80"/>
      <c r="EF331" s="80"/>
      <c r="EG331" s="80"/>
      <c r="EH331" s="80"/>
      <c r="EI331" s="80"/>
      <c r="EJ331" s="80"/>
      <c r="EK331" s="80"/>
      <c r="EL331" s="80"/>
      <c r="EM331" s="80"/>
      <c r="EN331" s="80"/>
      <c r="EO331" s="80"/>
      <c r="EP331" s="80"/>
      <c r="EQ331" s="80"/>
      <c r="ER331" s="80"/>
      <c r="ES331" s="80"/>
      <c r="ET331" s="80"/>
      <c r="EU331" s="80"/>
      <c r="EV331" s="80"/>
      <c r="EW331" s="80"/>
      <c r="EX331" s="80"/>
      <c r="EY331" s="80"/>
      <c r="EZ331" s="80"/>
      <c r="FA331" s="80"/>
      <c r="FB331" s="80"/>
      <c r="FC331" s="80"/>
      <c r="FD331" s="80"/>
      <c r="FE331" s="80"/>
      <c r="FF331" s="80"/>
      <c r="FG331" s="80"/>
      <c r="FH331" s="80"/>
      <c r="FI331" s="80"/>
      <c r="FJ331" s="80"/>
      <c r="FK331" s="80"/>
      <c r="FL331" s="80"/>
      <c r="FM331" s="80"/>
      <c r="FN331" s="80"/>
      <c r="FO331" s="80"/>
      <c r="FP331" s="80"/>
      <c r="FQ331" s="80"/>
      <c r="FR331" s="80"/>
      <c r="FS331" s="80"/>
      <c r="FT331" s="80"/>
      <c r="FU331" s="80"/>
      <c r="FV331" s="80"/>
      <c r="FW331" s="80"/>
      <c r="FX331" s="80"/>
      <c r="FY331" s="80"/>
      <c r="FZ331" s="80"/>
      <c r="GA331" s="80"/>
      <c r="GB331" s="80"/>
      <c r="GC331" s="80"/>
      <c r="GD331" s="80"/>
      <c r="GE331" s="80"/>
      <c r="GF331" s="80"/>
    </row>
    <row r="332" spans="1:188" x14ac:dyDescent="0.25">
      <c r="A332" s="101"/>
      <c r="B332" s="102"/>
      <c r="C332" s="102"/>
      <c r="D332" s="38"/>
      <c r="E332" s="89"/>
      <c r="F332" s="90"/>
      <c r="G332" s="78"/>
      <c r="H332" s="91"/>
      <c r="I332" s="78"/>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c r="CA332" s="80"/>
      <c r="CB332" s="80"/>
      <c r="CC332" s="80"/>
      <c r="CD332" s="80"/>
      <c r="CE332" s="80"/>
      <c r="CF332" s="80"/>
      <c r="CG332" s="80"/>
      <c r="CH332" s="80"/>
      <c r="CI332" s="80"/>
      <c r="CJ332" s="80"/>
      <c r="CK332" s="80"/>
      <c r="CL332" s="80"/>
      <c r="CM332" s="80"/>
      <c r="CN332" s="80"/>
      <c r="CO332" s="80"/>
      <c r="CP332" s="80"/>
      <c r="CQ332" s="80"/>
      <c r="CR332" s="80"/>
      <c r="CS332" s="80"/>
      <c r="CT332" s="80"/>
      <c r="CU332" s="80"/>
      <c r="CV332" s="80"/>
      <c r="CW332" s="80"/>
      <c r="CX332" s="80"/>
      <c r="CY332" s="80"/>
      <c r="CZ332" s="80"/>
      <c r="DA332" s="80"/>
      <c r="DB332" s="80"/>
      <c r="DC332" s="80"/>
      <c r="DD332" s="80"/>
      <c r="DE332" s="80"/>
      <c r="DF332" s="80"/>
      <c r="DG332" s="80"/>
      <c r="DH332" s="80"/>
      <c r="DI332" s="80"/>
      <c r="DJ332" s="80"/>
      <c r="DK332" s="80"/>
      <c r="DL332" s="80"/>
      <c r="DM332" s="80"/>
      <c r="DN332" s="80"/>
      <c r="DO332" s="80"/>
      <c r="DP332" s="80"/>
      <c r="DQ332" s="80"/>
      <c r="DR332" s="80"/>
      <c r="DS332" s="80"/>
      <c r="DT332" s="80"/>
      <c r="DU332" s="80"/>
      <c r="DV332" s="80"/>
      <c r="DW332" s="80"/>
      <c r="DX332" s="80"/>
      <c r="DY332" s="80"/>
      <c r="DZ332" s="80"/>
      <c r="EA332" s="80"/>
      <c r="EB332" s="80"/>
      <c r="EC332" s="80"/>
      <c r="ED332" s="80"/>
      <c r="EE332" s="80"/>
      <c r="EF332" s="80"/>
      <c r="EG332" s="80"/>
      <c r="EH332" s="80"/>
      <c r="EI332" s="80"/>
      <c r="EJ332" s="80"/>
      <c r="EK332" s="80"/>
      <c r="EL332" s="80"/>
      <c r="EM332" s="80"/>
      <c r="EN332" s="80"/>
      <c r="EO332" s="80"/>
      <c r="EP332" s="80"/>
      <c r="EQ332" s="80"/>
      <c r="ER332" s="80"/>
      <c r="ES332" s="80"/>
      <c r="ET332" s="80"/>
      <c r="EU332" s="80"/>
      <c r="EV332" s="80"/>
      <c r="EW332" s="80"/>
      <c r="EX332" s="80"/>
      <c r="EY332" s="80"/>
      <c r="EZ332" s="80"/>
      <c r="FA332" s="80"/>
      <c r="FB332" s="80"/>
      <c r="FC332" s="80"/>
      <c r="FD332" s="80"/>
      <c r="FE332" s="80"/>
      <c r="FF332" s="80"/>
      <c r="FG332" s="80"/>
      <c r="FH332" s="80"/>
      <c r="FI332" s="80"/>
      <c r="FJ332" s="80"/>
      <c r="FK332" s="80"/>
      <c r="FL332" s="80"/>
      <c r="FM332" s="80"/>
      <c r="FN332" s="80"/>
      <c r="FO332" s="80"/>
      <c r="FP332" s="80"/>
      <c r="FQ332" s="80"/>
      <c r="FR332" s="80"/>
      <c r="FS332" s="80"/>
      <c r="FT332" s="80"/>
      <c r="FU332" s="80"/>
      <c r="FV332" s="80"/>
      <c r="FW332" s="80"/>
      <c r="FX332" s="80"/>
      <c r="FY332" s="80"/>
      <c r="FZ332" s="80"/>
      <c r="GA332" s="80"/>
      <c r="GB332" s="80"/>
      <c r="GC332" s="80"/>
      <c r="GD332" s="80"/>
      <c r="GE332" s="80"/>
      <c r="GF332" s="80"/>
    </row>
    <row r="333" spans="1:188" x14ac:dyDescent="0.25">
      <c r="A333" s="101"/>
      <c r="B333" s="102"/>
      <c r="C333" s="102"/>
      <c r="D333" s="38"/>
      <c r="E333" s="89"/>
      <c r="F333" s="90"/>
      <c r="G333" s="78"/>
      <c r="H333" s="91"/>
      <c r="I333" s="78"/>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c r="CA333" s="80"/>
      <c r="CB333" s="80"/>
      <c r="CC333" s="80"/>
      <c r="CD333" s="80"/>
      <c r="CE333" s="80"/>
      <c r="CF333" s="80"/>
      <c r="CG333" s="80"/>
      <c r="CH333" s="80"/>
      <c r="CI333" s="80"/>
      <c r="CJ333" s="80"/>
      <c r="CK333" s="80"/>
      <c r="CL333" s="80"/>
      <c r="CM333" s="80"/>
      <c r="CN333" s="80"/>
      <c r="CO333" s="80"/>
      <c r="CP333" s="80"/>
      <c r="CQ333" s="80"/>
      <c r="CR333" s="80"/>
      <c r="CS333" s="80"/>
      <c r="CT333" s="80"/>
      <c r="CU333" s="80"/>
      <c r="CV333" s="80"/>
      <c r="CW333" s="80"/>
      <c r="CX333" s="80"/>
      <c r="CY333" s="80"/>
      <c r="CZ333" s="80"/>
      <c r="DA333" s="80"/>
      <c r="DB333" s="80"/>
      <c r="DC333" s="80"/>
      <c r="DD333" s="80"/>
      <c r="DE333" s="80"/>
      <c r="DF333" s="80"/>
      <c r="DG333" s="80"/>
      <c r="DH333" s="80"/>
      <c r="DI333" s="80"/>
      <c r="DJ333" s="80"/>
      <c r="DK333" s="80"/>
      <c r="DL333" s="80"/>
      <c r="DM333" s="80"/>
      <c r="DN333" s="80"/>
      <c r="DO333" s="80"/>
      <c r="DP333" s="80"/>
      <c r="DQ333" s="80"/>
      <c r="DR333" s="80"/>
      <c r="DS333" s="80"/>
      <c r="DT333" s="80"/>
      <c r="DU333" s="80"/>
      <c r="DV333" s="80"/>
      <c r="DW333" s="80"/>
      <c r="DX333" s="80"/>
      <c r="DY333" s="80"/>
      <c r="DZ333" s="80"/>
      <c r="EA333" s="80"/>
      <c r="EB333" s="80"/>
      <c r="EC333" s="80"/>
      <c r="ED333" s="80"/>
      <c r="EE333" s="80"/>
      <c r="EF333" s="80"/>
      <c r="EG333" s="80"/>
      <c r="EH333" s="80"/>
      <c r="EI333" s="80"/>
      <c r="EJ333" s="80"/>
      <c r="EK333" s="80"/>
      <c r="EL333" s="80"/>
      <c r="EM333" s="80"/>
      <c r="EN333" s="80"/>
      <c r="EO333" s="80"/>
      <c r="EP333" s="80"/>
      <c r="EQ333" s="80"/>
      <c r="ER333" s="80"/>
      <c r="ES333" s="80"/>
      <c r="ET333" s="80"/>
      <c r="EU333" s="80"/>
      <c r="EV333" s="80"/>
      <c r="EW333" s="80"/>
      <c r="EX333" s="80"/>
      <c r="EY333" s="80"/>
      <c r="EZ333" s="80"/>
      <c r="FA333" s="80"/>
      <c r="FB333" s="80"/>
      <c r="FC333" s="80"/>
      <c r="FD333" s="80"/>
      <c r="FE333" s="80"/>
      <c r="FF333" s="80"/>
      <c r="FG333" s="80"/>
      <c r="FH333" s="80"/>
      <c r="FI333" s="80"/>
      <c r="FJ333" s="80"/>
      <c r="FK333" s="80"/>
      <c r="FL333" s="80"/>
      <c r="FM333" s="80"/>
      <c r="FN333" s="80"/>
      <c r="FO333" s="80"/>
      <c r="FP333" s="80"/>
      <c r="FQ333" s="80"/>
      <c r="FR333" s="80"/>
      <c r="FS333" s="80"/>
      <c r="FT333" s="80"/>
      <c r="FU333" s="80"/>
      <c r="FV333" s="80"/>
      <c r="FW333" s="80"/>
      <c r="FX333" s="80"/>
      <c r="FY333" s="80"/>
      <c r="FZ333" s="80"/>
      <c r="GA333" s="80"/>
      <c r="GB333" s="80"/>
      <c r="GC333" s="80"/>
      <c r="GD333" s="80"/>
      <c r="GE333" s="80"/>
      <c r="GF333" s="80"/>
    </row>
    <row r="334" spans="1:188" x14ac:dyDescent="0.25">
      <c r="A334" s="101"/>
      <c r="B334" s="102"/>
      <c r="C334" s="102"/>
      <c r="D334" s="38"/>
      <c r="E334" s="89"/>
      <c r="F334" s="90"/>
      <c r="G334" s="78"/>
      <c r="H334" s="91"/>
      <c r="I334" s="78"/>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c r="AM334" s="80"/>
      <c r="AN334" s="80"/>
      <c r="AO334" s="80"/>
      <c r="AP334" s="80"/>
      <c r="AQ334" s="80"/>
      <c r="AR334" s="80"/>
      <c r="AS334" s="80"/>
      <c r="AT334" s="80"/>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c r="CA334" s="80"/>
      <c r="CB334" s="80"/>
      <c r="CC334" s="80"/>
      <c r="CD334" s="80"/>
      <c r="CE334" s="80"/>
      <c r="CF334" s="80"/>
      <c r="CG334" s="80"/>
      <c r="CH334" s="80"/>
      <c r="CI334" s="80"/>
      <c r="CJ334" s="80"/>
      <c r="CK334" s="80"/>
      <c r="CL334" s="80"/>
      <c r="CM334" s="80"/>
      <c r="CN334" s="80"/>
      <c r="CO334" s="80"/>
      <c r="CP334" s="80"/>
      <c r="CQ334" s="80"/>
      <c r="CR334" s="80"/>
      <c r="CS334" s="80"/>
      <c r="CT334" s="80"/>
      <c r="CU334" s="80"/>
      <c r="CV334" s="80"/>
      <c r="CW334" s="80"/>
      <c r="CX334" s="80"/>
      <c r="CY334" s="80"/>
      <c r="CZ334" s="80"/>
      <c r="DA334" s="80"/>
      <c r="DB334" s="80"/>
      <c r="DC334" s="80"/>
      <c r="DD334" s="80"/>
      <c r="DE334" s="80"/>
      <c r="DF334" s="80"/>
      <c r="DG334" s="80"/>
      <c r="DH334" s="80"/>
      <c r="DI334" s="80"/>
      <c r="DJ334" s="80"/>
      <c r="DK334" s="80"/>
      <c r="DL334" s="80"/>
      <c r="DM334" s="80"/>
      <c r="DN334" s="80"/>
      <c r="DO334" s="80"/>
      <c r="DP334" s="80"/>
      <c r="DQ334" s="80"/>
      <c r="DR334" s="80"/>
      <c r="DS334" s="80"/>
      <c r="DT334" s="80"/>
      <c r="DU334" s="80"/>
      <c r="DV334" s="80"/>
      <c r="DW334" s="80"/>
      <c r="DX334" s="80"/>
      <c r="DY334" s="80"/>
      <c r="DZ334" s="80"/>
      <c r="EA334" s="80"/>
      <c r="EB334" s="80"/>
      <c r="EC334" s="80"/>
      <c r="ED334" s="80"/>
      <c r="EE334" s="80"/>
      <c r="EF334" s="80"/>
      <c r="EG334" s="80"/>
      <c r="EH334" s="80"/>
      <c r="EI334" s="80"/>
      <c r="EJ334" s="80"/>
      <c r="EK334" s="80"/>
      <c r="EL334" s="80"/>
      <c r="EM334" s="80"/>
      <c r="EN334" s="80"/>
      <c r="EO334" s="80"/>
      <c r="EP334" s="80"/>
      <c r="EQ334" s="80"/>
      <c r="ER334" s="80"/>
      <c r="ES334" s="80"/>
      <c r="ET334" s="80"/>
      <c r="EU334" s="80"/>
      <c r="EV334" s="80"/>
      <c r="EW334" s="80"/>
      <c r="EX334" s="80"/>
      <c r="EY334" s="80"/>
      <c r="EZ334" s="80"/>
      <c r="FA334" s="80"/>
      <c r="FB334" s="80"/>
      <c r="FC334" s="80"/>
      <c r="FD334" s="80"/>
      <c r="FE334" s="80"/>
      <c r="FF334" s="80"/>
      <c r="FG334" s="80"/>
      <c r="FH334" s="80"/>
      <c r="FI334" s="80"/>
      <c r="FJ334" s="80"/>
      <c r="FK334" s="80"/>
      <c r="FL334" s="80"/>
      <c r="FM334" s="80"/>
      <c r="FN334" s="80"/>
      <c r="FO334" s="80"/>
      <c r="FP334" s="80"/>
      <c r="FQ334" s="80"/>
      <c r="FR334" s="80"/>
      <c r="FS334" s="80"/>
      <c r="FT334" s="80"/>
      <c r="FU334" s="80"/>
      <c r="FV334" s="80"/>
      <c r="FW334" s="80"/>
      <c r="FX334" s="80"/>
      <c r="FY334" s="80"/>
      <c r="FZ334" s="80"/>
      <c r="GA334" s="80"/>
      <c r="GB334" s="80"/>
      <c r="GC334" s="80"/>
      <c r="GD334" s="80"/>
      <c r="GE334" s="80"/>
      <c r="GF334" s="80"/>
    </row>
    <row r="335" spans="1:188" x14ac:dyDescent="0.25">
      <c r="A335" s="101"/>
      <c r="B335" s="102"/>
      <c r="C335" s="102"/>
      <c r="D335" s="38"/>
      <c r="E335" s="89"/>
      <c r="F335" s="90"/>
      <c r="G335" s="78"/>
      <c r="H335" s="91"/>
      <c r="I335" s="78"/>
      <c r="O335" s="80"/>
      <c r="P335" s="80"/>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c r="CA335" s="80"/>
      <c r="CB335" s="80"/>
      <c r="CC335" s="80"/>
      <c r="CD335" s="80"/>
      <c r="CE335" s="80"/>
      <c r="CF335" s="80"/>
      <c r="CG335" s="80"/>
      <c r="CH335" s="80"/>
      <c r="CI335" s="80"/>
      <c r="CJ335" s="80"/>
      <c r="CK335" s="80"/>
      <c r="CL335" s="80"/>
      <c r="CM335" s="80"/>
      <c r="CN335" s="80"/>
      <c r="CO335" s="80"/>
      <c r="CP335" s="80"/>
      <c r="CQ335" s="80"/>
      <c r="CR335" s="80"/>
      <c r="CS335" s="80"/>
      <c r="CT335" s="80"/>
      <c r="CU335" s="80"/>
      <c r="CV335" s="80"/>
      <c r="CW335" s="80"/>
      <c r="CX335" s="80"/>
      <c r="CY335" s="80"/>
      <c r="CZ335" s="80"/>
      <c r="DA335" s="80"/>
      <c r="DB335" s="80"/>
      <c r="DC335" s="80"/>
      <c r="DD335" s="80"/>
      <c r="DE335" s="80"/>
      <c r="DF335" s="80"/>
      <c r="DG335" s="80"/>
      <c r="DH335" s="80"/>
      <c r="DI335" s="80"/>
      <c r="DJ335" s="80"/>
      <c r="DK335" s="80"/>
      <c r="DL335" s="80"/>
      <c r="DM335" s="80"/>
      <c r="DN335" s="80"/>
      <c r="DO335" s="80"/>
      <c r="DP335" s="80"/>
      <c r="DQ335" s="80"/>
      <c r="DR335" s="80"/>
      <c r="DS335" s="80"/>
      <c r="DT335" s="80"/>
      <c r="DU335" s="80"/>
      <c r="DV335" s="80"/>
      <c r="DW335" s="80"/>
      <c r="DX335" s="80"/>
      <c r="DY335" s="80"/>
      <c r="DZ335" s="80"/>
      <c r="EA335" s="80"/>
      <c r="EB335" s="80"/>
      <c r="EC335" s="80"/>
      <c r="ED335" s="80"/>
      <c r="EE335" s="80"/>
      <c r="EF335" s="80"/>
      <c r="EG335" s="80"/>
      <c r="EH335" s="80"/>
      <c r="EI335" s="80"/>
      <c r="EJ335" s="80"/>
      <c r="EK335" s="80"/>
      <c r="EL335" s="80"/>
      <c r="EM335" s="80"/>
      <c r="EN335" s="80"/>
      <c r="EO335" s="80"/>
      <c r="EP335" s="80"/>
      <c r="EQ335" s="80"/>
      <c r="ER335" s="80"/>
      <c r="ES335" s="80"/>
      <c r="ET335" s="80"/>
      <c r="EU335" s="80"/>
      <c r="EV335" s="80"/>
      <c r="EW335" s="80"/>
      <c r="EX335" s="80"/>
      <c r="EY335" s="80"/>
      <c r="EZ335" s="80"/>
      <c r="FA335" s="80"/>
      <c r="FB335" s="80"/>
      <c r="FC335" s="80"/>
      <c r="FD335" s="80"/>
      <c r="FE335" s="80"/>
      <c r="FF335" s="80"/>
      <c r="FG335" s="80"/>
      <c r="FH335" s="80"/>
      <c r="FI335" s="80"/>
      <c r="FJ335" s="80"/>
      <c r="FK335" s="80"/>
      <c r="FL335" s="80"/>
      <c r="FM335" s="80"/>
      <c r="FN335" s="80"/>
      <c r="FO335" s="80"/>
      <c r="FP335" s="80"/>
      <c r="FQ335" s="80"/>
      <c r="FR335" s="80"/>
      <c r="FS335" s="80"/>
      <c r="FT335" s="80"/>
      <c r="FU335" s="80"/>
      <c r="FV335" s="80"/>
      <c r="FW335" s="80"/>
      <c r="FX335" s="80"/>
      <c r="FY335" s="80"/>
      <c r="FZ335" s="80"/>
      <c r="GA335" s="80"/>
      <c r="GB335" s="80"/>
      <c r="GC335" s="80"/>
      <c r="GD335" s="80"/>
      <c r="GE335" s="80"/>
      <c r="GF335" s="80"/>
    </row>
    <row r="336" spans="1:188" x14ac:dyDescent="0.25">
      <c r="A336" s="101"/>
      <c r="B336" s="102"/>
      <c r="C336" s="102"/>
      <c r="D336" s="38"/>
      <c r="E336" s="89"/>
      <c r="F336" s="90"/>
      <c r="G336" s="78"/>
      <c r="H336" s="91"/>
      <c r="I336" s="78"/>
      <c r="O336" s="80"/>
      <c r="P336" s="80"/>
      <c r="Q336" s="80"/>
      <c r="R336" s="80"/>
      <c r="S336" s="80"/>
      <c r="T336" s="80"/>
      <c r="U336" s="80"/>
      <c r="V336" s="80"/>
      <c r="W336" s="80"/>
      <c r="X336" s="80"/>
      <c r="Y336" s="80"/>
      <c r="Z336" s="80"/>
      <c r="AA336" s="80"/>
      <c r="AB336" s="80"/>
      <c r="AC336" s="80"/>
      <c r="AD336" s="80"/>
      <c r="AE336" s="80"/>
      <c r="AF336" s="80"/>
      <c r="AG336" s="80"/>
      <c r="AH336" s="80"/>
      <c r="AI336" s="80"/>
      <c r="AJ336" s="80"/>
      <c r="AK336" s="80"/>
      <c r="AL336" s="80"/>
      <c r="AM336" s="80"/>
      <c r="AN336" s="80"/>
      <c r="AO336" s="80"/>
      <c r="AP336" s="80"/>
      <c r="AQ336" s="80"/>
      <c r="AR336" s="80"/>
      <c r="AS336" s="80"/>
      <c r="AT336" s="80"/>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c r="CA336" s="80"/>
      <c r="CB336" s="80"/>
      <c r="CC336" s="80"/>
      <c r="CD336" s="80"/>
      <c r="CE336" s="80"/>
      <c r="CF336" s="80"/>
      <c r="CG336" s="80"/>
      <c r="CH336" s="80"/>
      <c r="CI336" s="80"/>
      <c r="CJ336" s="80"/>
      <c r="CK336" s="80"/>
      <c r="CL336" s="80"/>
      <c r="CM336" s="80"/>
      <c r="CN336" s="80"/>
      <c r="CO336" s="80"/>
      <c r="CP336" s="80"/>
      <c r="CQ336" s="80"/>
      <c r="CR336" s="80"/>
      <c r="CS336" s="80"/>
      <c r="CT336" s="80"/>
      <c r="CU336" s="80"/>
      <c r="CV336" s="80"/>
      <c r="CW336" s="80"/>
      <c r="CX336" s="80"/>
      <c r="CY336" s="80"/>
      <c r="CZ336" s="80"/>
      <c r="DA336" s="80"/>
      <c r="DB336" s="80"/>
      <c r="DC336" s="80"/>
      <c r="DD336" s="80"/>
      <c r="DE336" s="80"/>
      <c r="DF336" s="80"/>
      <c r="DG336" s="80"/>
      <c r="DH336" s="80"/>
      <c r="DI336" s="80"/>
      <c r="DJ336" s="80"/>
      <c r="DK336" s="80"/>
      <c r="DL336" s="80"/>
      <c r="DM336" s="80"/>
      <c r="DN336" s="80"/>
      <c r="DO336" s="80"/>
      <c r="DP336" s="80"/>
      <c r="DQ336" s="80"/>
      <c r="DR336" s="80"/>
      <c r="DS336" s="80"/>
      <c r="DT336" s="80"/>
      <c r="DU336" s="80"/>
      <c r="DV336" s="80"/>
      <c r="DW336" s="80"/>
      <c r="DX336" s="80"/>
      <c r="DY336" s="80"/>
      <c r="DZ336" s="80"/>
      <c r="EA336" s="80"/>
      <c r="EB336" s="80"/>
      <c r="EC336" s="80"/>
      <c r="ED336" s="80"/>
      <c r="EE336" s="80"/>
      <c r="EF336" s="80"/>
      <c r="EG336" s="80"/>
      <c r="EH336" s="80"/>
      <c r="EI336" s="80"/>
      <c r="EJ336" s="80"/>
      <c r="EK336" s="80"/>
      <c r="EL336" s="80"/>
      <c r="EM336" s="80"/>
      <c r="EN336" s="80"/>
      <c r="EO336" s="80"/>
      <c r="EP336" s="80"/>
      <c r="EQ336" s="80"/>
      <c r="ER336" s="80"/>
      <c r="ES336" s="80"/>
      <c r="ET336" s="80"/>
      <c r="EU336" s="80"/>
      <c r="EV336" s="80"/>
      <c r="EW336" s="80"/>
      <c r="EX336" s="80"/>
      <c r="EY336" s="80"/>
      <c r="EZ336" s="80"/>
      <c r="FA336" s="80"/>
      <c r="FB336" s="80"/>
      <c r="FC336" s="80"/>
      <c r="FD336" s="80"/>
      <c r="FE336" s="80"/>
      <c r="FF336" s="80"/>
      <c r="FG336" s="80"/>
      <c r="FH336" s="80"/>
      <c r="FI336" s="80"/>
      <c r="FJ336" s="80"/>
      <c r="FK336" s="80"/>
      <c r="FL336" s="80"/>
      <c r="FM336" s="80"/>
      <c r="FN336" s="80"/>
      <c r="FO336" s="80"/>
      <c r="FP336" s="80"/>
      <c r="FQ336" s="80"/>
      <c r="FR336" s="80"/>
      <c r="FS336" s="80"/>
      <c r="FT336" s="80"/>
      <c r="FU336" s="80"/>
      <c r="FV336" s="80"/>
      <c r="FW336" s="80"/>
      <c r="FX336" s="80"/>
      <c r="FY336" s="80"/>
      <c r="FZ336" s="80"/>
      <c r="GA336" s="80"/>
      <c r="GB336" s="80"/>
      <c r="GC336" s="80"/>
      <c r="GD336" s="80"/>
      <c r="GE336" s="80"/>
      <c r="GF336" s="80"/>
    </row>
    <row r="337" spans="1:188" x14ac:dyDescent="0.25">
      <c r="A337" s="101"/>
      <c r="B337" s="102"/>
      <c r="C337" s="102"/>
      <c r="D337" s="38"/>
      <c r="E337" s="89"/>
      <c r="F337" s="90"/>
      <c r="G337" s="78"/>
      <c r="H337" s="91"/>
      <c r="I337" s="78"/>
      <c r="O337" s="80"/>
      <c r="P337" s="80"/>
      <c r="Q337" s="80"/>
      <c r="R337" s="80"/>
      <c r="S337" s="80"/>
      <c r="T337" s="80"/>
      <c r="U337" s="80"/>
      <c r="V337" s="80"/>
      <c r="W337" s="80"/>
      <c r="X337" s="80"/>
      <c r="Y337" s="80"/>
      <c r="Z337" s="80"/>
      <c r="AA337" s="80"/>
      <c r="AB337" s="80"/>
      <c r="AC337" s="80"/>
      <c r="AD337" s="80"/>
      <c r="AE337" s="80"/>
      <c r="AF337" s="80"/>
      <c r="AG337" s="80"/>
      <c r="AH337" s="80"/>
      <c r="AI337" s="80"/>
      <c r="AJ337" s="80"/>
      <c r="AK337" s="80"/>
      <c r="AL337" s="80"/>
      <c r="AM337" s="80"/>
      <c r="AN337" s="80"/>
      <c r="AO337" s="80"/>
      <c r="AP337" s="80"/>
      <c r="AQ337" s="80"/>
      <c r="AR337" s="80"/>
      <c r="AS337" s="80"/>
      <c r="AT337" s="80"/>
      <c r="AU337" s="80"/>
      <c r="AV337" s="80"/>
      <c r="AW337" s="80"/>
      <c r="AX337" s="80"/>
      <c r="AY337" s="80"/>
      <c r="AZ337" s="80"/>
      <c r="BA337" s="80"/>
      <c r="BB337" s="80"/>
      <c r="BC337" s="80"/>
      <c r="BD337" s="80"/>
      <c r="BE337" s="80"/>
      <c r="BF337" s="80"/>
      <c r="BG337" s="80"/>
      <c r="BH337" s="80"/>
      <c r="BI337" s="80"/>
      <c r="BJ337" s="80"/>
      <c r="BK337" s="80"/>
      <c r="BL337" s="80"/>
      <c r="BM337" s="80"/>
      <c r="BN337" s="80"/>
      <c r="BO337" s="80"/>
      <c r="BP337" s="80"/>
      <c r="BQ337" s="80"/>
      <c r="BR337" s="80"/>
      <c r="BS337" s="80"/>
      <c r="BT337" s="80"/>
      <c r="BU337" s="80"/>
      <c r="BV337" s="80"/>
      <c r="BW337" s="80"/>
      <c r="BX337" s="80"/>
      <c r="BY337" s="80"/>
      <c r="BZ337" s="80"/>
      <c r="CA337" s="80"/>
      <c r="CB337" s="80"/>
      <c r="CC337" s="80"/>
      <c r="CD337" s="80"/>
      <c r="CE337" s="80"/>
      <c r="CF337" s="80"/>
      <c r="CG337" s="80"/>
      <c r="CH337" s="80"/>
      <c r="CI337" s="80"/>
      <c r="CJ337" s="80"/>
      <c r="CK337" s="80"/>
      <c r="CL337" s="80"/>
      <c r="CM337" s="80"/>
      <c r="CN337" s="80"/>
      <c r="CO337" s="80"/>
      <c r="CP337" s="80"/>
      <c r="CQ337" s="80"/>
      <c r="CR337" s="80"/>
      <c r="CS337" s="80"/>
      <c r="CT337" s="80"/>
      <c r="CU337" s="80"/>
      <c r="CV337" s="80"/>
      <c r="CW337" s="80"/>
      <c r="CX337" s="80"/>
      <c r="CY337" s="80"/>
      <c r="CZ337" s="80"/>
      <c r="DA337" s="80"/>
      <c r="DB337" s="80"/>
      <c r="DC337" s="80"/>
      <c r="DD337" s="80"/>
      <c r="DE337" s="80"/>
      <c r="DF337" s="80"/>
      <c r="DG337" s="80"/>
      <c r="DH337" s="80"/>
      <c r="DI337" s="80"/>
      <c r="DJ337" s="80"/>
      <c r="DK337" s="80"/>
      <c r="DL337" s="80"/>
      <c r="DM337" s="80"/>
      <c r="DN337" s="80"/>
      <c r="DO337" s="80"/>
      <c r="DP337" s="80"/>
      <c r="DQ337" s="80"/>
      <c r="DR337" s="80"/>
      <c r="DS337" s="80"/>
      <c r="DT337" s="80"/>
      <c r="DU337" s="80"/>
      <c r="DV337" s="80"/>
      <c r="DW337" s="80"/>
      <c r="DX337" s="80"/>
      <c r="DY337" s="80"/>
      <c r="DZ337" s="80"/>
      <c r="EA337" s="80"/>
      <c r="EB337" s="80"/>
      <c r="EC337" s="80"/>
      <c r="ED337" s="80"/>
      <c r="EE337" s="80"/>
      <c r="EF337" s="80"/>
      <c r="EG337" s="80"/>
      <c r="EH337" s="80"/>
      <c r="EI337" s="80"/>
      <c r="EJ337" s="80"/>
      <c r="EK337" s="80"/>
      <c r="EL337" s="80"/>
      <c r="EM337" s="80"/>
      <c r="EN337" s="80"/>
      <c r="EO337" s="80"/>
      <c r="EP337" s="80"/>
      <c r="EQ337" s="80"/>
      <c r="ER337" s="80"/>
      <c r="ES337" s="80"/>
      <c r="ET337" s="80"/>
      <c r="EU337" s="80"/>
      <c r="EV337" s="80"/>
      <c r="EW337" s="80"/>
      <c r="EX337" s="80"/>
      <c r="EY337" s="80"/>
      <c r="EZ337" s="80"/>
      <c r="FA337" s="80"/>
      <c r="FB337" s="80"/>
      <c r="FC337" s="80"/>
      <c r="FD337" s="80"/>
      <c r="FE337" s="80"/>
      <c r="FF337" s="80"/>
      <c r="FG337" s="80"/>
      <c r="FH337" s="80"/>
      <c r="FI337" s="80"/>
      <c r="FJ337" s="80"/>
      <c r="FK337" s="80"/>
      <c r="FL337" s="80"/>
      <c r="FM337" s="80"/>
      <c r="FN337" s="80"/>
      <c r="FO337" s="80"/>
      <c r="FP337" s="80"/>
      <c r="FQ337" s="80"/>
      <c r="FR337" s="80"/>
      <c r="FS337" s="80"/>
      <c r="FT337" s="80"/>
      <c r="FU337" s="80"/>
      <c r="FV337" s="80"/>
      <c r="FW337" s="80"/>
      <c r="FX337" s="80"/>
      <c r="FY337" s="80"/>
      <c r="FZ337" s="80"/>
      <c r="GA337" s="80"/>
      <c r="GB337" s="80"/>
      <c r="GC337" s="80"/>
      <c r="GD337" s="80"/>
      <c r="GE337" s="80"/>
      <c r="GF337" s="80"/>
    </row>
    <row r="338" spans="1:188" x14ac:dyDescent="0.25">
      <c r="A338" s="101"/>
      <c r="B338" s="102"/>
      <c r="C338" s="102"/>
      <c r="D338" s="38"/>
      <c r="E338" s="89"/>
      <c r="F338" s="90"/>
      <c r="G338" s="78"/>
      <c r="H338" s="91"/>
      <c r="I338" s="78"/>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c r="AQ338" s="80"/>
      <c r="AR338" s="80"/>
      <c r="AS338" s="80"/>
      <c r="AT338" s="80"/>
      <c r="AU338" s="80"/>
      <c r="AV338" s="80"/>
      <c r="AW338" s="80"/>
      <c r="AX338" s="80"/>
      <c r="AY338" s="80"/>
      <c r="AZ338" s="80"/>
      <c r="BA338" s="80"/>
      <c r="BB338" s="80"/>
      <c r="BC338" s="80"/>
      <c r="BD338" s="80"/>
      <c r="BE338" s="80"/>
      <c r="BF338" s="80"/>
      <c r="BG338" s="80"/>
      <c r="BH338" s="80"/>
      <c r="BI338" s="80"/>
      <c r="BJ338" s="80"/>
      <c r="BK338" s="80"/>
      <c r="BL338" s="80"/>
      <c r="BM338" s="80"/>
      <c r="BN338" s="80"/>
      <c r="BO338" s="80"/>
      <c r="BP338" s="80"/>
      <c r="BQ338" s="80"/>
      <c r="BR338" s="80"/>
      <c r="BS338" s="80"/>
      <c r="BT338" s="80"/>
      <c r="BU338" s="80"/>
      <c r="BV338" s="80"/>
      <c r="BW338" s="80"/>
      <c r="BX338" s="80"/>
      <c r="BY338" s="80"/>
      <c r="BZ338" s="80"/>
      <c r="CA338" s="80"/>
      <c r="CB338" s="80"/>
      <c r="CC338" s="80"/>
      <c r="CD338" s="80"/>
      <c r="CE338" s="80"/>
      <c r="CF338" s="80"/>
      <c r="CG338" s="80"/>
      <c r="CH338" s="80"/>
      <c r="CI338" s="80"/>
      <c r="CJ338" s="80"/>
      <c r="CK338" s="80"/>
      <c r="CL338" s="80"/>
      <c r="CM338" s="80"/>
      <c r="CN338" s="80"/>
      <c r="CO338" s="80"/>
      <c r="CP338" s="80"/>
      <c r="CQ338" s="80"/>
      <c r="CR338" s="80"/>
      <c r="CS338" s="80"/>
      <c r="CT338" s="80"/>
      <c r="CU338" s="80"/>
      <c r="CV338" s="80"/>
      <c r="CW338" s="80"/>
      <c r="CX338" s="80"/>
      <c r="CY338" s="80"/>
      <c r="CZ338" s="80"/>
      <c r="DA338" s="80"/>
      <c r="DB338" s="80"/>
      <c r="DC338" s="80"/>
      <c r="DD338" s="80"/>
      <c r="DE338" s="80"/>
      <c r="DF338" s="80"/>
      <c r="DG338" s="80"/>
      <c r="DH338" s="80"/>
      <c r="DI338" s="80"/>
      <c r="DJ338" s="80"/>
      <c r="DK338" s="80"/>
      <c r="DL338" s="80"/>
      <c r="DM338" s="80"/>
      <c r="DN338" s="80"/>
      <c r="DO338" s="80"/>
      <c r="DP338" s="80"/>
      <c r="DQ338" s="80"/>
      <c r="DR338" s="80"/>
      <c r="DS338" s="80"/>
      <c r="DT338" s="80"/>
      <c r="DU338" s="80"/>
      <c r="DV338" s="80"/>
      <c r="DW338" s="80"/>
      <c r="DX338" s="80"/>
      <c r="DY338" s="80"/>
      <c r="DZ338" s="80"/>
      <c r="EA338" s="80"/>
      <c r="EB338" s="80"/>
      <c r="EC338" s="80"/>
      <c r="ED338" s="80"/>
      <c r="EE338" s="80"/>
      <c r="EF338" s="80"/>
      <c r="EG338" s="80"/>
      <c r="EH338" s="80"/>
      <c r="EI338" s="80"/>
      <c r="EJ338" s="80"/>
      <c r="EK338" s="80"/>
      <c r="EL338" s="80"/>
      <c r="EM338" s="80"/>
      <c r="EN338" s="80"/>
      <c r="EO338" s="80"/>
      <c r="EP338" s="80"/>
      <c r="EQ338" s="80"/>
      <c r="ER338" s="80"/>
      <c r="ES338" s="80"/>
      <c r="ET338" s="80"/>
      <c r="EU338" s="80"/>
      <c r="EV338" s="80"/>
      <c r="EW338" s="80"/>
      <c r="EX338" s="80"/>
      <c r="EY338" s="80"/>
      <c r="EZ338" s="80"/>
      <c r="FA338" s="80"/>
      <c r="FB338" s="80"/>
      <c r="FC338" s="80"/>
      <c r="FD338" s="80"/>
      <c r="FE338" s="80"/>
      <c r="FF338" s="80"/>
      <c r="FG338" s="80"/>
      <c r="FH338" s="80"/>
      <c r="FI338" s="80"/>
      <c r="FJ338" s="80"/>
      <c r="FK338" s="80"/>
      <c r="FL338" s="80"/>
      <c r="FM338" s="80"/>
      <c r="FN338" s="80"/>
      <c r="FO338" s="80"/>
      <c r="FP338" s="80"/>
      <c r="FQ338" s="80"/>
      <c r="FR338" s="80"/>
      <c r="FS338" s="80"/>
      <c r="FT338" s="80"/>
      <c r="FU338" s="80"/>
      <c r="FV338" s="80"/>
      <c r="FW338" s="80"/>
      <c r="FX338" s="80"/>
      <c r="FY338" s="80"/>
      <c r="FZ338" s="80"/>
      <c r="GA338" s="80"/>
      <c r="GB338" s="80"/>
      <c r="GC338" s="80"/>
      <c r="GD338" s="80"/>
      <c r="GE338" s="80"/>
      <c r="GF338" s="80"/>
    </row>
    <row r="339" spans="1:188" x14ac:dyDescent="0.25">
      <c r="A339" s="101"/>
      <c r="B339" s="102"/>
      <c r="C339" s="102"/>
      <c r="D339" s="38"/>
      <c r="E339" s="89"/>
      <c r="F339" s="90"/>
      <c r="G339" s="78"/>
      <c r="H339" s="91"/>
      <c r="I339" s="78"/>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c r="AM339" s="80"/>
      <c r="AN339" s="80"/>
      <c r="AO339" s="80"/>
      <c r="AP339" s="80"/>
      <c r="AQ339" s="80"/>
      <c r="AR339" s="80"/>
      <c r="AS339" s="80"/>
      <c r="AT339" s="80"/>
      <c r="AU339" s="80"/>
      <c r="AV339" s="80"/>
      <c r="AW339" s="80"/>
      <c r="AX339" s="80"/>
      <c r="AY339" s="80"/>
      <c r="AZ339" s="80"/>
      <c r="BA339" s="80"/>
      <c r="BB339" s="80"/>
      <c r="BC339" s="80"/>
      <c r="BD339" s="80"/>
      <c r="BE339" s="80"/>
      <c r="BF339" s="80"/>
      <c r="BG339" s="80"/>
      <c r="BH339" s="80"/>
      <c r="BI339" s="80"/>
      <c r="BJ339" s="80"/>
      <c r="BK339" s="80"/>
      <c r="BL339" s="80"/>
      <c r="BM339" s="80"/>
      <c r="BN339" s="80"/>
      <c r="BO339" s="80"/>
      <c r="BP339" s="80"/>
      <c r="BQ339" s="80"/>
      <c r="BR339" s="80"/>
      <c r="BS339" s="80"/>
      <c r="BT339" s="80"/>
      <c r="BU339" s="80"/>
      <c r="BV339" s="80"/>
      <c r="BW339" s="80"/>
      <c r="BX339" s="80"/>
      <c r="BY339" s="80"/>
      <c r="BZ339" s="80"/>
      <c r="CA339" s="80"/>
      <c r="CB339" s="80"/>
      <c r="CC339" s="80"/>
      <c r="CD339" s="80"/>
      <c r="CE339" s="80"/>
      <c r="CF339" s="80"/>
      <c r="CG339" s="80"/>
      <c r="CH339" s="80"/>
      <c r="CI339" s="80"/>
      <c r="CJ339" s="80"/>
      <c r="CK339" s="80"/>
      <c r="CL339" s="80"/>
      <c r="CM339" s="80"/>
      <c r="CN339" s="80"/>
      <c r="CO339" s="80"/>
      <c r="CP339" s="80"/>
      <c r="CQ339" s="80"/>
      <c r="CR339" s="80"/>
      <c r="CS339" s="80"/>
      <c r="CT339" s="80"/>
      <c r="CU339" s="80"/>
      <c r="CV339" s="80"/>
      <c r="CW339" s="80"/>
      <c r="CX339" s="80"/>
      <c r="CY339" s="80"/>
      <c r="CZ339" s="80"/>
      <c r="DA339" s="80"/>
      <c r="DB339" s="80"/>
      <c r="DC339" s="80"/>
      <c r="DD339" s="80"/>
      <c r="DE339" s="80"/>
      <c r="DF339" s="80"/>
      <c r="DG339" s="80"/>
      <c r="DH339" s="80"/>
      <c r="DI339" s="80"/>
      <c r="DJ339" s="80"/>
      <c r="DK339" s="80"/>
      <c r="DL339" s="80"/>
      <c r="DM339" s="80"/>
      <c r="DN339" s="80"/>
      <c r="DO339" s="80"/>
      <c r="DP339" s="80"/>
      <c r="DQ339" s="80"/>
      <c r="DR339" s="80"/>
      <c r="DS339" s="80"/>
      <c r="DT339" s="80"/>
      <c r="DU339" s="80"/>
      <c r="DV339" s="80"/>
      <c r="DW339" s="80"/>
      <c r="DX339" s="80"/>
      <c r="DY339" s="80"/>
      <c r="DZ339" s="80"/>
      <c r="EA339" s="80"/>
      <c r="EB339" s="80"/>
      <c r="EC339" s="80"/>
      <c r="ED339" s="80"/>
      <c r="EE339" s="80"/>
      <c r="EF339" s="80"/>
      <c r="EG339" s="80"/>
      <c r="EH339" s="80"/>
      <c r="EI339" s="80"/>
      <c r="EJ339" s="80"/>
      <c r="EK339" s="80"/>
      <c r="EL339" s="80"/>
      <c r="EM339" s="80"/>
      <c r="EN339" s="80"/>
      <c r="EO339" s="80"/>
      <c r="EP339" s="80"/>
      <c r="EQ339" s="80"/>
      <c r="ER339" s="80"/>
      <c r="ES339" s="80"/>
      <c r="ET339" s="80"/>
      <c r="EU339" s="80"/>
      <c r="EV339" s="80"/>
      <c r="EW339" s="80"/>
      <c r="EX339" s="80"/>
      <c r="EY339" s="80"/>
      <c r="EZ339" s="80"/>
      <c r="FA339" s="80"/>
      <c r="FB339" s="80"/>
      <c r="FC339" s="80"/>
      <c r="FD339" s="80"/>
      <c r="FE339" s="80"/>
      <c r="FF339" s="80"/>
      <c r="FG339" s="80"/>
      <c r="FH339" s="80"/>
      <c r="FI339" s="80"/>
      <c r="FJ339" s="80"/>
      <c r="FK339" s="80"/>
      <c r="FL339" s="80"/>
      <c r="FM339" s="80"/>
      <c r="FN339" s="80"/>
      <c r="FO339" s="80"/>
      <c r="FP339" s="80"/>
      <c r="FQ339" s="80"/>
      <c r="FR339" s="80"/>
      <c r="FS339" s="80"/>
      <c r="FT339" s="80"/>
      <c r="FU339" s="80"/>
      <c r="FV339" s="80"/>
      <c r="FW339" s="80"/>
      <c r="FX339" s="80"/>
      <c r="FY339" s="80"/>
      <c r="FZ339" s="80"/>
      <c r="GA339" s="80"/>
      <c r="GB339" s="80"/>
      <c r="GC339" s="80"/>
      <c r="GD339" s="80"/>
      <c r="GE339" s="80"/>
      <c r="GF339" s="80"/>
    </row>
    <row r="340" spans="1:188" x14ac:dyDescent="0.25">
      <c r="A340" s="101"/>
      <c r="B340" s="102"/>
      <c r="C340" s="102"/>
      <c r="D340" s="38"/>
      <c r="E340" s="89"/>
      <c r="F340" s="90"/>
      <c r="G340" s="78"/>
      <c r="H340" s="91"/>
      <c r="I340" s="78"/>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c r="AM340" s="80"/>
      <c r="AN340" s="80"/>
      <c r="AO340" s="80"/>
      <c r="AP340" s="80"/>
      <c r="AQ340" s="80"/>
      <c r="AR340" s="80"/>
      <c r="AS340" s="80"/>
      <c r="AT340" s="80"/>
      <c r="AU340" s="80"/>
      <c r="AV340" s="80"/>
      <c r="AW340" s="80"/>
      <c r="AX340" s="80"/>
      <c r="AY340" s="80"/>
      <c r="AZ340" s="80"/>
      <c r="BA340" s="80"/>
      <c r="BB340" s="80"/>
      <c r="BC340" s="80"/>
      <c r="BD340" s="80"/>
      <c r="BE340" s="80"/>
      <c r="BF340" s="80"/>
      <c r="BG340" s="80"/>
      <c r="BH340" s="80"/>
      <c r="BI340" s="80"/>
      <c r="BJ340" s="80"/>
      <c r="BK340" s="80"/>
      <c r="BL340" s="80"/>
      <c r="BM340" s="80"/>
      <c r="BN340" s="80"/>
      <c r="BO340" s="80"/>
      <c r="BP340" s="80"/>
      <c r="BQ340" s="80"/>
      <c r="BR340" s="80"/>
      <c r="BS340" s="80"/>
      <c r="BT340" s="80"/>
      <c r="BU340" s="80"/>
      <c r="BV340" s="80"/>
      <c r="BW340" s="80"/>
      <c r="BX340" s="80"/>
      <c r="BY340" s="80"/>
      <c r="BZ340" s="80"/>
      <c r="CA340" s="80"/>
      <c r="CB340" s="80"/>
      <c r="CC340" s="80"/>
      <c r="CD340" s="80"/>
      <c r="CE340" s="80"/>
      <c r="CF340" s="80"/>
      <c r="CG340" s="80"/>
      <c r="CH340" s="80"/>
      <c r="CI340" s="80"/>
      <c r="CJ340" s="80"/>
      <c r="CK340" s="80"/>
      <c r="CL340" s="80"/>
      <c r="CM340" s="80"/>
      <c r="CN340" s="80"/>
      <c r="CO340" s="80"/>
      <c r="CP340" s="80"/>
      <c r="CQ340" s="80"/>
      <c r="CR340" s="80"/>
      <c r="CS340" s="80"/>
      <c r="CT340" s="80"/>
      <c r="CU340" s="80"/>
      <c r="CV340" s="80"/>
      <c r="CW340" s="80"/>
      <c r="CX340" s="80"/>
      <c r="CY340" s="80"/>
      <c r="CZ340" s="80"/>
      <c r="DA340" s="80"/>
      <c r="DB340" s="80"/>
      <c r="DC340" s="80"/>
      <c r="DD340" s="80"/>
      <c r="DE340" s="80"/>
      <c r="DF340" s="80"/>
      <c r="DG340" s="80"/>
      <c r="DH340" s="80"/>
      <c r="DI340" s="80"/>
      <c r="DJ340" s="80"/>
      <c r="DK340" s="80"/>
      <c r="DL340" s="80"/>
      <c r="DM340" s="80"/>
      <c r="DN340" s="80"/>
      <c r="DO340" s="80"/>
      <c r="DP340" s="80"/>
      <c r="DQ340" s="80"/>
      <c r="DR340" s="80"/>
      <c r="DS340" s="80"/>
      <c r="DT340" s="80"/>
      <c r="DU340" s="80"/>
      <c r="DV340" s="80"/>
      <c r="DW340" s="80"/>
      <c r="DX340" s="80"/>
      <c r="DY340" s="80"/>
      <c r="DZ340" s="80"/>
      <c r="EA340" s="80"/>
      <c r="EB340" s="80"/>
      <c r="EC340" s="80"/>
      <c r="ED340" s="80"/>
      <c r="EE340" s="80"/>
      <c r="EF340" s="80"/>
      <c r="EG340" s="80"/>
      <c r="EH340" s="80"/>
      <c r="EI340" s="80"/>
      <c r="EJ340" s="80"/>
      <c r="EK340" s="80"/>
      <c r="EL340" s="80"/>
      <c r="EM340" s="80"/>
      <c r="EN340" s="80"/>
      <c r="EO340" s="80"/>
      <c r="EP340" s="80"/>
      <c r="EQ340" s="80"/>
      <c r="ER340" s="80"/>
      <c r="ES340" s="80"/>
      <c r="ET340" s="80"/>
      <c r="EU340" s="80"/>
      <c r="EV340" s="80"/>
      <c r="EW340" s="80"/>
      <c r="EX340" s="80"/>
      <c r="EY340" s="80"/>
      <c r="EZ340" s="80"/>
      <c r="FA340" s="80"/>
      <c r="FB340" s="80"/>
      <c r="FC340" s="80"/>
      <c r="FD340" s="80"/>
      <c r="FE340" s="80"/>
      <c r="FF340" s="80"/>
      <c r="FG340" s="80"/>
      <c r="FH340" s="80"/>
      <c r="FI340" s="80"/>
      <c r="FJ340" s="80"/>
      <c r="FK340" s="80"/>
      <c r="FL340" s="80"/>
      <c r="FM340" s="80"/>
      <c r="FN340" s="80"/>
      <c r="FO340" s="80"/>
      <c r="FP340" s="80"/>
      <c r="FQ340" s="80"/>
      <c r="FR340" s="80"/>
      <c r="FS340" s="80"/>
      <c r="FT340" s="80"/>
      <c r="FU340" s="80"/>
      <c r="FV340" s="80"/>
      <c r="FW340" s="80"/>
      <c r="FX340" s="80"/>
      <c r="FY340" s="80"/>
      <c r="FZ340" s="80"/>
      <c r="GA340" s="80"/>
      <c r="GB340" s="80"/>
      <c r="GC340" s="80"/>
      <c r="GD340" s="80"/>
      <c r="GE340" s="80"/>
      <c r="GF340" s="80"/>
    </row>
    <row r="341" spans="1:188" x14ac:dyDescent="0.25">
      <c r="A341" s="101"/>
      <c r="B341" s="102"/>
      <c r="C341" s="102"/>
      <c r="D341" s="38"/>
      <c r="E341" s="89"/>
      <c r="F341" s="90"/>
      <c r="G341" s="78"/>
      <c r="H341" s="91"/>
      <c r="I341" s="78"/>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c r="AM341" s="80"/>
      <c r="AN341" s="80"/>
      <c r="AO341" s="80"/>
      <c r="AP341" s="80"/>
      <c r="AQ341" s="80"/>
      <c r="AR341" s="80"/>
      <c r="AS341" s="80"/>
      <c r="AT341" s="80"/>
      <c r="AU341" s="80"/>
      <c r="AV341" s="80"/>
      <c r="AW341" s="80"/>
      <c r="AX341" s="80"/>
      <c r="AY341" s="80"/>
      <c r="AZ341" s="80"/>
      <c r="BA341" s="80"/>
      <c r="BB341" s="80"/>
      <c r="BC341" s="80"/>
      <c r="BD341" s="80"/>
      <c r="BE341" s="80"/>
      <c r="BF341" s="80"/>
      <c r="BG341" s="80"/>
      <c r="BH341" s="80"/>
      <c r="BI341" s="80"/>
      <c r="BJ341" s="80"/>
      <c r="BK341" s="80"/>
      <c r="BL341" s="80"/>
      <c r="BM341" s="80"/>
      <c r="BN341" s="80"/>
      <c r="BO341" s="80"/>
      <c r="BP341" s="80"/>
      <c r="BQ341" s="80"/>
      <c r="BR341" s="80"/>
      <c r="BS341" s="80"/>
      <c r="BT341" s="80"/>
      <c r="BU341" s="80"/>
      <c r="BV341" s="80"/>
      <c r="BW341" s="80"/>
      <c r="BX341" s="80"/>
      <c r="BY341" s="80"/>
      <c r="BZ341" s="80"/>
      <c r="CA341" s="80"/>
      <c r="CB341" s="80"/>
      <c r="CC341" s="80"/>
      <c r="CD341" s="80"/>
      <c r="CE341" s="80"/>
      <c r="CF341" s="80"/>
      <c r="CG341" s="80"/>
      <c r="CH341" s="80"/>
      <c r="CI341" s="80"/>
      <c r="CJ341" s="80"/>
      <c r="CK341" s="80"/>
      <c r="CL341" s="80"/>
      <c r="CM341" s="80"/>
      <c r="CN341" s="80"/>
      <c r="CO341" s="80"/>
      <c r="CP341" s="80"/>
      <c r="CQ341" s="80"/>
      <c r="CR341" s="80"/>
      <c r="CS341" s="80"/>
      <c r="CT341" s="80"/>
      <c r="CU341" s="80"/>
      <c r="CV341" s="80"/>
      <c r="CW341" s="80"/>
      <c r="CX341" s="80"/>
      <c r="CY341" s="80"/>
      <c r="CZ341" s="80"/>
      <c r="DA341" s="80"/>
      <c r="DB341" s="80"/>
      <c r="DC341" s="80"/>
      <c r="DD341" s="80"/>
      <c r="DE341" s="80"/>
      <c r="DF341" s="80"/>
      <c r="DG341" s="80"/>
      <c r="DH341" s="80"/>
      <c r="DI341" s="80"/>
      <c r="DJ341" s="80"/>
      <c r="DK341" s="80"/>
      <c r="DL341" s="80"/>
      <c r="DM341" s="80"/>
      <c r="DN341" s="80"/>
      <c r="DO341" s="80"/>
      <c r="DP341" s="80"/>
      <c r="DQ341" s="80"/>
      <c r="DR341" s="80"/>
      <c r="DS341" s="80"/>
      <c r="DT341" s="80"/>
      <c r="DU341" s="80"/>
      <c r="DV341" s="80"/>
      <c r="DW341" s="80"/>
      <c r="DX341" s="80"/>
      <c r="DY341" s="80"/>
      <c r="DZ341" s="80"/>
      <c r="EA341" s="80"/>
      <c r="EB341" s="80"/>
      <c r="EC341" s="80"/>
      <c r="ED341" s="80"/>
      <c r="EE341" s="80"/>
      <c r="EF341" s="80"/>
      <c r="EG341" s="80"/>
      <c r="EH341" s="80"/>
      <c r="EI341" s="80"/>
      <c r="EJ341" s="80"/>
      <c r="EK341" s="80"/>
      <c r="EL341" s="80"/>
      <c r="EM341" s="80"/>
      <c r="EN341" s="80"/>
      <c r="EO341" s="80"/>
      <c r="EP341" s="80"/>
      <c r="EQ341" s="80"/>
      <c r="ER341" s="80"/>
      <c r="ES341" s="80"/>
      <c r="ET341" s="80"/>
      <c r="EU341" s="80"/>
      <c r="EV341" s="80"/>
      <c r="EW341" s="80"/>
      <c r="EX341" s="80"/>
      <c r="EY341" s="80"/>
      <c r="EZ341" s="80"/>
      <c r="FA341" s="80"/>
      <c r="FB341" s="80"/>
      <c r="FC341" s="80"/>
      <c r="FD341" s="80"/>
      <c r="FE341" s="80"/>
      <c r="FF341" s="80"/>
      <c r="FG341" s="80"/>
      <c r="FH341" s="80"/>
      <c r="FI341" s="80"/>
      <c r="FJ341" s="80"/>
      <c r="FK341" s="80"/>
      <c r="FL341" s="80"/>
      <c r="FM341" s="80"/>
      <c r="FN341" s="80"/>
      <c r="FO341" s="80"/>
      <c r="FP341" s="80"/>
      <c r="FQ341" s="80"/>
      <c r="FR341" s="80"/>
      <c r="FS341" s="80"/>
      <c r="FT341" s="80"/>
      <c r="FU341" s="80"/>
      <c r="FV341" s="80"/>
      <c r="FW341" s="80"/>
      <c r="FX341" s="80"/>
      <c r="FY341" s="80"/>
      <c r="FZ341" s="80"/>
      <c r="GA341" s="80"/>
      <c r="GB341" s="80"/>
      <c r="GC341" s="80"/>
      <c r="GD341" s="80"/>
      <c r="GE341" s="80"/>
      <c r="GF341" s="80"/>
    </row>
    <row r="342" spans="1:188" x14ac:dyDescent="0.25">
      <c r="A342" s="101"/>
      <c r="B342" s="102"/>
      <c r="C342" s="102"/>
      <c r="D342" s="38"/>
      <c r="E342" s="89"/>
      <c r="F342" s="90"/>
      <c r="G342" s="78"/>
      <c r="H342" s="91"/>
      <c r="I342" s="78"/>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c r="AM342" s="80"/>
      <c r="AN342" s="80"/>
      <c r="AO342" s="80"/>
      <c r="AP342" s="80"/>
      <c r="AQ342" s="80"/>
      <c r="AR342" s="80"/>
      <c r="AS342" s="80"/>
      <c r="AT342" s="80"/>
      <c r="AU342" s="80"/>
      <c r="AV342" s="80"/>
      <c r="AW342" s="80"/>
      <c r="AX342" s="80"/>
      <c r="AY342" s="80"/>
      <c r="AZ342" s="80"/>
      <c r="BA342" s="80"/>
      <c r="BB342" s="80"/>
      <c r="BC342" s="80"/>
      <c r="BD342" s="80"/>
      <c r="BE342" s="80"/>
      <c r="BF342" s="80"/>
      <c r="BG342" s="80"/>
      <c r="BH342" s="80"/>
      <c r="BI342" s="80"/>
      <c r="BJ342" s="80"/>
      <c r="BK342" s="80"/>
      <c r="BL342" s="80"/>
      <c r="BM342" s="80"/>
      <c r="BN342" s="80"/>
      <c r="BO342" s="80"/>
      <c r="BP342" s="80"/>
      <c r="BQ342" s="80"/>
      <c r="BR342" s="80"/>
      <c r="BS342" s="80"/>
      <c r="BT342" s="80"/>
      <c r="BU342" s="80"/>
      <c r="BV342" s="80"/>
      <c r="BW342" s="80"/>
      <c r="BX342" s="80"/>
      <c r="BY342" s="80"/>
      <c r="BZ342" s="80"/>
      <c r="CA342" s="80"/>
      <c r="CB342" s="80"/>
      <c r="CC342" s="80"/>
      <c r="CD342" s="80"/>
      <c r="CE342" s="80"/>
      <c r="CF342" s="80"/>
      <c r="CG342" s="80"/>
      <c r="CH342" s="80"/>
      <c r="CI342" s="80"/>
      <c r="CJ342" s="80"/>
      <c r="CK342" s="80"/>
      <c r="CL342" s="80"/>
      <c r="CM342" s="80"/>
      <c r="CN342" s="80"/>
      <c r="CO342" s="80"/>
      <c r="CP342" s="80"/>
      <c r="CQ342" s="80"/>
      <c r="CR342" s="80"/>
      <c r="CS342" s="80"/>
      <c r="CT342" s="80"/>
      <c r="CU342" s="80"/>
      <c r="CV342" s="80"/>
      <c r="CW342" s="80"/>
      <c r="CX342" s="80"/>
      <c r="CY342" s="80"/>
      <c r="CZ342" s="80"/>
      <c r="DA342" s="80"/>
      <c r="DB342" s="80"/>
      <c r="DC342" s="80"/>
      <c r="DD342" s="80"/>
      <c r="DE342" s="80"/>
      <c r="DF342" s="80"/>
      <c r="DG342" s="80"/>
      <c r="DH342" s="80"/>
      <c r="DI342" s="80"/>
      <c r="DJ342" s="80"/>
      <c r="DK342" s="80"/>
      <c r="DL342" s="80"/>
      <c r="DM342" s="80"/>
      <c r="DN342" s="80"/>
      <c r="DO342" s="80"/>
      <c r="DP342" s="80"/>
      <c r="DQ342" s="80"/>
      <c r="DR342" s="80"/>
      <c r="DS342" s="80"/>
      <c r="DT342" s="80"/>
      <c r="DU342" s="80"/>
      <c r="DV342" s="80"/>
      <c r="DW342" s="80"/>
      <c r="DX342" s="80"/>
      <c r="DY342" s="80"/>
      <c r="DZ342" s="80"/>
      <c r="EA342" s="80"/>
      <c r="EB342" s="80"/>
      <c r="EC342" s="80"/>
      <c r="ED342" s="80"/>
      <c r="EE342" s="80"/>
      <c r="EF342" s="80"/>
      <c r="EG342" s="80"/>
      <c r="EH342" s="80"/>
      <c r="EI342" s="80"/>
      <c r="EJ342" s="80"/>
      <c r="EK342" s="80"/>
      <c r="EL342" s="80"/>
      <c r="EM342" s="80"/>
      <c r="EN342" s="80"/>
      <c r="EO342" s="80"/>
      <c r="EP342" s="80"/>
      <c r="EQ342" s="80"/>
      <c r="ER342" s="80"/>
      <c r="ES342" s="80"/>
      <c r="ET342" s="80"/>
      <c r="EU342" s="80"/>
      <c r="EV342" s="80"/>
      <c r="EW342" s="80"/>
      <c r="EX342" s="80"/>
      <c r="EY342" s="80"/>
      <c r="EZ342" s="80"/>
      <c r="FA342" s="80"/>
      <c r="FB342" s="80"/>
      <c r="FC342" s="80"/>
      <c r="FD342" s="80"/>
      <c r="FE342" s="80"/>
      <c r="FF342" s="80"/>
      <c r="FG342" s="80"/>
      <c r="FH342" s="80"/>
      <c r="FI342" s="80"/>
      <c r="FJ342" s="80"/>
      <c r="FK342" s="80"/>
      <c r="FL342" s="80"/>
      <c r="FM342" s="80"/>
      <c r="FN342" s="80"/>
      <c r="FO342" s="80"/>
      <c r="FP342" s="80"/>
      <c r="FQ342" s="80"/>
      <c r="FR342" s="80"/>
      <c r="FS342" s="80"/>
      <c r="FT342" s="80"/>
      <c r="FU342" s="80"/>
      <c r="FV342" s="80"/>
      <c r="FW342" s="80"/>
      <c r="FX342" s="80"/>
      <c r="FY342" s="80"/>
      <c r="FZ342" s="80"/>
      <c r="GA342" s="80"/>
      <c r="GB342" s="80"/>
      <c r="GC342" s="80"/>
      <c r="GD342" s="80"/>
      <c r="GE342" s="80"/>
      <c r="GF342" s="80"/>
    </row>
    <row r="343" spans="1:188" x14ac:dyDescent="0.25">
      <c r="A343" s="101"/>
      <c r="B343" s="102"/>
      <c r="C343" s="102"/>
      <c r="D343" s="38"/>
      <c r="E343" s="89"/>
      <c r="F343" s="90"/>
      <c r="G343" s="78"/>
      <c r="H343" s="91"/>
      <c r="I343" s="78"/>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0"/>
      <c r="BR343" s="80"/>
      <c r="BS343" s="80"/>
      <c r="BT343" s="80"/>
      <c r="BU343" s="80"/>
      <c r="BV343" s="80"/>
      <c r="BW343" s="80"/>
      <c r="BX343" s="80"/>
      <c r="BY343" s="80"/>
      <c r="BZ343" s="80"/>
      <c r="CA343" s="80"/>
      <c r="CB343" s="80"/>
      <c r="CC343" s="80"/>
      <c r="CD343" s="80"/>
      <c r="CE343" s="80"/>
      <c r="CF343" s="80"/>
      <c r="CG343" s="80"/>
      <c r="CH343" s="80"/>
      <c r="CI343" s="80"/>
      <c r="CJ343" s="80"/>
      <c r="CK343" s="80"/>
      <c r="CL343" s="80"/>
      <c r="CM343" s="80"/>
      <c r="CN343" s="80"/>
      <c r="CO343" s="80"/>
      <c r="CP343" s="80"/>
      <c r="CQ343" s="80"/>
      <c r="CR343" s="80"/>
      <c r="CS343" s="80"/>
      <c r="CT343" s="80"/>
      <c r="CU343" s="80"/>
      <c r="CV343" s="80"/>
      <c r="CW343" s="80"/>
      <c r="CX343" s="80"/>
      <c r="CY343" s="80"/>
      <c r="CZ343" s="80"/>
      <c r="DA343" s="80"/>
      <c r="DB343" s="80"/>
      <c r="DC343" s="80"/>
      <c r="DD343" s="80"/>
      <c r="DE343" s="80"/>
      <c r="DF343" s="80"/>
      <c r="DG343" s="80"/>
      <c r="DH343" s="80"/>
      <c r="DI343" s="80"/>
      <c r="DJ343" s="80"/>
      <c r="DK343" s="80"/>
      <c r="DL343" s="80"/>
      <c r="DM343" s="80"/>
      <c r="DN343" s="80"/>
      <c r="DO343" s="80"/>
      <c r="DP343" s="80"/>
      <c r="DQ343" s="80"/>
      <c r="DR343" s="80"/>
      <c r="DS343" s="80"/>
      <c r="DT343" s="80"/>
      <c r="DU343" s="80"/>
      <c r="DV343" s="80"/>
      <c r="DW343" s="80"/>
      <c r="DX343" s="80"/>
      <c r="DY343" s="80"/>
      <c r="DZ343" s="80"/>
      <c r="EA343" s="80"/>
      <c r="EB343" s="80"/>
      <c r="EC343" s="80"/>
      <c r="ED343" s="80"/>
      <c r="EE343" s="80"/>
      <c r="EF343" s="80"/>
      <c r="EG343" s="80"/>
      <c r="EH343" s="80"/>
      <c r="EI343" s="80"/>
      <c r="EJ343" s="80"/>
      <c r="EK343" s="80"/>
      <c r="EL343" s="80"/>
      <c r="EM343" s="80"/>
      <c r="EN343" s="80"/>
      <c r="EO343" s="80"/>
      <c r="EP343" s="80"/>
      <c r="EQ343" s="80"/>
      <c r="ER343" s="80"/>
      <c r="ES343" s="80"/>
      <c r="ET343" s="80"/>
      <c r="EU343" s="80"/>
      <c r="EV343" s="80"/>
      <c r="EW343" s="80"/>
      <c r="EX343" s="80"/>
      <c r="EY343" s="80"/>
      <c r="EZ343" s="80"/>
      <c r="FA343" s="80"/>
      <c r="FB343" s="80"/>
      <c r="FC343" s="80"/>
      <c r="FD343" s="80"/>
      <c r="FE343" s="80"/>
      <c r="FF343" s="80"/>
      <c r="FG343" s="80"/>
      <c r="FH343" s="80"/>
      <c r="FI343" s="80"/>
      <c r="FJ343" s="80"/>
      <c r="FK343" s="80"/>
      <c r="FL343" s="80"/>
      <c r="FM343" s="80"/>
      <c r="FN343" s="80"/>
      <c r="FO343" s="80"/>
      <c r="FP343" s="80"/>
      <c r="FQ343" s="80"/>
      <c r="FR343" s="80"/>
      <c r="FS343" s="80"/>
      <c r="FT343" s="80"/>
      <c r="FU343" s="80"/>
      <c r="FV343" s="80"/>
      <c r="FW343" s="80"/>
      <c r="FX343" s="80"/>
      <c r="FY343" s="80"/>
      <c r="FZ343" s="80"/>
      <c r="GA343" s="80"/>
      <c r="GB343" s="80"/>
      <c r="GC343" s="80"/>
      <c r="GD343" s="80"/>
      <c r="GE343" s="80"/>
      <c r="GF343" s="80"/>
    </row>
    <row r="344" spans="1:188" x14ac:dyDescent="0.25">
      <c r="A344" s="101"/>
      <c r="B344" s="102"/>
      <c r="C344" s="102"/>
      <c r="D344" s="38"/>
      <c r="E344" s="89"/>
      <c r="F344" s="90"/>
      <c r="G344" s="78"/>
      <c r="H344" s="91"/>
      <c r="I344" s="78"/>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80"/>
      <c r="BH344" s="80"/>
      <c r="BI344" s="80"/>
      <c r="BJ344" s="80"/>
      <c r="BK344" s="80"/>
      <c r="BL344" s="80"/>
      <c r="BM344" s="80"/>
      <c r="BN344" s="80"/>
      <c r="BO344" s="80"/>
      <c r="BP344" s="80"/>
      <c r="BQ344" s="80"/>
      <c r="BR344" s="80"/>
      <c r="BS344" s="80"/>
      <c r="BT344" s="80"/>
      <c r="BU344" s="80"/>
      <c r="BV344" s="80"/>
      <c r="BW344" s="80"/>
      <c r="BX344" s="80"/>
      <c r="BY344" s="80"/>
      <c r="BZ344" s="80"/>
      <c r="CA344" s="80"/>
      <c r="CB344" s="80"/>
      <c r="CC344" s="80"/>
      <c r="CD344" s="80"/>
      <c r="CE344" s="80"/>
      <c r="CF344" s="80"/>
      <c r="CG344" s="80"/>
      <c r="CH344" s="80"/>
      <c r="CI344" s="80"/>
      <c r="CJ344" s="80"/>
      <c r="CK344" s="80"/>
      <c r="CL344" s="80"/>
      <c r="CM344" s="80"/>
      <c r="CN344" s="80"/>
      <c r="CO344" s="80"/>
      <c r="CP344" s="80"/>
      <c r="CQ344" s="80"/>
      <c r="CR344" s="80"/>
      <c r="CS344" s="80"/>
      <c r="CT344" s="80"/>
      <c r="CU344" s="80"/>
      <c r="CV344" s="80"/>
      <c r="CW344" s="80"/>
      <c r="CX344" s="80"/>
      <c r="CY344" s="80"/>
      <c r="CZ344" s="80"/>
      <c r="DA344" s="80"/>
      <c r="DB344" s="80"/>
      <c r="DC344" s="80"/>
      <c r="DD344" s="80"/>
      <c r="DE344" s="80"/>
      <c r="DF344" s="80"/>
      <c r="DG344" s="80"/>
      <c r="DH344" s="80"/>
      <c r="DI344" s="80"/>
      <c r="DJ344" s="80"/>
      <c r="DK344" s="80"/>
      <c r="DL344" s="80"/>
      <c r="DM344" s="80"/>
      <c r="DN344" s="80"/>
      <c r="DO344" s="80"/>
      <c r="DP344" s="80"/>
      <c r="DQ344" s="80"/>
      <c r="DR344" s="80"/>
      <c r="DS344" s="80"/>
      <c r="DT344" s="80"/>
      <c r="DU344" s="80"/>
      <c r="DV344" s="80"/>
      <c r="DW344" s="80"/>
      <c r="DX344" s="80"/>
      <c r="DY344" s="80"/>
      <c r="DZ344" s="80"/>
      <c r="EA344" s="80"/>
      <c r="EB344" s="80"/>
      <c r="EC344" s="80"/>
      <c r="ED344" s="80"/>
      <c r="EE344" s="80"/>
      <c r="EF344" s="80"/>
      <c r="EG344" s="80"/>
      <c r="EH344" s="80"/>
      <c r="EI344" s="80"/>
      <c r="EJ344" s="80"/>
      <c r="EK344" s="80"/>
      <c r="EL344" s="80"/>
      <c r="EM344" s="80"/>
      <c r="EN344" s="80"/>
      <c r="EO344" s="80"/>
      <c r="EP344" s="80"/>
      <c r="EQ344" s="80"/>
      <c r="ER344" s="80"/>
      <c r="ES344" s="80"/>
      <c r="ET344" s="80"/>
      <c r="EU344" s="80"/>
      <c r="EV344" s="80"/>
      <c r="EW344" s="80"/>
      <c r="EX344" s="80"/>
      <c r="EY344" s="80"/>
      <c r="EZ344" s="80"/>
      <c r="FA344" s="80"/>
      <c r="FB344" s="80"/>
      <c r="FC344" s="80"/>
      <c r="FD344" s="80"/>
      <c r="FE344" s="80"/>
      <c r="FF344" s="80"/>
      <c r="FG344" s="80"/>
      <c r="FH344" s="80"/>
      <c r="FI344" s="80"/>
      <c r="FJ344" s="80"/>
      <c r="FK344" s="80"/>
      <c r="FL344" s="80"/>
      <c r="FM344" s="80"/>
      <c r="FN344" s="80"/>
      <c r="FO344" s="80"/>
      <c r="FP344" s="80"/>
      <c r="FQ344" s="80"/>
      <c r="FR344" s="80"/>
      <c r="FS344" s="80"/>
      <c r="FT344" s="80"/>
      <c r="FU344" s="80"/>
      <c r="FV344" s="80"/>
      <c r="FW344" s="80"/>
      <c r="FX344" s="80"/>
      <c r="FY344" s="80"/>
      <c r="FZ344" s="80"/>
      <c r="GA344" s="80"/>
      <c r="GB344" s="80"/>
      <c r="GC344" s="80"/>
      <c r="GD344" s="80"/>
      <c r="GE344" s="80"/>
      <c r="GF344" s="80"/>
    </row>
    <row r="345" spans="1:188" x14ac:dyDescent="0.25">
      <c r="A345" s="101"/>
      <c r="B345" s="102"/>
      <c r="C345" s="102"/>
      <c r="D345" s="38"/>
      <c r="E345" s="89"/>
      <c r="F345" s="90"/>
      <c r="G345" s="78"/>
      <c r="H345" s="91"/>
      <c r="I345" s="78"/>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c r="AM345" s="80"/>
      <c r="AN345" s="80"/>
      <c r="AO345" s="80"/>
      <c r="AP345" s="80"/>
      <c r="AQ345" s="80"/>
      <c r="AR345" s="80"/>
      <c r="AS345" s="80"/>
      <c r="AT345" s="80"/>
      <c r="AU345" s="80"/>
      <c r="AV345" s="80"/>
      <c r="AW345" s="80"/>
      <c r="AX345" s="80"/>
      <c r="AY345" s="80"/>
      <c r="AZ345" s="80"/>
      <c r="BA345" s="80"/>
      <c r="BB345" s="80"/>
      <c r="BC345" s="80"/>
      <c r="BD345" s="80"/>
      <c r="BE345" s="80"/>
      <c r="BF345" s="80"/>
      <c r="BG345" s="80"/>
      <c r="BH345" s="80"/>
      <c r="BI345" s="80"/>
      <c r="BJ345" s="80"/>
      <c r="BK345" s="80"/>
      <c r="BL345" s="80"/>
      <c r="BM345" s="80"/>
      <c r="BN345" s="80"/>
      <c r="BO345" s="80"/>
      <c r="BP345" s="80"/>
      <c r="BQ345" s="80"/>
      <c r="BR345" s="80"/>
      <c r="BS345" s="80"/>
      <c r="BT345" s="80"/>
      <c r="BU345" s="80"/>
      <c r="BV345" s="80"/>
      <c r="BW345" s="80"/>
      <c r="BX345" s="80"/>
      <c r="BY345" s="80"/>
      <c r="BZ345" s="80"/>
      <c r="CA345" s="80"/>
      <c r="CB345" s="80"/>
      <c r="CC345" s="80"/>
      <c r="CD345" s="80"/>
      <c r="CE345" s="80"/>
      <c r="CF345" s="80"/>
      <c r="CG345" s="80"/>
      <c r="CH345" s="80"/>
      <c r="CI345" s="80"/>
      <c r="CJ345" s="80"/>
      <c r="CK345" s="80"/>
      <c r="CL345" s="80"/>
      <c r="CM345" s="80"/>
      <c r="CN345" s="80"/>
      <c r="CO345" s="80"/>
      <c r="CP345" s="80"/>
      <c r="CQ345" s="80"/>
      <c r="CR345" s="80"/>
      <c r="CS345" s="80"/>
      <c r="CT345" s="80"/>
      <c r="CU345" s="80"/>
      <c r="CV345" s="80"/>
      <c r="CW345" s="80"/>
      <c r="CX345" s="80"/>
      <c r="CY345" s="80"/>
      <c r="CZ345" s="80"/>
      <c r="DA345" s="80"/>
      <c r="DB345" s="80"/>
      <c r="DC345" s="80"/>
      <c r="DD345" s="80"/>
      <c r="DE345" s="80"/>
      <c r="DF345" s="80"/>
      <c r="DG345" s="80"/>
      <c r="DH345" s="80"/>
      <c r="DI345" s="80"/>
      <c r="DJ345" s="80"/>
      <c r="DK345" s="80"/>
      <c r="DL345" s="80"/>
      <c r="DM345" s="80"/>
      <c r="DN345" s="80"/>
      <c r="DO345" s="80"/>
      <c r="DP345" s="80"/>
      <c r="DQ345" s="80"/>
      <c r="DR345" s="80"/>
      <c r="DS345" s="80"/>
      <c r="DT345" s="80"/>
      <c r="DU345" s="80"/>
      <c r="DV345" s="80"/>
      <c r="DW345" s="80"/>
      <c r="DX345" s="80"/>
      <c r="DY345" s="80"/>
      <c r="DZ345" s="80"/>
      <c r="EA345" s="80"/>
      <c r="EB345" s="80"/>
      <c r="EC345" s="80"/>
      <c r="ED345" s="80"/>
      <c r="EE345" s="80"/>
      <c r="EF345" s="80"/>
      <c r="EG345" s="80"/>
      <c r="EH345" s="80"/>
      <c r="EI345" s="80"/>
      <c r="EJ345" s="80"/>
      <c r="EK345" s="80"/>
      <c r="EL345" s="80"/>
      <c r="EM345" s="80"/>
      <c r="EN345" s="80"/>
      <c r="EO345" s="80"/>
      <c r="EP345" s="80"/>
      <c r="EQ345" s="80"/>
      <c r="ER345" s="80"/>
      <c r="ES345" s="80"/>
      <c r="ET345" s="80"/>
      <c r="EU345" s="80"/>
      <c r="EV345" s="80"/>
      <c r="EW345" s="80"/>
      <c r="EX345" s="80"/>
      <c r="EY345" s="80"/>
      <c r="EZ345" s="80"/>
      <c r="FA345" s="80"/>
      <c r="FB345" s="80"/>
      <c r="FC345" s="80"/>
      <c r="FD345" s="80"/>
      <c r="FE345" s="80"/>
      <c r="FF345" s="80"/>
      <c r="FG345" s="80"/>
      <c r="FH345" s="80"/>
      <c r="FI345" s="80"/>
      <c r="FJ345" s="80"/>
      <c r="FK345" s="80"/>
      <c r="FL345" s="80"/>
      <c r="FM345" s="80"/>
      <c r="FN345" s="80"/>
      <c r="FO345" s="80"/>
      <c r="FP345" s="80"/>
      <c r="FQ345" s="80"/>
      <c r="FR345" s="80"/>
      <c r="FS345" s="80"/>
      <c r="FT345" s="80"/>
      <c r="FU345" s="80"/>
      <c r="FV345" s="80"/>
      <c r="FW345" s="80"/>
      <c r="FX345" s="80"/>
      <c r="FY345" s="80"/>
      <c r="FZ345" s="80"/>
      <c r="GA345" s="80"/>
      <c r="GB345" s="80"/>
      <c r="GC345" s="80"/>
      <c r="GD345" s="80"/>
      <c r="GE345" s="80"/>
      <c r="GF345" s="80"/>
    </row>
    <row r="346" spans="1:188" x14ac:dyDescent="0.25">
      <c r="A346" s="101"/>
      <c r="B346" s="102"/>
      <c r="C346" s="102"/>
      <c r="D346" s="38"/>
      <c r="E346" s="89"/>
      <c r="F346" s="90"/>
      <c r="G346" s="78"/>
      <c r="H346" s="91"/>
      <c r="I346" s="78"/>
      <c r="O346" s="80"/>
      <c r="P346" s="80"/>
      <c r="Q346" s="80"/>
      <c r="R346" s="80"/>
      <c r="S346" s="80"/>
      <c r="T346" s="80"/>
      <c r="U346" s="80"/>
      <c r="V346" s="80"/>
      <c r="W346" s="80"/>
      <c r="X346" s="80"/>
      <c r="Y346" s="80"/>
      <c r="Z346" s="80"/>
      <c r="AA346" s="80"/>
      <c r="AB346" s="80"/>
      <c r="AC346" s="80"/>
      <c r="AD346" s="80"/>
      <c r="AE346" s="80"/>
      <c r="AF346" s="80"/>
      <c r="AG346" s="80"/>
      <c r="AH346" s="80"/>
      <c r="AI346" s="80"/>
      <c r="AJ346" s="80"/>
      <c r="AK346" s="80"/>
      <c r="AL346" s="80"/>
      <c r="AM346" s="80"/>
      <c r="AN346" s="80"/>
      <c r="AO346" s="80"/>
      <c r="AP346" s="80"/>
      <c r="AQ346" s="80"/>
      <c r="AR346" s="80"/>
      <c r="AS346" s="80"/>
      <c r="AT346" s="80"/>
      <c r="AU346" s="80"/>
      <c r="AV346" s="80"/>
      <c r="AW346" s="80"/>
      <c r="AX346" s="80"/>
      <c r="AY346" s="80"/>
      <c r="AZ346" s="80"/>
      <c r="BA346" s="80"/>
      <c r="BB346" s="80"/>
      <c r="BC346" s="80"/>
      <c r="BD346" s="80"/>
      <c r="BE346" s="80"/>
      <c r="BF346" s="80"/>
      <c r="BG346" s="80"/>
      <c r="BH346" s="80"/>
      <c r="BI346" s="80"/>
      <c r="BJ346" s="80"/>
      <c r="BK346" s="80"/>
      <c r="BL346" s="80"/>
      <c r="BM346" s="80"/>
      <c r="BN346" s="80"/>
      <c r="BO346" s="80"/>
      <c r="BP346" s="80"/>
      <c r="BQ346" s="80"/>
      <c r="BR346" s="80"/>
      <c r="BS346" s="80"/>
      <c r="BT346" s="80"/>
      <c r="BU346" s="80"/>
      <c r="BV346" s="80"/>
      <c r="BW346" s="80"/>
      <c r="BX346" s="80"/>
      <c r="BY346" s="80"/>
      <c r="BZ346" s="80"/>
      <c r="CA346" s="80"/>
      <c r="CB346" s="80"/>
      <c r="CC346" s="80"/>
      <c r="CD346" s="80"/>
      <c r="CE346" s="80"/>
      <c r="CF346" s="80"/>
      <c r="CG346" s="80"/>
      <c r="CH346" s="80"/>
      <c r="CI346" s="80"/>
      <c r="CJ346" s="80"/>
      <c r="CK346" s="80"/>
      <c r="CL346" s="80"/>
      <c r="CM346" s="80"/>
      <c r="CN346" s="80"/>
      <c r="CO346" s="80"/>
      <c r="CP346" s="80"/>
      <c r="CQ346" s="80"/>
      <c r="CR346" s="80"/>
      <c r="CS346" s="80"/>
      <c r="CT346" s="80"/>
      <c r="CU346" s="80"/>
      <c r="CV346" s="80"/>
      <c r="CW346" s="80"/>
      <c r="CX346" s="80"/>
      <c r="CY346" s="80"/>
      <c r="CZ346" s="80"/>
      <c r="DA346" s="80"/>
      <c r="DB346" s="80"/>
      <c r="DC346" s="80"/>
      <c r="DD346" s="80"/>
      <c r="DE346" s="80"/>
      <c r="DF346" s="80"/>
      <c r="DG346" s="80"/>
      <c r="DH346" s="80"/>
      <c r="DI346" s="80"/>
      <c r="DJ346" s="80"/>
      <c r="DK346" s="80"/>
      <c r="DL346" s="80"/>
      <c r="DM346" s="80"/>
      <c r="DN346" s="80"/>
      <c r="DO346" s="80"/>
      <c r="DP346" s="80"/>
      <c r="DQ346" s="80"/>
      <c r="DR346" s="80"/>
      <c r="DS346" s="80"/>
      <c r="DT346" s="80"/>
      <c r="DU346" s="80"/>
      <c r="DV346" s="80"/>
      <c r="DW346" s="80"/>
      <c r="DX346" s="80"/>
      <c r="DY346" s="80"/>
      <c r="DZ346" s="80"/>
      <c r="EA346" s="80"/>
      <c r="EB346" s="80"/>
      <c r="EC346" s="80"/>
      <c r="ED346" s="80"/>
      <c r="EE346" s="80"/>
      <c r="EF346" s="80"/>
      <c r="EG346" s="80"/>
      <c r="EH346" s="80"/>
      <c r="EI346" s="80"/>
      <c r="EJ346" s="80"/>
      <c r="EK346" s="80"/>
      <c r="EL346" s="80"/>
      <c r="EM346" s="80"/>
      <c r="EN346" s="80"/>
      <c r="EO346" s="80"/>
      <c r="EP346" s="80"/>
      <c r="EQ346" s="80"/>
      <c r="ER346" s="80"/>
      <c r="ES346" s="80"/>
      <c r="ET346" s="80"/>
      <c r="EU346" s="80"/>
      <c r="EV346" s="80"/>
      <c r="EW346" s="80"/>
      <c r="EX346" s="80"/>
      <c r="EY346" s="80"/>
      <c r="EZ346" s="80"/>
      <c r="FA346" s="80"/>
      <c r="FB346" s="80"/>
      <c r="FC346" s="80"/>
      <c r="FD346" s="80"/>
      <c r="FE346" s="80"/>
      <c r="FF346" s="80"/>
      <c r="FG346" s="80"/>
      <c r="FH346" s="80"/>
      <c r="FI346" s="80"/>
      <c r="FJ346" s="80"/>
      <c r="FK346" s="80"/>
      <c r="FL346" s="80"/>
      <c r="FM346" s="80"/>
      <c r="FN346" s="80"/>
      <c r="FO346" s="80"/>
      <c r="FP346" s="80"/>
      <c r="FQ346" s="80"/>
      <c r="FR346" s="80"/>
      <c r="FS346" s="80"/>
      <c r="FT346" s="80"/>
      <c r="FU346" s="80"/>
      <c r="FV346" s="80"/>
      <c r="FW346" s="80"/>
      <c r="FX346" s="80"/>
      <c r="FY346" s="80"/>
      <c r="FZ346" s="80"/>
      <c r="GA346" s="80"/>
      <c r="GB346" s="80"/>
      <c r="GC346" s="80"/>
      <c r="GD346" s="80"/>
      <c r="GE346" s="80"/>
      <c r="GF346" s="80"/>
    </row>
    <row r="347" spans="1:188" x14ac:dyDescent="0.25">
      <c r="A347" s="101"/>
      <c r="B347" s="102"/>
      <c r="C347" s="102"/>
      <c r="D347" s="38"/>
      <c r="E347" s="89"/>
      <c r="F347" s="90"/>
      <c r="G347" s="78"/>
      <c r="H347" s="91"/>
      <c r="I347" s="78"/>
      <c r="O347" s="80"/>
      <c r="P347" s="80"/>
      <c r="Q347" s="80"/>
      <c r="R347" s="80"/>
      <c r="S347" s="80"/>
      <c r="T347" s="80"/>
      <c r="U347" s="80"/>
      <c r="V347" s="80"/>
      <c r="W347" s="80"/>
      <c r="X347" s="80"/>
      <c r="Y347" s="80"/>
      <c r="Z347" s="80"/>
      <c r="AA347" s="80"/>
      <c r="AB347" s="80"/>
      <c r="AC347" s="80"/>
      <c r="AD347" s="80"/>
      <c r="AE347" s="80"/>
      <c r="AF347" s="80"/>
      <c r="AG347" s="80"/>
      <c r="AH347" s="80"/>
      <c r="AI347" s="80"/>
      <c r="AJ347" s="80"/>
      <c r="AK347" s="80"/>
      <c r="AL347" s="80"/>
      <c r="AM347" s="80"/>
      <c r="AN347" s="80"/>
      <c r="AO347" s="80"/>
      <c r="AP347" s="80"/>
      <c r="AQ347" s="80"/>
      <c r="AR347" s="80"/>
      <c r="AS347" s="80"/>
      <c r="AT347" s="80"/>
      <c r="AU347" s="80"/>
      <c r="AV347" s="80"/>
      <c r="AW347" s="80"/>
      <c r="AX347" s="80"/>
      <c r="AY347" s="80"/>
      <c r="AZ347" s="80"/>
      <c r="BA347" s="80"/>
      <c r="BB347" s="80"/>
      <c r="BC347" s="80"/>
      <c r="BD347" s="80"/>
      <c r="BE347" s="80"/>
      <c r="BF347" s="80"/>
      <c r="BG347" s="80"/>
      <c r="BH347" s="80"/>
      <c r="BI347" s="80"/>
      <c r="BJ347" s="80"/>
      <c r="BK347" s="80"/>
      <c r="BL347" s="80"/>
      <c r="BM347" s="80"/>
      <c r="BN347" s="80"/>
      <c r="BO347" s="80"/>
      <c r="BP347" s="80"/>
      <c r="BQ347" s="80"/>
      <c r="BR347" s="80"/>
      <c r="BS347" s="80"/>
      <c r="BT347" s="80"/>
      <c r="BU347" s="80"/>
      <c r="BV347" s="80"/>
      <c r="BW347" s="80"/>
      <c r="BX347" s="80"/>
      <c r="BY347" s="80"/>
      <c r="BZ347" s="80"/>
      <c r="CA347" s="80"/>
      <c r="CB347" s="80"/>
      <c r="CC347" s="80"/>
      <c r="CD347" s="80"/>
      <c r="CE347" s="80"/>
      <c r="CF347" s="80"/>
      <c r="CG347" s="80"/>
      <c r="CH347" s="80"/>
      <c r="CI347" s="80"/>
      <c r="CJ347" s="80"/>
      <c r="CK347" s="80"/>
      <c r="CL347" s="80"/>
      <c r="CM347" s="80"/>
      <c r="CN347" s="80"/>
      <c r="CO347" s="80"/>
      <c r="CP347" s="80"/>
      <c r="CQ347" s="80"/>
      <c r="CR347" s="80"/>
      <c r="CS347" s="80"/>
      <c r="CT347" s="80"/>
      <c r="CU347" s="80"/>
      <c r="CV347" s="80"/>
      <c r="CW347" s="80"/>
      <c r="CX347" s="80"/>
      <c r="CY347" s="80"/>
      <c r="CZ347" s="80"/>
      <c r="DA347" s="80"/>
      <c r="DB347" s="80"/>
      <c r="DC347" s="80"/>
      <c r="DD347" s="80"/>
      <c r="DE347" s="80"/>
      <c r="DF347" s="80"/>
      <c r="DG347" s="80"/>
      <c r="DH347" s="80"/>
      <c r="DI347" s="80"/>
      <c r="DJ347" s="80"/>
      <c r="DK347" s="80"/>
      <c r="DL347" s="80"/>
      <c r="DM347" s="80"/>
      <c r="DN347" s="80"/>
      <c r="DO347" s="80"/>
      <c r="DP347" s="80"/>
      <c r="DQ347" s="80"/>
      <c r="DR347" s="80"/>
      <c r="DS347" s="80"/>
      <c r="DT347" s="80"/>
      <c r="DU347" s="80"/>
      <c r="DV347" s="80"/>
      <c r="DW347" s="80"/>
      <c r="DX347" s="80"/>
      <c r="DY347" s="80"/>
      <c r="DZ347" s="80"/>
      <c r="EA347" s="80"/>
      <c r="EB347" s="80"/>
      <c r="EC347" s="80"/>
      <c r="ED347" s="80"/>
      <c r="EE347" s="80"/>
      <c r="EF347" s="80"/>
      <c r="EG347" s="80"/>
      <c r="EH347" s="80"/>
      <c r="EI347" s="80"/>
      <c r="EJ347" s="80"/>
      <c r="EK347" s="80"/>
      <c r="EL347" s="80"/>
      <c r="EM347" s="80"/>
      <c r="EN347" s="80"/>
      <c r="EO347" s="80"/>
      <c r="EP347" s="80"/>
      <c r="EQ347" s="80"/>
      <c r="ER347" s="80"/>
      <c r="ES347" s="80"/>
      <c r="ET347" s="80"/>
      <c r="EU347" s="80"/>
      <c r="EV347" s="80"/>
      <c r="EW347" s="80"/>
      <c r="EX347" s="80"/>
      <c r="EY347" s="80"/>
      <c r="EZ347" s="80"/>
      <c r="FA347" s="80"/>
      <c r="FB347" s="80"/>
      <c r="FC347" s="80"/>
      <c r="FD347" s="80"/>
      <c r="FE347" s="80"/>
      <c r="FF347" s="80"/>
      <c r="FG347" s="80"/>
      <c r="FH347" s="80"/>
      <c r="FI347" s="80"/>
      <c r="FJ347" s="80"/>
      <c r="FK347" s="80"/>
      <c r="FL347" s="80"/>
      <c r="FM347" s="80"/>
      <c r="FN347" s="80"/>
      <c r="FO347" s="80"/>
      <c r="FP347" s="80"/>
      <c r="FQ347" s="80"/>
      <c r="FR347" s="80"/>
      <c r="FS347" s="80"/>
      <c r="FT347" s="80"/>
      <c r="FU347" s="80"/>
      <c r="FV347" s="80"/>
      <c r="FW347" s="80"/>
      <c r="FX347" s="80"/>
      <c r="FY347" s="80"/>
      <c r="FZ347" s="80"/>
      <c r="GA347" s="80"/>
      <c r="GB347" s="80"/>
      <c r="GC347" s="80"/>
      <c r="GD347" s="80"/>
      <c r="GE347" s="80"/>
      <c r="GF347" s="80"/>
    </row>
    <row r="348" spans="1:188" x14ac:dyDescent="0.25">
      <c r="A348" s="101"/>
      <c r="B348" s="102"/>
      <c r="C348" s="102"/>
      <c r="D348" s="38"/>
      <c r="E348" s="89"/>
      <c r="F348" s="90"/>
      <c r="G348" s="78"/>
      <c r="H348" s="91"/>
      <c r="I348" s="78"/>
      <c r="O348" s="80"/>
      <c r="P348" s="80"/>
      <c r="Q348" s="80"/>
      <c r="R348" s="80"/>
      <c r="S348" s="80"/>
      <c r="T348" s="80"/>
      <c r="U348" s="80"/>
      <c r="V348" s="80"/>
      <c r="W348" s="80"/>
      <c r="X348" s="80"/>
      <c r="Y348" s="80"/>
      <c r="Z348" s="80"/>
      <c r="AA348" s="80"/>
      <c r="AB348" s="80"/>
      <c r="AC348" s="80"/>
      <c r="AD348" s="80"/>
      <c r="AE348" s="80"/>
      <c r="AF348" s="80"/>
      <c r="AG348" s="80"/>
      <c r="AH348" s="80"/>
      <c r="AI348" s="80"/>
      <c r="AJ348" s="80"/>
      <c r="AK348" s="80"/>
      <c r="AL348" s="80"/>
      <c r="AM348" s="80"/>
      <c r="AN348" s="80"/>
      <c r="AO348" s="80"/>
      <c r="AP348" s="80"/>
      <c r="AQ348" s="80"/>
      <c r="AR348" s="80"/>
      <c r="AS348" s="80"/>
      <c r="AT348" s="80"/>
      <c r="AU348" s="80"/>
      <c r="AV348" s="80"/>
      <c r="AW348" s="80"/>
      <c r="AX348" s="80"/>
      <c r="AY348" s="80"/>
      <c r="AZ348" s="80"/>
      <c r="BA348" s="80"/>
      <c r="BB348" s="80"/>
      <c r="BC348" s="80"/>
      <c r="BD348" s="80"/>
      <c r="BE348" s="80"/>
      <c r="BF348" s="80"/>
      <c r="BG348" s="80"/>
      <c r="BH348" s="80"/>
      <c r="BI348" s="80"/>
      <c r="BJ348" s="80"/>
      <c r="BK348" s="80"/>
      <c r="BL348" s="80"/>
      <c r="BM348" s="80"/>
      <c r="BN348" s="80"/>
      <c r="BO348" s="80"/>
      <c r="BP348" s="80"/>
      <c r="BQ348" s="80"/>
      <c r="BR348" s="80"/>
      <c r="BS348" s="80"/>
      <c r="BT348" s="80"/>
      <c r="BU348" s="80"/>
      <c r="BV348" s="80"/>
      <c r="BW348" s="80"/>
      <c r="BX348" s="80"/>
      <c r="BY348" s="80"/>
      <c r="BZ348" s="80"/>
      <c r="CA348" s="80"/>
      <c r="CB348" s="80"/>
      <c r="CC348" s="80"/>
      <c r="CD348" s="80"/>
      <c r="CE348" s="80"/>
      <c r="CF348" s="80"/>
      <c r="CG348" s="80"/>
      <c r="CH348" s="80"/>
      <c r="CI348" s="80"/>
      <c r="CJ348" s="80"/>
      <c r="CK348" s="80"/>
      <c r="CL348" s="80"/>
      <c r="CM348" s="80"/>
      <c r="CN348" s="80"/>
      <c r="CO348" s="80"/>
      <c r="CP348" s="80"/>
      <c r="CQ348" s="80"/>
      <c r="CR348" s="80"/>
      <c r="CS348" s="80"/>
      <c r="CT348" s="80"/>
      <c r="CU348" s="80"/>
      <c r="CV348" s="80"/>
      <c r="CW348" s="80"/>
      <c r="CX348" s="80"/>
      <c r="CY348" s="80"/>
      <c r="CZ348" s="80"/>
      <c r="DA348" s="80"/>
      <c r="DB348" s="80"/>
      <c r="DC348" s="80"/>
      <c r="DD348" s="80"/>
      <c r="DE348" s="80"/>
      <c r="DF348" s="80"/>
      <c r="DG348" s="80"/>
      <c r="DH348" s="80"/>
      <c r="DI348" s="80"/>
      <c r="DJ348" s="80"/>
      <c r="DK348" s="80"/>
      <c r="DL348" s="80"/>
      <c r="DM348" s="80"/>
      <c r="DN348" s="80"/>
      <c r="DO348" s="80"/>
      <c r="DP348" s="80"/>
      <c r="DQ348" s="80"/>
      <c r="DR348" s="80"/>
      <c r="DS348" s="80"/>
      <c r="DT348" s="80"/>
      <c r="DU348" s="80"/>
      <c r="DV348" s="80"/>
      <c r="DW348" s="80"/>
      <c r="DX348" s="80"/>
      <c r="DY348" s="80"/>
      <c r="DZ348" s="80"/>
      <c r="EA348" s="80"/>
      <c r="EB348" s="80"/>
      <c r="EC348" s="80"/>
      <c r="ED348" s="80"/>
      <c r="EE348" s="80"/>
      <c r="EF348" s="80"/>
      <c r="EG348" s="80"/>
      <c r="EH348" s="80"/>
      <c r="EI348" s="80"/>
      <c r="EJ348" s="80"/>
      <c r="EK348" s="80"/>
      <c r="EL348" s="80"/>
      <c r="EM348" s="80"/>
      <c r="EN348" s="80"/>
      <c r="EO348" s="80"/>
      <c r="EP348" s="80"/>
      <c r="EQ348" s="80"/>
      <c r="ER348" s="80"/>
      <c r="ES348" s="80"/>
      <c r="ET348" s="80"/>
      <c r="EU348" s="80"/>
      <c r="EV348" s="80"/>
      <c r="EW348" s="80"/>
      <c r="EX348" s="80"/>
      <c r="EY348" s="80"/>
      <c r="EZ348" s="80"/>
      <c r="FA348" s="80"/>
      <c r="FB348" s="80"/>
      <c r="FC348" s="80"/>
      <c r="FD348" s="80"/>
      <c r="FE348" s="80"/>
      <c r="FF348" s="80"/>
      <c r="FG348" s="80"/>
      <c r="FH348" s="80"/>
      <c r="FI348" s="80"/>
      <c r="FJ348" s="80"/>
      <c r="FK348" s="80"/>
      <c r="FL348" s="80"/>
      <c r="FM348" s="80"/>
      <c r="FN348" s="80"/>
      <c r="FO348" s="80"/>
      <c r="FP348" s="80"/>
      <c r="FQ348" s="80"/>
      <c r="FR348" s="80"/>
      <c r="FS348" s="80"/>
      <c r="FT348" s="80"/>
      <c r="FU348" s="80"/>
      <c r="FV348" s="80"/>
      <c r="FW348" s="80"/>
      <c r="FX348" s="80"/>
      <c r="FY348" s="80"/>
      <c r="FZ348" s="80"/>
      <c r="GA348" s="80"/>
      <c r="GB348" s="80"/>
      <c r="GC348" s="80"/>
      <c r="GD348" s="80"/>
      <c r="GE348" s="80"/>
      <c r="GF348" s="80"/>
    </row>
    <row r="349" spans="1:188" x14ac:dyDescent="0.25">
      <c r="A349" s="101"/>
      <c r="B349" s="102"/>
      <c r="C349" s="102"/>
      <c r="D349" s="38"/>
      <c r="E349" s="89"/>
      <c r="F349" s="90"/>
      <c r="G349" s="78"/>
      <c r="H349" s="91"/>
      <c r="I349" s="78"/>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80"/>
      <c r="AX349" s="80"/>
      <c r="AY349" s="80"/>
      <c r="AZ349" s="80"/>
      <c r="BA349" s="80"/>
      <c r="BB349" s="80"/>
      <c r="BC349" s="80"/>
      <c r="BD349" s="80"/>
      <c r="BE349" s="80"/>
      <c r="BF349" s="80"/>
      <c r="BG349" s="80"/>
      <c r="BH349" s="80"/>
      <c r="BI349" s="80"/>
      <c r="BJ349" s="80"/>
      <c r="BK349" s="80"/>
      <c r="BL349" s="80"/>
      <c r="BM349" s="80"/>
      <c r="BN349" s="80"/>
      <c r="BO349" s="80"/>
      <c r="BP349" s="80"/>
      <c r="BQ349" s="80"/>
      <c r="BR349" s="80"/>
      <c r="BS349" s="80"/>
      <c r="BT349" s="80"/>
      <c r="BU349" s="80"/>
      <c r="BV349" s="80"/>
      <c r="BW349" s="80"/>
      <c r="BX349" s="80"/>
      <c r="BY349" s="80"/>
      <c r="BZ349" s="80"/>
      <c r="CA349" s="80"/>
      <c r="CB349" s="80"/>
      <c r="CC349" s="80"/>
      <c r="CD349" s="80"/>
      <c r="CE349" s="80"/>
      <c r="CF349" s="80"/>
      <c r="CG349" s="80"/>
      <c r="CH349" s="80"/>
      <c r="CI349" s="80"/>
      <c r="CJ349" s="80"/>
      <c r="CK349" s="80"/>
      <c r="CL349" s="80"/>
      <c r="CM349" s="80"/>
      <c r="CN349" s="80"/>
      <c r="CO349" s="80"/>
      <c r="CP349" s="80"/>
      <c r="CQ349" s="80"/>
      <c r="CR349" s="80"/>
      <c r="CS349" s="80"/>
      <c r="CT349" s="80"/>
      <c r="CU349" s="80"/>
      <c r="CV349" s="80"/>
      <c r="CW349" s="80"/>
      <c r="CX349" s="80"/>
      <c r="CY349" s="80"/>
      <c r="CZ349" s="80"/>
      <c r="DA349" s="80"/>
      <c r="DB349" s="80"/>
      <c r="DC349" s="80"/>
      <c r="DD349" s="80"/>
      <c r="DE349" s="80"/>
      <c r="DF349" s="80"/>
      <c r="DG349" s="80"/>
      <c r="DH349" s="80"/>
      <c r="DI349" s="80"/>
      <c r="DJ349" s="80"/>
      <c r="DK349" s="80"/>
      <c r="DL349" s="80"/>
      <c r="DM349" s="80"/>
      <c r="DN349" s="80"/>
      <c r="DO349" s="80"/>
      <c r="DP349" s="80"/>
      <c r="DQ349" s="80"/>
      <c r="DR349" s="80"/>
      <c r="DS349" s="80"/>
      <c r="DT349" s="80"/>
      <c r="DU349" s="80"/>
      <c r="DV349" s="80"/>
      <c r="DW349" s="80"/>
      <c r="DX349" s="80"/>
      <c r="DY349" s="80"/>
      <c r="DZ349" s="80"/>
      <c r="EA349" s="80"/>
      <c r="EB349" s="80"/>
      <c r="EC349" s="80"/>
      <c r="ED349" s="80"/>
      <c r="EE349" s="80"/>
      <c r="EF349" s="80"/>
      <c r="EG349" s="80"/>
      <c r="EH349" s="80"/>
      <c r="EI349" s="80"/>
      <c r="EJ349" s="80"/>
      <c r="EK349" s="80"/>
      <c r="EL349" s="80"/>
      <c r="EM349" s="80"/>
      <c r="EN349" s="80"/>
      <c r="EO349" s="80"/>
      <c r="EP349" s="80"/>
      <c r="EQ349" s="80"/>
      <c r="ER349" s="80"/>
      <c r="ES349" s="80"/>
      <c r="ET349" s="80"/>
      <c r="EU349" s="80"/>
      <c r="EV349" s="80"/>
      <c r="EW349" s="80"/>
      <c r="EX349" s="80"/>
      <c r="EY349" s="80"/>
      <c r="EZ349" s="80"/>
      <c r="FA349" s="80"/>
      <c r="FB349" s="80"/>
      <c r="FC349" s="80"/>
      <c r="FD349" s="80"/>
      <c r="FE349" s="80"/>
      <c r="FF349" s="80"/>
      <c r="FG349" s="80"/>
      <c r="FH349" s="80"/>
      <c r="FI349" s="80"/>
      <c r="FJ349" s="80"/>
      <c r="FK349" s="80"/>
      <c r="FL349" s="80"/>
      <c r="FM349" s="80"/>
      <c r="FN349" s="80"/>
      <c r="FO349" s="80"/>
      <c r="FP349" s="80"/>
      <c r="FQ349" s="80"/>
      <c r="FR349" s="80"/>
      <c r="FS349" s="80"/>
      <c r="FT349" s="80"/>
      <c r="FU349" s="80"/>
      <c r="FV349" s="80"/>
      <c r="FW349" s="80"/>
      <c r="FX349" s="80"/>
      <c r="FY349" s="80"/>
      <c r="FZ349" s="80"/>
      <c r="GA349" s="80"/>
      <c r="GB349" s="80"/>
      <c r="GC349" s="80"/>
      <c r="GD349" s="80"/>
      <c r="GE349" s="80"/>
      <c r="GF349" s="80"/>
    </row>
    <row r="350" spans="1:188" x14ac:dyDescent="0.25">
      <c r="A350" s="101"/>
      <c r="B350" s="102"/>
      <c r="C350" s="102"/>
      <c r="D350" s="38"/>
      <c r="E350" s="89"/>
      <c r="F350" s="90"/>
      <c r="G350" s="78"/>
      <c r="H350" s="91"/>
      <c r="I350" s="78"/>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80"/>
      <c r="AO350" s="80"/>
      <c r="AP350" s="80"/>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0"/>
      <c r="CB350" s="80"/>
      <c r="CC350" s="80"/>
      <c r="CD350" s="80"/>
      <c r="CE350" s="80"/>
      <c r="CF350" s="80"/>
      <c r="CG350" s="80"/>
      <c r="CH350" s="80"/>
      <c r="CI350" s="80"/>
      <c r="CJ350" s="80"/>
      <c r="CK350" s="80"/>
      <c r="CL350" s="80"/>
      <c r="CM350" s="80"/>
      <c r="CN350" s="80"/>
      <c r="CO350" s="80"/>
      <c r="CP350" s="80"/>
      <c r="CQ350" s="80"/>
      <c r="CR350" s="80"/>
      <c r="CS350" s="80"/>
      <c r="CT350" s="80"/>
      <c r="CU350" s="80"/>
      <c r="CV350" s="80"/>
      <c r="CW350" s="80"/>
      <c r="CX350" s="80"/>
      <c r="CY350" s="80"/>
      <c r="CZ350" s="80"/>
      <c r="DA350" s="80"/>
      <c r="DB350" s="80"/>
      <c r="DC350" s="80"/>
      <c r="DD350" s="80"/>
      <c r="DE350" s="80"/>
      <c r="DF350" s="80"/>
      <c r="DG350" s="80"/>
      <c r="DH350" s="80"/>
      <c r="DI350" s="80"/>
      <c r="DJ350" s="80"/>
      <c r="DK350" s="80"/>
      <c r="DL350" s="80"/>
      <c r="DM350" s="80"/>
      <c r="DN350" s="80"/>
      <c r="DO350" s="80"/>
      <c r="DP350" s="80"/>
      <c r="DQ350" s="80"/>
      <c r="DR350" s="80"/>
      <c r="DS350" s="80"/>
      <c r="DT350" s="80"/>
      <c r="DU350" s="80"/>
      <c r="DV350" s="80"/>
      <c r="DW350" s="80"/>
      <c r="DX350" s="80"/>
      <c r="DY350" s="80"/>
      <c r="DZ350" s="80"/>
      <c r="EA350" s="80"/>
      <c r="EB350" s="80"/>
      <c r="EC350" s="80"/>
      <c r="ED350" s="80"/>
      <c r="EE350" s="80"/>
      <c r="EF350" s="80"/>
      <c r="EG350" s="80"/>
      <c r="EH350" s="80"/>
      <c r="EI350" s="80"/>
      <c r="EJ350" s="80"/>
      <c r="EK350" s="80"/>
      <c r="EL350" s="80"/>
      <c r="EM350" s="80"/>
      <c r="EN350" s="80"/>
      <c r="EO350" s="80"/>
      <c r="EP350" s="80"/>
      <c r="EQ350" s="80"/>
      <c r="ER350" s="80"/>
      <c r="ES350" s="80"/>
      <c r="ET350" s="80"/>
      <c r="EU350" s="80"/>
      <c r="EV350" s="80"/>
      <c r="EW350" s="80"/>
      <c r="EX350" s="80"/>
      <c r="EY350" s="80"/>
      <c r="EZ350" s="80"/>
      <c r="FA350" s="80"/>
      <c r="FB350" s="80"/>
      <c r="FC350" s="80"/>
      <c r="FD350" s="80"/>
      <c r="FE350" s="80"/>
      <c r="FF350" s="80"/>
      <c r="FG350" s="80"/>
      <c r="FH350" s="80"/>
      <c r="FI350" s="80"/>
      <c r="FJ350" s="80"/>
      <c r="FK350" s="80"/>
      <c r="FL350" s="80"/>
      <c r="FM350" s="80"/>
      <c r="FN350" s="80"/>
      <c r="FO350" s="80"/>
      <c r="FP350" s="80"/>
      <c r="FQ350" s="80"/>
      <c r="FR350" s="80"/>
      <c r="FS350" s="80"/>
      <c r="FT350" s="80"/>
      <c r="FU350" s="80"/>
      <c r="FV350" s="80"/>
      <c r="FW350" s="80"/>
      <c r="FX350" s="80"/>
      <c r="FY350" s="80"/>
      <c r="FZ350" s="80"/>
      <c r="GA350" s="80"/>
      <c r="GB350" s="80"/>
      <c r="GC350" s="80"/>
      <c r="GD350" s="80"/>
      <c r="GE350" s="80"/>
      <c r="GF350" s="80"/>
    </row>
    <row r="351" spans="1:188" x14ac:dyDescent="0.25">
      <c r="A351" s="101"/>
      <c r="B351" s="102"/>
      <c r="C351" s="102"/>
      <c r="D351" s="38"/>
      <c r="E351" s="89"/>
      <c r="F351" s="90"/>
      <c r="G351" s="78"/>
      <c r="H351" s="91"/>
      <c r="I351" s="78"/>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80"/>
      <c r="AO351" s="80"/>
      <c r="AP351" s="80"/>
      <c r="AQ351" s="80"/>
      <c r="AR351" s="80"/>
      <c r="AS351" s="80"/>
      <c r="AT351" s="80"/>
      <c r="AU351" s="80"/>
      <c r="AV351" s="80"/>
      <c r="AW351" s="80"/>
      <c r="AX351" s="80"/>
      <c r="AY351" s="80"/>
      <c r="AZ351" s="80"/>
      <c r="BA351" s="80"/>
      <c r="BB351" s="80"/>
      <c r="BC351" s="80"/>
      <c r="BD351" s="80"/>
      <c r="BE351" s="80"/>
      <c r="BF351" s="80"/>
      <c r="BG351" s="80"/>
      <c r="BH351" s="80"/>
      <c r="BI351" s="80"/>
      <c r="BJ351" s="80"/>
      <c r="BK351" s="80"/>
      <c r="BL351" s="80"/>
      <c r="BM351" s="80"/>
      <c r="BN351" s="80"/>
      <c r="BO351" s="80"/>
      <c r="BP351" s="80"/>
      <c r="BQ351" s="80"/>
      <c r="BR351" s="80"/>
      <c r="BS351" s="80"/>
      <c r="BT351" s="80"/>
      <c r="BU351" s="80"/>
      <c r="BV351" s="80"/>
      <c r="BW351" s="80"/>
      <c r="BX351" s="80"/>
      <c r="BY351" s="80"/>
      <c r="BZ351" s="80"/>
      <c r="CA351" s="80"/>
      <c r="CB351" s="80"/>
      <c r="CC351" s="80"/>
      <c r="CD351" s="80"/>
      <c r="CE351" s="80"/>
      <c r="CF351" s="80"/>
      <c r="CG351" s="80"/>
      <c r="CH351" s="80"/>
      <c r="CI351" s="80"/>
      <c r="CJ351" s="80"/>
      <c r="CK351" s="80"/>
      <c r="CL351" s="80"/>
      <c r="CM351" s="80"/>
      <c r="CN351" s="80"/>
      <c r="CO351" s="80"/>
      <c r="CP351" s="80"/>
      <c r="CQ351" s="80"/>
      <c r="CR351" s="80"/>
      <c r="CS351" s="80"/>
      <c r="CT351" s="80"/>
      <c r="CU351" s="80"/>
      <c r="CV351" s="80"/>
      <c r="CW351" s="80"/>
      <c r="CX351" s="80"/>
      <c r="CY351" s="80"/>
      <c r="CZ351" s="80"/>
      <c r="DA351" s="80"/>
      <c r="DB351" s="80"/>
      <c r="DC351" s="80"/>
      <c r="DD351" s="80"/>
      <c r="DE351" s="80"/>
      <c r="DF351" s="80"/>
      <c r="DG351" s="80"/>
      <c r="DH351" s="80"/>
      <c r="DI351" s="80"/>
      <c r="DJ351" s="80"/>
      <c r="DK351" s="80"/>
      <c r="DL351" s="80"/>
      <c r="DM351" s="80"/>
      <c r="DN351" s="80"/>
      <c r="DO351" s="80"/>
      <c r="DP351" s="80"/>
      <c r="DQ351" s="80"/>
      <c r="DR351" s="80"/>
      <c r="DS351" s="80"/>
      <c r="DT351" s="80"/>
      <c r="DU351" s="80"/>
      <c r="DV351" s="80"/>
      <c r="DW351" s="80"/>
      <c r="DX351" s="80"/>
      <c r="DY351" s="80"/>
      <c r="DZ351" s="80"/>
      <c r="EA351" s="80"/>
      <c r="EB351" s="80"/>
      <c r="EC351" s="80"/>
      <c r="ED351" s="80"/>
      <c r="EE351" s="80"/>
      <c r="EF351" s="80"/>
      <c r="EG351" s="80"/>
      <c r="EH351" s="80"/>
      <c r="EI351" s="80"/>
      <c r="EJ351" s="80"/>
      <c r="EK351" s="80"/>
      <c r="EL351" s="80"/>
      <c r="EM351" s="80"/>
      <c r="EN351" s="80"/>
      <c r="EO351" s="80"/>
      <c r="EP351" s="80"/>
      <c r="EQ351" s="80"/>
      <c r="ER351" s="80"/>
      <c r="ES351" s="80"/>
      <c r="ET351" s="80"/>
      <c r="EU351" s="80"/>
      <c r="EV351" s="80"/>
      <c r="EW351" s="80"/>
      <c r="EX351" s="80"/>
      <c r="EY351" s="80"/>
      <c r="EZ351" s="80"/>
      <c r="FA351" s="80"/>
      <c r="FB351" s="80"/>
      <c r="FC351" s="80"/>
      <c r="FD351" s="80"/>
      <c r="FE351" s="80"/>
      <c r="FF351" s="80"/>
      <c r="FG351" s="80"/>
      <c r="FH351" s="80"/>
      <c r="FI351" s="80"/>
      <c r="FJ351" s="80"/>
      <c r="FK351" s="80"/>
      <c r="FL351" s="80"/>
      <c r="FM351" s="80"/>
      <c r="FN351" s="80"/>
      <c r="FO351" s="80"/>
      <c r="FP351" s="80"/>
      <c r="FQ351" s="80"/>
      <c r="FR351" s="80"/>
      <c r="FS351" s="80"/>
      <c r="FT351" s="80"/>
      <c r="FU351" s="80"/>
      <c r="FV351" s="80"/>
      <c r="FW351" s="80"/>
      <c r="FX351" s="80"/>
      <c r="FY351" s="80"/>
      <c r="FZ351" s="80"/>
      <c r="GA351" s="80"/>
      <c r="GB351" s="80"/>
      <c r="GC351" s="80"/>
      <c r="GD351" s="80"/>
      <c r="GE351" s="80"/>
      <c r="GF351" s="80"/>
    </row>
    <row r="352" spans="1:188" x14ac:dyDescent="0.25">
      <c r="A352" s="101"/>
      <c r="B352" s="102"/>
      <c r="C352" s="102"/>
      <c r="D352" s="38"/>
      <c r="E352" s="89"/>
      <c r="F352" s="90"/>
      <c r="G352" s="78"/>
      <c r="H352" s="91"/>
      <c r="I352" s="78"/>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80"/>
      <c r="AO352" s="80"/>
      <c r="AP352" s="80"/>
      <c r="AQ352" s="80"/>
      <c r="AR352" s="80"/>
      <c r="AS352" s="80"/>
      <c r="AT352" s="80"/>
      <c r="AU352" s="80"/>
      <c r="AV352" s="80"/>
      <c r="AW352" s="80"/>
      <c r="AX352" s="80"/>
      <c r="AY352" s="80"/>
      <c r="AZ352" s="80"/>
      <c r="BA352" s="80"/>
      <c r="BB352" s="80"/>
      <c r="BC352" s="80"/>
      <c r="BD352" s="80"/>
      <c r="BE352" s="80"/>
      <c r="BF352" s="80"/>
      <c r="BG352" s="80"/>
      <c r="BH352" s="80"/>
      <c r="BI352" s="80"/>
      <c r="BJ352" s="80"/>
      <c r="BK352" s="80"/>
      <c r="BL352" s="80"/>
      <c r="BM352" s="80"/>
      <c r="BN352" s="80"/>
      <c r="BO352" s="80"/>
      <c r="BP352" s="80"/>
      <c r="BQ352" s="80"/>
      <c r="BR352" s="80"/>
      <c r="BS352" s="80"/>
      <c r="BT352" s="80"/>
      <c r="BU352" s="80"/>
      <c r="BV352" s="80"/>
      <c r="BW352" s="80"/>
      <c r="BX352" s="80"/>
      <c r="BY352" s="80"/>
      <c r="BZ352" s="80"/>
      <c r="CA352" s="80"/>
      <c r="CB352" s="80"/>
      <c r="CC352" s="80"/>
      <c r="CD352" s="80"/>
      <c r="CE352" s="80"/>
      <c r="CF352" s="80"/>
      <c r="CG352" s="80"/>
      <c r="CH352" s="80"/>
      <c r="CI352" s="80"/>
      <c r="CJ352" s="80"/>
      <c r="CK352" s="80"/>
      <c r="CL352" s="80"/>
      <c r="CM352" s="80"/>
      <c r="CN352" s="80"/>
      <c r="CO352" s="80"/>
      <c r="CP352" s="80"/>
      <c r="CQ352" s="80"/>
      <c r="CR352" s="80"/>
      <c r="CS352" s="80"/>
      <c r="CT352" s="80"/>
      <c r="CU352" s="80"/>
      <c r="CV352" s="80"/>
      <c r="CW352" s="80"/>
      <c r="CX352" s="80"/>
      <c r="CY352" s="80"/>
      <c r="CZ352" s="80"/>
      <c r="DA352" s="80"/>
      <c r="DB352" s="80"/>
      <c r="DC352" s="80"/>
      <c r="DD352" s="80"/>
      <c r="DE352" s="80"/>
      <c r="DF352" s="80"/>
      <c r="DG352" s="80"/>
      <c r="DH352" s="80"/>
      <c r="DI352" s="80"/>
      <c r="DJ352" s="80"/>
      <c r="DK352" s="80"/>
      <c r="DL352" s="80"/>
      <c r="DM352" s="80"/>
      <c r="DN352" s="80"/>
      <c r="DO352" s="80"/>
      <c r="DP352" s="80"/>
      <c r="DQ352" s="80"/>
      <c r="DR352" s="80"/>
      <c r="DS352" s="80"/>
      <c r="DT352" s="80"/>
      <c r="DU352" s="80"/>
      <c r="DV352" s="80"/>
      <c r="DW352" s="80"/>
      <c r="DX352" s="80"/>
      <c r="DY352" s="80"/>
      <c r="DZ352" s="80"/>
      <c r="EA352" s="80"/>
      <c r="EB352" s="80"/>
      <c r="EC352" s="80"/>
      <c r="ED352" s="80"/>
      <c r="EE352" s="80"/>
      <c r="EF352" s="80"/>
      <c r="EG352" s="80"/>
      <c r="EH352" s="80"/>
      <c r="EI352" s="80"/>
      <c r="EJ352" s="80"/>
      <c r="EK352" s="80"/>
      <c r="EL352" s="80"/>
      <c r="EM352" s="80"/>
      <c r="EN352" s="80"/>
      <c r="EO352" s="80"/>
      <c r="EP352" s="80"/>
      <c r="EQ352" s="80"/>
      <c r="ER352" s="80"/>
      <c r="ES352" s="80"/>
      <c r="ET352" s="80"/>
      <c r="EU352" s="80"/>
      <c r="EV352" s="80"/>
      <c r="EW352" s="80"/>
      <c r="EX352" s="80"/>
      <c r="EY352" s="80"/>
      <c r="EZ352" s="80"/>
      <c r="FA352" s="80"/>
      <c r="FB352" s="80"/>
      <c r="FC352" s="80"/>
      <c r="FD352" s="80"/>
      <c r="FE352" s="80"/>
      <c r="FF352" s="80"/>
      <c r="FG352" s="80"/>
      <c r="FH352" s="80"/>
      <c r="FI352" s="80"/>
      <c r="FJ352" s="80"/>
      <c r="FK352" s="80"/>
      <c r="FL352" s="80"/>
      <c r="FM352" s="80"/>
      <c r="FN352" s="80"/>
      <c r="FO352" s="80"/>
      <c r="FP352" s="80"/>
      <c r="FQ352" s="80"/>
      <c r="FR352" s="80"/>
      <c r="FS352" s="80"/>
      <c r="FT352" s="80"/>
      <c r="FU352" s="80"/>
      <c r="FV352" s="80"/>
      <c r="FW352" s="80"/>
      <c r="FX352" s="80"/>
      <c r="FY352" s="80"/>
      <c r="FZ352" s="80"/>
      <c r="GA352" s="80"/>
      <c r="GB352" s="80"/>
      <c r="GC352" s="80"/>
      <c r="GD352" s="80"/>
      <c r="GE352" s="80"/>
      <c r="GF352" s="80"/>
    </row>
    <row r="353" spans="1:188" x14ac:dyDescent="0.25">
      <c r="A353" s="101"/>
      <c r="B353" s="102"/>
      <c r="C353" s="102"/>
      <c r="D353" s="38"/>
      <c r="E353" s="89"/>
      <c r="F353" s="90"/>
      <c r="G353" s="78"/>
      <c r="H353" s="91"/>
      <c r="I353" s="78"/>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80"/>
      <c r="AO353" s="80"/>
      <c r="AP353" s="80"/>
      <c r="AQ353" s="80"/>
      <c r="AR353" s="80"/>
      <c r="AS353" s="80"/>
      <c r="AT353" s="80"/>
      <c r="AU353" s="80"/>
      <c r="AV353" s="80"/>
      <c r="AW353" s="80"/>
      <c r="AX353" s="80"/>
      <c r="AY353" s="80"/>
      <c r="AZ353" s="80"/>
      <c r="BA353" s="80"/>
      <c r="BB353" s="80"/>
      <c r="BC353" s="80"/>
      <c r="BD353" s="80"/>
      <c r="BE353" s="80"/>
      <c r="BF353" s="80"/>
      <c r="BG353" s="80"/>
      <c r="BH353" s="80"/>
      <c r="BI353" s="80"/>
      <c r="BJ353" s="80"/>
      <c r="BK353" s="80"/>
      <c r="BL353" s="80"/>
      <c r="BM353" s="80"/>
      <c r="BN353" s="80"/>
      <c r="BO353" s="80"/>
      <c r="BP353" s="80"/>
      <c r="BQ353" s="80"/>
      <c r="BR353" s="80"/>
      <c r="BS353" s="80"/>
      <c r="BT353" s="80"/>
      <c r="BU353" s="80"/>
      <c r="BV353" s="80"/>
      <c r="BW353" s="80"/>
      <c r="BX353" s="80"/>
      <c r="BY353" s="80"/>
      <c r="BZ353" s="80"/>
      <c r="CA353" s="80"/>
      <c r="CB353" s="80"/>
      <c r="CC353" s="80"/>
      <c r="CD353" s="80"/>
      <c r="CE353" s="80"/>
      <c r="CF353" s="80"/>
      <c r="CG353" s="80"/>
      <c r="CH353" s="80"/>
      <c r="CI353" s="80"/>
      <c r="CJ353" s="80"/>
      <c r="CK353" s="80"/>
      <c r="CL353" s="80"/>
      <c r="CM353" s="80"/>
      <c r="CN353" s="80"/>
      <c r="CO353" s="80"/>
      <c r="CP353" s="80"/>
      <c r="CQ353" s="80"/>
      <c r="CR353" s="80"/>
      <c r="CS353" s="80"/>
      <c r="CT353" s="80"/>
      <c r="CU353" s="80"/>
      <c r="CV353" s="80"/>
      <c r="CW353" s="80"/>
      <c r="CX353" s="80"/>
      <c r="CY353" s="80"/>
      <c r="CZ353" s="80"/>
      <c r="DA353" s="80"/>
      <c r="DB353" s="80"/>
      <c r="DC353" s="80"/>
      <c r="DD353" s="80"/>
      <c r="DE353" s="80"/>
      <c r="DF353" s="80"/>
      <c r="DG353" s="80"/>
      <c r="DH353" s="80"/>
      <c r="DI353" s="80"/>
      <c r="DJ353" s="80"/>
      <c r="DK353" s="80"/>
      <c r="DL353" s="80"/>
      <c r="DM353" s="80"/>
      <c r="DN353" s="80"/>
      <c r="DO353" s="80"/>
      <c r="DP353" s="80"/>
      <c r="DQ353" s="80"/>
      <c r="DR353" s="80"/>
      <c r="DS353" s="80"/>
      <c r="DT353" s="80"/>
      <c r="DU353" s="80"/>
      <c r="DV353" s="80"/>
      <c r="DW353" s="80"/>
      <c r="DX353" s="80"/>
      <c r="DY353" s="80"/>
      <c r="DZ353" s="80"/>
      <c r="EA353" s="80"/>
      <c r="EB353" s="80"/>
      <c r="EC353" s="80"/>
      <c r="ED353" s="80"/>
      <c r="EE353" s="80"/>
      <c r="EF353" s="80"/>
      <c r="EG353" s="80"/>
      <c r="EH353" s="80"/>
      <c r="EI353" s="80"/>
      <c r="EJ353" s="80"/>
      <c r="EK353" s="80"/>
      <c r="EL353" s="80"/>
      <c r="EM353" s="80"/>
      <c r="EN353" s="80"/>
      <c r="EO353" s="80"/>
      <c r="EP353" s="80"/>
      <c r="EQ353" s="80"/>
      <c r="ER353" s="80"/>
      <c r="ES353" s="80"/>
      <c r="ET353" s="80"/>
      <c r="EU353" s="80"/>
      <c r="EV353" s="80"/>
      <c r="EW353" s="80"/>
      <c r="EX353" s="80"/>
      <c r="EY353" s="80"/>
      <c r="EZ353" s="80"/>
      <c r="FA353" s="80"/>
      <c r="FB353" s="80"/>
      <c r="FC353" s="80"/>
      <c r="FD353" s="80"/>
      <c r="FE353" s="80"/>
      <c r="FF353" s="80"/>
      <c r="FG353" s="80"/>
      <c r="FH353" s="80"/>
      <c r="FI353" s="80"/>
      <c r="FJ353" s="80"/>
      <c r="FK353" s="80"/>
      <c r="FL353" s="80"/>
      <c r="FM353" s="80"/>
      <c r="FN353" s="80"/>
      <c r="FO353" s="80"/>
      <c r="FP353" s="80"/>
      <c r="FQ353" s="80"/>
      <c r="FR353" s="80"/>
      <c r="FS353" s="80"/>
      <c r="FT353" s="80"/>
      <c r="FU353" s="80"/>
      <c r="FV353" s="80"/>
      <c r="FW353" s="80"/>
      <c r="FX353" s="80"/>
      <c r="FY353" s="80"/>
      <c r="FZ353" s="80"/>
      <c r="GA353" s="80"/>
      <c r="GB353" s="80"/>
      <c r="GC353" s="80"/>
      <c r="GD353" s="80"/>
      <c r="GE353" s="80"/>
      <c r="GF353" s="80"/>
    </row>
    <row r="354" spans="1:188" x14ac:dyDescent="0.25">
      <c r="A354" s="101"/>
      <c r="B354" s="102"/>
      <c r="C354" s="102"/>
      <c r="D354" s="38"/>
      <c r="E354" s="89"/>
      <c r="F354" s="90"/>
      <c r="G354" s="78"/>
      <c r="H354" s="91"/>
      <c r="I354" s="78"/>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0"/>
      <c r="BR354" s="80"/>
      <c r="BS354" s="80"/>
      <c r="BT354" s="80"/>
      <c r="BU354" s="80"/>
      <c r="BV354" s="80"/>
      <c r="BW354" s="80"/>
      <c r="BX354" s="80"/>
      <c r="BY354" s="80"/>
      <c r="BZ354" s="80"/>
      <c r="CA354" s="80"/>
      <c r="CB354" s="80"/>
      <c r="CC354" s="80"/>
      <c r="CD354" s="80"/>
      <c r="CE354" s="80"/>
      <c r="CF354" s="80"/>
      <c r="CG354" s="80"/>
      <c r="CH354" s="80"/>
      <c r="CI354" s="80"/>
      <c r="CJ354" s="80"/>
      <c r="CK354" s="80"/>
      <c r="CL354" s="80"/>
      <c r="CM354" s="80"/>
      <c r="CN354" s="80"/>
      <c r="CO354" s="80"/>
      <c r="CP354" s="80"/>
      <c r="CQ354" s="80"/>
      <c r="CR354" s="80"/>
      <c r="CS354" s="80"/>
      <c r="CT354" s="80"/>
      <c r="CU354" s="80"/>
      <c r="CV354" s="80"/>
      <c r="CW354" s="80"/>
      <c r="CX354" s="80"/>
      <c r="CY354" s="80"/>
      <c r="CZ354" s="80"/>
      <c r="DA354" s="80"/>
      <c r="DB354" s="80"/>
      <c r="DC354" s="80"/>
      <c r="DD354" s="80"/>
      <c r="DE354" s="80"/>
      <c r="DF354" s="80"/>
      <c r="DG354" s="80"/>
      <c r="DH354" s="80"/>
      <c r="DI354" s="80"/>
      <c r="DJ354" s="80"/>
      <c r="DK354" s="80"/>
      <c r="DL354" s="80"/>
      <c r="DM354" s="80"/>
      <c r="DN354" s="80"/>
      <c r="DO354" s="80"/>
      <c r="DP354" s="80"/>
      <c r="DQ354" s="80"/>
      <c r="DR354" s="80"/>
      <c r="DS354" s="80"/>
      <c r="DT354" s="80"/>
      <c r="DU354" s="80"/>
      <c r="DV354" s="80"/>
      <c r="DW354" s="80"/>
      <c r="DX354" s="80"/>
      <c r="DY354" s="80"/>
      <c r="DZ354" s="80"/>
      <c r="EA354" s="80"/>
      <c r="EB354" s="80"/>
      <c r="EC354" s="80"/>
      <c r="ED354" s="80"/>
      <c r="EE354" s="80"/>
      <c r="EF354" s="80"/>
      <c r="EG354" s="80"/>
      <c r="EH354" s="80"/>
      <c r="EI354" s="80"/>
      <c r="EJ354" s="80"/>
      <c r="EK354" s="80"/>
      <c r="EL354" s="80"/>
      <c r="EM354" s="80"/>
      <c r="EN354" s="80"/>
      <c r="EO354" s="80"/>
      <c r="EP354" s="80"/>
      <c r="EQ354" s="80"/>
      <c r="ER354" s="80"/>
      <c r="ES354" s="80"/>
      <c r="ET354" s="80"/>
      <c r="EU354" s="80"/>
      <c r="EV354" s="80"/>
      <c r="EW354" s="80"/>
      <c r="EX354" s="80"/>
      <c r="EY354" s="80"/>
      <c r="EZ354" s="80"/>
      <c r="FA354" s="80"/>
      <c r="FB354" s="80"/>
      <c r="FC354" s="80"/>
      <c r="FD354" s="80"/>
      <c r="FE354" s="80"/>
      <c r="FF354" s="80"/>
      <c r="FG354" s="80"/>
      <c r="FH354" s="80"/>
      <c r="FI354" s="80"/>
      <c r="FJ354" s="80"/>
      <c r="FK354" s="80"/>
      <c r="FL354" s="80"/>
      <c r="FM354" s="80"/>
      <c r="FN354" s="80"/>
      <c r="FO354" s="80"/>
      <c r="FP354" s="80"/>
      <c r="FQ354" s="80"/>
      <c r="FR354" s="80"/>
      <c r="FS354" s="80"/>
      <c r="FT354" s="80"/>
      <c r="FU354" s="80"/>
      <c r="FV354" s="80"/>
      <c r="FW354" s="80"/>
      <c r="FX354" s="80"/>
      <c r="FY354" s="80"/>
      <c r="FZ354" s="80"/>
      <c r="GA354" s="80"/>
      <c r="GB354" s="80"/>
      <c r="GC354" s="80"/>
      <c r="GD354" s="80"/>
      <c r="GE354" s="80"/>
      <c r="GF354" s="80"/>
    </row>
    <row r="355" spans="1:188" x14ac:dyDescent="0.25">
      <c r="A355" s="101"/>
      <c r="B355" s="102"/>
      <c r="C355" s="102"/>
      <c r="D355" s="38"/>
      <c r="E355" s="89"/>
      <c r="F355" s="90"/>
      <c r="G355" s="78"/>
      <c r="H355" s="91"/>
      <c r="I355" s="78"/>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80"/>
      <c r="BN355" s="80"/>
      <c r="BO355" s="80"/>
      <c r="BP355" s="80"/>
      <c r="BQ355" s="80"/>
      <c r="BR355" s="80"/>
      <c r="BS355" s="80"/>
      <c r="BT355" s="80"/>
      <c r="BU355" s="80"/>
      <c r="BV355" s="80"/>
      <c r="BW355" s="80"/>
      <c r="BX355" s="80"/>
      <c r="BY355" s="80"/>
      <c r="BZ355" s="80"/>
      <c r="CA355" s="80"/>
      <c r="CB355" s="80"/>
      <c r="CC355" s="80"/>
      <c r="CD355" s="80"/>
      <c r="CE355" s="80"/>
      <c r="CF355" s="80"/>
      <c r="CG355" s="80"/>
      <c r="CH355" s="80"/>
      <c r="CI355" s="80"/>
      <c r="CJ355" s="80"/>
      <c r="CK355" s="80"/>
      <c r="CL355" s="80"/>
      <c r="CM355" s="80"/>
      <c r="CN355" s="80"/>
      <c r="CO355" s="80"/>
      <c r="CP355" s="80"/>
      <c r="CQ355" s="80"/>
      <c r="CR355" s="80"/>
      <c r="CS355" s="80"/>
      <c r="CT355" s="80"/>
      <c r="CU355" s="80"/>
      <c r="CV355" s="80"/>
      <c r="CW355" s="80"/>
      <c r="CX355" s="80"/>
      <c r="CY355" s="80"/>
      <c r="CZ355" s="80"/>
      <c r="DA355" s="80"/>
      <c r="DB355" s="80"/>
      <c r="DC355" s="80"/>
      <c r="DD355" s="80"/>
      <c r="DE355" s="80"/>
      <c r="DF355" s="80"/>
      <c r="DG355" s="80"/>
      <c r="DH355" s="80"/>
      <c r="DI355" s="80"/>
      <c r="DJ355" s="80"/>
      <c r="DK355" s="80"/>
      <c r="DL355" s="80"/>
      <c r="DM355" s="80"/>
      <c r="DN355" s="80"/>
      <c r="DO355" s="80"/>
      <c r="DP355" s="80"/>
      <c r="DQ355" s="80"/>
      <c r="DR355" s="80"/>
      <c r="DS355" s="80"/>
      <c r="DT355" s="80"/>
      <c r="DU355" s="80"/>
      <c r="DV355" s="80"/>
      <c r="DW355" s="80"/>
      <c r="DX355" s="80"/>
      <c r="DY355" s="80"/>
      <c r="DZ355" s="80"/>
      <c r="EA355" s="80"/>
      <c r="EB355" s="80"/>
      <c r="EC355" s="80"/>
      <c r="ED355" s="80"/>
      <c r="EE355" s="80"/>
      <c r="EF355" s="80"/>
      <c r="EG355" s="80"/>
      <c r="EH355" s="80"/>
      <c r="EI355" s="80"/>
      <c r="EJ355" s="80"/>
      <c r="EK355" s="80"/>
      <c r="EL355" s="80"/>
      <c r="EM355" s="80"/>
      <c r="EN355" s="80"/>
      <c r="EO355" s="80"/>
      <c r="EP355" s="80"/>
      <c r="EQ355" s="80"/>
      <c r="ER355" s="80"/>
      <c r="ES355" s="80"/>
      <c r="ET355" s="80"/>
      <c r="EU355" s="80"/>
      <c r="EV355" s="80"/>
      <c r="EW355" s="80"/>
      <c r="EX355" s="80"/>
      <c r="EY355" s="80"/>
      <c r="EZ355" s="80"/>
      <c r="FA355" s="80"/>
      <c r="FB355" s="80"/>
      <c r="FC355" s="80"/>
      <c r="FD355" s="80"/>
      <c r="FE355" s="80"/>
      <c r="FF355" s="80"/>
      <c r="FG355" s="80"/>
      <c r="FH355" s="80"/>
      <c r="FI355" s="80"/>
      <c r="FJ355" s="80"/>
      <c r="FK355" s="80"/>
      <c r="FL355" s="80"/>
      <c r="FM355" s="80"/>
      <c r="FN355" s="80"/>
      <c r="FO355" s="80"/>
      <c r="FP355" s="80"/>
      <c r="FQ355" s="80"/>
      <c r="FR355" s="80"/>
      <c r="FS355" s="80"/>
      <c r="FT355" s="80"/>
      <c r="FU355" s="80"/>
      <c r="FV355" s="80"/>
      <c r="FW355" s="80"/>
      <c r="FX355" s="80"/>
      <c r="FY355" s="80"/>
      <c r="FZ355" s="80"/>
      <c r="GA355" s="80"/>
      <c r="GB355" s="80"/>
      <c r="GC355" s="80"/>
      <c r="GD355" s="80"/>
      <c r="GE355" s="80"/>
      <c r="GF355" s="80"/>
    </row>
    <row r="356" spans="1:188" x14ac:dyDescent="0.25">
      <c r="A356" s="101"/>
      <c r="B356" s="102"/>
      <c r="C356" s="102"/>
      <c r="D356" s="38"/>
      <c r="E356" s="89"/>
      <c r="F356" s="90"/>
      <c r="G356" s="78"/>
      <c r="H356" s="91"/>
      <c r="I356" s="78"/>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c r="AM356" s="80"/>
      <c r="AN356" s="80"/>
      <c r="AO356" s="80"/>
      <c r="AP356" s="80"/>
      <c r="AQ356" s="80"/>
      <c r="AR356" s="80"/>
      <c r="AS356" s="80"/>
      <c r="AT356" s="80"/>
      <c r="AU356" s="80"/>
      <c r="AV356" s="80"/>
      <c r="AW356" s="80"/>
      <c r="AX356" s="80"/>
      <c r="AY356" s="80"/>
      <c r="AZ356" s="80"/>
      <c r="BA356" s="80"/>
      <c r="BB356" s="80"/>
      <c r="BC356" s="80"/>
      <c r="BD356" s="80"/>
      <c r="BE356" s="80"/>
      <c r="BF356" s="80"/>
      <c r="BG356" s="80"/>
      <c r="BH356" s="80"/>
      <c r="BI356" s="80"/>
      <c r="BJ356" s="80"/>
      <c r="BK356" s="80"/>
      <c r="BL356" s="80"/>
      <c r="BM356" s="80"/>
      <c r="BN356" s="80"/>
      <c r="BO356" s="80"/>
      <c r="BP356" s="80"/>
      <c r="BQ356" s="80"/>
      <c r="BR356" s="80"/>
      <c r="BS356" s="80"/>
      <c r="BT356" s="80"/>
      <c r="BU356" s="80"/>
      <c r="BV356" s="80"/>
      <c r="BW356" s="80"/>
      <c r="BX356" s="80"/>
      <c r="BY356" s="80"/>
      <c r="BZ356" s="80"/>
      <c r="CA356" s="80"/>
      <c r="CB356" s="80"/>
      <c r="CC356" s="80"/>
      <c r="CD356" s="80"/>
      <c r="CE356" s="80"/>
      <c r="CF356" s="80"/>
      <c r="CG356" s="80"/>
      <c r="CH356" s="80"/>
      <c r="CI356" s="80"/>
      <c r="CJ356" s="80"/>
      <c r="CK356" s="80"/>
      <c r="CL356" s="80"/>
      <c r="CM356" s="80"/>
      <c r="CN356" s="80"/>
      <c r="CO356" s="80"/>
      <c r="CP356" s="80"/>
      <c r="CQ356" s="80"/>
      <c r="CR356" s="80"/>
      <c r="CS356" s="80"/>
      <c r="CT356" s="80"/>
      <c r="CU356" s="80"/>
      <c r="CV356" s="80"/>
      <c r="CW356" s="80"/>
      <c r="CX356" s="80"/>
      <c r="CY356" s="80"/>
      <c r="CZ356" s="80"/>
      <c r="DA356" s="80"/>
      <c r="DB356" s="80"/>
      <c r="DC356" s="80"/>
      <c r="DD356" s="80"/>
      <c r="DE356" s="80"/>
      <c r="DF356" s="80"/>
      <c r="DG356" s="80"/>
      <c r="DH356" s="80"/>
      <c r="DI356" s="80"/>
      <c r="DJ356" s="80"/>
      <c r="DK356" s="80"/>
      <c r="DL356" s="80"/>
      <c r="DM356" s="80"/>
      <c r="DN356" s="80"/>
      <c r="DO356" s="80"/>
      <c r="DP356" s="80"/>
      <c r="DQ356" s="80"/>
      <c r="DR356" s="80"/>
      <c r="DS356" s="80"/>
      <c r="DT356" s="80"/>
      <c r="DU356" s="80"/>
      <c r="DV356" s="80"/>
      <c r="DW356" s="80"/>
      <c r="DX356" s="80"/>
      <c r="DY356" s="80"/>
      <c r="DZ356" s="80"/>
      <c r="EA356" s="80"/>
      <c r="EB356" s="80"/>
      <c r="EC356" s="80"/>
      <c r="ED356" s="80"/>
      <c r="EE356" s="80"/>
      <c r="EF356" s="80"/>
      <c r="EG356" s="80"/>
      <c r="EH356" s="80"/>
      <c r="EI356" s="80"/>
      <c r="EJ356" s="80"/>
      <c r="EK356" s="80"/>
      <c r="EL356" s="80"/>
      <c r="EM356" s="80"/>
      <c r="EN356" s="80"/>
      <c r="EO356" s="80"/>
      <c r="EP356" s="80"/>
      <c r="EQ356" s="80"/>
      <c r="ER356" s="80"/>
      <c r="ES356" s="80"/>
      <c r="ET356" s="80"/>
      <c r="EU356" s="80"/>
      <c r="EV356" s="80"/>
      <c r="EW356" s="80"/>
      <c r="EX356" s="80"/>
      <c r="EY356" s="80"/>
      <c r="EZ356" s="80"/>
      <c r="FA356" s="80"/>
      <c r="FB356" s="80"/>
      <c r="FC356" s="80"/>
      <c r="FD356" s="80"/>
      <c r="FE356" s="80"/>
      <c r="FF356" s="80"/>
      <c r="FG356" s="80"/>
      <c r="FH356" s="80"/>
      <c r="FI356" s="80"/>
      <c r="FJ356" s="80"/>
      <c r="FK356" s="80"/>
      <c r="FL356" s="80"/>
      <c r="FM356" s="80"/>
      <c r="FN356" s="80"/>
      <c r="FO356" s="80"/>
      <c r="FP356" s="80"/>
      <c r="FQ356" s="80"/>
      <c r="FR356" s="80"/>
      <c r="FS356" s="80"/>
      <c r="FT356" s="80"/>
      <c r="FU356" s="80"/>
      <c r="FV356" s="80"/>
      <c r="FW356" s="80"/>
      <c r="FX356" s="80"/>
      <c r="FY356" s="80"/>
      <c r="FZ356" s="80"/>
      <c r="GA356" s="80"/>
      <c r="GB356" s="80"/>
      <c r="GC356" s="80"/>
      <c r="GD356" s="80"/>
      <c r="GE356" s="80"/>
      <c r="GF356" s="80"/>
    </row>
    <row r="357" spans="1:188" x14ac:dyDescent="0.25">
      <c r="A357" s="101"/>
      <c r="B357" s="102"/>
      <c r="C357" s="102"/>
      <c r="D357" s="38"/>
      <c r="E357" s="89"/>
      <c r="F357" s="90"/>
      <c r="G357" s="78"/>
      <c r="H357" s="91"/>
      <c r="I357" s="78"/>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c r="AM357" s="80"/>
      <c r="AN357" s="80"/>
      <c r="AO357" s="80"/>
      <c r="AP357" s="80"/>
      <c r="AQ357" s="80"/>
      <c r="AR357" s="80"/>
      <c r="AS357" s="80"/>
      <c r="AT357" s="80"/>
      <c r="AU357" s="80"/>
      <c r="AV357" s="80"/>
      <c r="AW357" s="80"/>
      <c r="AX357" s="80"/>
      <c r="AY357" s="80"/>
      <c r="AZ357" s="80"/>
      <c r="BA357" s="80"/>
      <c r="BB357" s="80"/>
      <c r="BC357" s="80"/>
      <c r="BD357" s="80"/>
      <c r="BE357" s="80"/>
      <c r="BF357" s="80"/>
      <c r="BG357" s="80"/>
      <c r="BH357" s="80"/>
      <c r="BI357" s="80"/>
      <c r="BJ357" s="80"/>
      <c r="BK357" s="80"/>
      <c r="BL357" s="80"/>
      <c r="BM357" s="80"/>
      <c r="BN357" s="80"/>
      <c r="BO357" s="80"/>
      <c r="BP357" s="80"/>
      <c r="BQ357" s="80"/>
      <c r="BR357" s="80"/>
      <c r="BS357" s="80"/>
      <c r="BT357" s="80"/>
      <c r="BU357" s="80"/>
      <c r="BV357" s="80"/>
      <c r="BW357" s="80"/>
      <c r="BX357" s="80"/>
      <c r="BY357" s="80"/>
      <c r="BZ357" s="80"/>
      <c r="CA357" s="80"/>
      <c r="CB357" s="80"/>
      <c r="CC357" s="80"/>
      <c r="CD357" s="80"/>
      <c r="CE357" s="80"/>
      <c r="CF357" s="80"/>
      <c r="CG357" s="80"/>
      <c r="CH357" s="80"/>
      <c r="CI357" s="80"/>
      <c r="CJ357" s="80"/>
      <c r="CK357" s="80"/>
      <c r="CL357" s="80"/>
      <c r="CM357" s="80"/>
      <c r="CN357" s="80"/>
      <c r="CO357" s="80"/>
      <c r="CP357" s="80"/>
      <c r="CQ357" s="80"/>
      <c r="CR357" s="80"/>
      <c r="CS357" s="80"/>
      <c r="CT357" s="80"/>
      <c r="CU357" s="80"/>
      <c r="CV357" s="80"/>
      <c r="CW357" s="80"/>
      <c r="CX357" s="80"/>
      <c r="CY357" s="80"/>
      <c r="CZ357" s="80"/>
      <c r="DA357" s="80"/>
      <c r="DB357" s="80"/>
      <c r="DC357" s="80"/>
      <c r="DD357" s="80"/>
      <c r="DE357" s="80"/>
      <c r="DF357" s="80"/>
      <c r="DG357" s="80"/>
      <c r="DH357" s="80"/>
      <c r="DI357" s="80"/>
      <c r="DJ357" s="80"/>
      <c r="DK357" s="80"/>
      <c r="DL357" s="80"/>
      <c r="DM357" s="80"/>
      <c r="DN357" s="80"/>
      <c r="DO357" s="80"/>
      <c r="DP357" s="80"/>
      <c r="DQ357" s="80"/>
      <c r="DR357" s="80"/>
      <c r="DS357" s="80"/>
      <c r="DT357" s="80"/>
      <c r="DU357" s="80"/>
      <c r="DV357" s="80"/>
      <c r="DW357" s="80"/>
      <c r="DX357" s="80"/>
      <c r="DY357" s="80"/>
      <c r="DZ357" s="80"/>
      <c r="EA357" s="80"/>
      <c r="EB357" s="80"/>
      <c r="EC357" s="80"/>
      <c r="ED357" s="80"/>
      <c r="EE357" s="80"/>
      <c r="EF357" s="80"/>
      <c r="EG357" s="80"/>
      <c r="EH357" s="80"/>
      <c r="EI357" s="80"/>
      <c r="EJ357" s="80"/>
      <c r="EK357" s="80"/>
      <c r="EL357" s="80"/>
      <c r="EM357" s="80"/>
      <c r="EN357" s="80"/>
      <c r="EO357" s="80"/>
      <c r="EP357" s="80"/>
      <c r="EQ357" s="80"/>
      <c r="ER357" s="80"/>
      <c r="ES357" s="80"/>
      <c r="ET357" s="80"/>
      <c r="EU357" s="80"/>
      <c r="EV357" s="80"/>
      <c r="EW357" s="80"/>
      <c r="EX357" s="80"/>
      <c r="EY357" s="80"/>
      <c r="EZ357" s="80"/>
      <c r="FA357" s="80"/>
      <c r="FB357" s="80"/>
      <c r="FC357" s="80"/>
      <c r="FD357" s="80"/>
      <c r="FE357" s="80"/>
      <c r="FF357" s="80"/>
      <c r="FG357" s="80"/>
      <c r="FH357" s="80"/>
      <c r="FI357" s="80"/>
      <c r="FJ357" s="80"/>
      <c r="FK357" s="80"/>
      <c r="FL357" s="80"/>
      <c r="FM357" s="80"/>
      <c r="FN357" s="80"/>
      <c r="FO357" s="80"/>
      <c r="FP357" s="80"/>
      <c r="FQ357" s="80"/>
      <c r="FR357" s="80"/>
      <c r="FS357" s="80"/>
      <c r="FT357" s="80"/>
      <c r="FU357" s="80"/>
      <c r="FV357" s="80"/>
      <c r="FW357" s="80"/>
      <c r="FX357" s="80"/>
      <c r="FY357" s="80"/>
      <c r="FZ357" s="80"/>
      <c r="GA357" s="80"/>
      <c r="GB357" s="80"/>
      <c r="GC357" s="80"/>
      <c r="GD357" s="80"/>
      <c r="GE357" s="80"/>
      <c r="GF357" s="80"/>
    </row>
    <row r="358" spans="1:188" x14ac:dyDescent="0.25">
      <c r="A358" s="101"/>
      <c r="B358" s="102"/>
      <c r="C358" s="102"/>
      <c r="D358" s="38"/>
      <c r="E358" s="89"/>
      <c r="F358" s="90"/>
      <c r="G358" s="78"/>
      <c r="H358" s="91"/>
      <c r="I358" s="78"/>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c r="AM358" s="80"/>
      <c r="AN358" s="80"/>
      <c r="AO358" s="80"/>
      <c r="AP358" s="80"/>
      <c r="AQ358" s="80"/>
      <c r="AR358" s="80"/>
      <c r="AS358" s="80"/>
      <c r="AT358" s="80"/>
      <c r="AU358" s="80"/>
      <c r="AV358" s="80"/>
      <c r="AW358" s="80"/>
      <c r="AX358" s="80"/>
      <c r="AY358" s="80"/>
      <c r="AZ358" s="80"/>
      <c r="BA358" s="80"/>
      <c r="BB358" s="80"/>
      <c r="BC358" s="80"/>
      <c r="BD358" s="80"/>
      <c r="BE358" s="80"/>
      <c r="BF358" s="80"/>
      <c r="BG358" s="80"/>
      <c r="BH358" s="80"/>
      <c r="BI358" s="80"/>
      <c r="BJ358" s="80"/>
      <c r="BK358" s="80"/>
      <c r="BL358" s="80"/>
      <c r="BM358" s="80"/>
      <c r="BN358" s="80"/>
      <c r="BO358" s="80"/>
      <c r="BP358" s="80"/>
      <c r="BQ358" s="80"/>
      <c r="BR358" s="80"/>
      <c r="BS358" s="80"/>
      <c r="BT358" s="80"/>
      <c r="BU358" s="80"/>
      <c r="BV358" s="80"/>
      <c r="BW358" s="80"/>
      <c r="BX358" s="80"/>
      <c r="BY358" s="80"/>
      <c r="BZ358" s="80"/>
      <c r="CA358" s="80"/>
      <c r="CB358" s="80"/>
      <c r="CC358" s="80"/>
      <c r="CD358" s="80"/>
      <c r="CE358" s="80"/>
      <c r="CF358" s="80"/>
      <c r="CG358" s="80"/>
      <c r="CH358" s="80"/>
      <c r="CI358" s="80"/>
      <c r="CJ358" s="80"/>
      <c r="CK358" s="80"/>
      <c r="CL358" s="80"/>
      <c r="CM358" s="80"/>
      <c r="CN358" s="80"/>
      <c r="CO358" s="80"/>
      <c r="CP358" s="80"/>
      <c r="CQ358" s="80"/>
      <c r="CR358" s="80"/>
      <c r="CS358" s="80"/>
      <c r="CT358" s="80"/>
      <c r="CU358" s="80"/>
      <c r="CV358" s="80"/>
      <c r="CW358" s="80"/>
      <c r="CX358" s="80"/>
      <c r="CY358" s="80"/>
      <c r="CZ358" s="80"/>
      <c r="DA358" s="80"/>
      <c r="DB358" s="80"/>
      <c r="DC358" s="80"/>
      <c r="DD358" s="80"/>
      <c r="DE358" s="80"/>
      <c r="DF358" s="80"/>
      <c r="DG358" s="80"/>
      <c r="DH358" s="80"/>
      <c r="DI358" s="80"/>
      <c r="DJ358" s="80"/>
      <c r="DK358" s="80"/>
      <c r="DL358" s="80"/>
      <c r="DM358" s="80"/>
      <c r="DN358" s="80"/>
      <c r="DO358" s="80"/>
      <c r="DP358" s="80"/>
      <c r="DQ358" s="80"/>
      <c r="DR358" s="80"/>
      <c r="DS358" s="80"/>
      <c r="DT358" s="80"/>
      <c r="DU358" s="80"/>
      <c r="DV358" s="80"/>
      <c r="DW358" s="80"/>
      <c r="DX358" s="80"/>
      <c r="DY358" s="80"/>
      <c r="DZ358" s="80"/>
      <c r="EA358" s="80"/>
      <c r="EB358" s="80"/>
      <c r="EC358" s="80"/>
      <c r="ED358" s="80"/>
      <c r="EE358" s="80"/>
      <c r="EF358" s="80"/>
      <c r="EG358" s="80"/>
      <c r="EH358" s="80"/>
      <c r="EI358" s="80"/>
      <c r="EJ358" s="80"/>
      <c r="EK358" s="80"/>
      <c r="EL358" s="80"/>
      <c r="EM358" s="80"/>
      <c r="EN358" s="80"/>
      <c r="EO358" s="80"/>
      <c r="EP358" s="80"/>
      <c r="EQ358" s="80"/>
      <c r="ER358" s="80"/>
      <c r="ES358" s="80"/>
      <c r="ET358" s="80"/>
      <c r="EU358" s="80"/>
      <c r="EV358" s="80"/>
      <c r="EW358" s="80"/>
      <c r="EX358" s="80"/>
      <c r="EY358" s="80"/>
      <c r="EZ358" s="80"/>
      <c r="FA358" s="80"/>
      <c r="FB358" s="80"/>
      <c r="FC358" s="80"/>
      <c r="FD358" s="80"/>
      <c r="FE358" s="80"/>
      <c r="FF358" s="80"/>
      <c r="FG358" s="80"/>
      <c r="FH358" s="80"/>
      <c r="FI358" s="80"/>
      <c r="FJ358" s="80"/>
      <c r="FK358" s="80"/>
      <c r="FL358" s="80"/>
      <c r="FM358" s="80"/>
      <c r="FN358" s="80"/>
      <c r="FO358" s="80"/>
      <c r="FP358" s="80"/>
      <c r="FQ358" s="80"/>
      <c r="FR358" s="80"/>
      <c r="FS358" s="80"/>
      <c r="FT358" s="80"/>
      <c r="FU358" s="80"/>
      <c r="FV358" s="80"/>
      <c r="FW358" s="80"/>
      <c r="FX358" s="80"/>
      <c r="FY358" s="80"/>
      <c r="FZ358" s="80"/>
      <c r="GA358" s="80"/>
      <c r="GB358" s="80"/>
      <c r="GC358" s="80"/>
      <c r="GD358" s="80"/>
      <c r="GE358" s="80"/>
      <c r="GF358" s="80"/>
    </row>
    <row r="359" spans="1:188" x14ac:dyDescent="0.25">
      <c r="A359" s="101"/>
      <c r="B359" s="102"/>
      <c r="C359" s="102"/>
      <c r="D359" s="38"/>
      <c r="E359" s="89"/>
      <c r="F359" s="90"/>
      <c r="G359" s="78"/>
      <c r="H359" s="91"/>
      <c r="I359" s="78"/>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80"/>
      <c r="AO359" s="80"/>
      <c r="AP359" s="80"/>
      <c r="AQ359" s="80"/>
      <c r="AR359" s="80"/>
      <c r="AS359" s="80"/>
      <c r="AT359" s="80"/>
      <c r="AU359" s="80"/>
      <c r="AV359" s="80"/>
      <c r="AW359" s="80"/>
      <c r="AX359" s="80"/>
      <c r="AY359" s="80"/>
      <c r="AZ359" s="80"/>
      <c r="BA359" s="80"/>
      <c r="BB359" s="80"/>
      <c r="BC359" s="80"/>
      <c r="BD359" s="80"/>
      <c r="BE359" s="80"/>
      <c r="BF359" s="80"/>
      <c r="BG359" s="80"/>
      <c r="BH359" s="80"/>
      <c r="BI359" s="80"/>
      <c r="BJ359" s="80"/>
      <c r="BK359" s="80"/>
      <c r="BL359" s="80"/>
      <c r="BM359" s="80"/>
      <c r="BN359" s="80"/>
      <c r="BO359" s="80"/>
      <c r="BP359" s="80"/>
      <c r="BQ359" s="80"/>
      <c r="BR359" s="80"/>
      <c r="BS359" s="80"/>
      <c r="BT359" s="80"/>
      <c r="BU359" s="80"/>
      <c r="BV359" s="80"/>
      <c r="BW359" s="80"/>
      <c r="BX359" s="80"/>
      <c r="BY359" s="80"/>
      <c r="BZ359" s="80"/>
      <c r="CA359" s="80"/>
      <c r="CB359" s="80"/>
      <c r="CC359" s="80"/>
      <c r="CD359" s="80"/>
      <c r="CE359" s="80"/>
      <c r="CF359" s="80"/>
      <c r="CG359" s="80"/>
      <c r="CH359" s="80"/>
      <c r="CI359" s="80"/>
      <c r="CJ359" s="80"/>
      <c r="CK359" s="80"/>
      <c r="CL359" s="80"/>
      <c r="CM359" s="80"/>
      <c r="CN359" s="80"/>
      <c r="CO359" s="80"/>
      <c r="CP359" s="80"/>
      <c r="CQ359" s="80"/>
      <c r="CR359" s="80"/>
      <c r="CS359" s="80"/>
      <c r="CT359" s="80"/>
      <c r="CU359" s="80"/>
      <c r="CV359" s="80"/>
      <c r="CW359" s="80"/>
      <c r="CX359" s="80"/>
      <c r="CY359" s="80"/>
      <c r="CZ359" s="80"/>
      <c r="DA359" s="80"/>
      <c r="DB359" s="80"/>
      <c r="DC359" s="80"/>
      <c r="DD359" s="80"/>
      <c r="DE359" s="80"/>
      <c r="DF359" s="80"/>
      <c r="DG359" s="80"/>
      <c r="DH359" s="80"/>
      <c r="DI359" s="80"/>
      <c r="DJ359" s="80"/>
      <c r="DK359" s="80"/>
      <c r="DL359" s="80"/>
      <c r="DM359" s="80"/>
      <c r="DN359" s="80"/>
      <c r="DO359" s="80"/>
      <c r="DP359" s="80"/>
      <c r="DQ359" s="80"/>
      <c r="DR359" s="80"/>
      <c r="DS359" s="80"/>
      <c r="DT359" s="80"/>
      <c r="DU359" s="80"/>
      <c r="DV359" s="80"/>
      <c r="DW359" s="80"/>
      <c r="DX359" s="80"/>
      <c r="DY359" s="80"/>
      <c r="DZ359" s="80"/>
      <c r="EA359" s="80"/>
      <c r="EB359" s="80"/>
      <c r="EC359" s="80"/>
      <c r="ED359" s="80"/>
      <c r="EE359" s="80"/>
      <c r="EF359" s="80"/>
      <c r="EG359" s="80"/>
      <c r="EH359" s="80"/>
      <c r="EI359" s="80"/>
      <c r="EJ359" s="80"/>
      <c r="EK359" s="80"/>
      <c r="EL359" s="80"/>
      <c r="EM359" s="80"/>
      <c r="EN359" s="80"/>
      <c r="EO359" s="80"/>
      <c r="EP359" s="80"/>
      <c r="EQ359" s="80"/>
      <c r="ER359" s="80"/>
      <c r="ES359" s="80"/>
      <c r="ET359" s="80"/>
      <c r="EU359" s="80"/>
      <c r="EV359" s="80"/>
      <c r="EW359" s="80"/>
      <c r="EX359" s="80"/>
      <c r="EY359" s="80"/>
      <c r="EZ359" s="80"/>
      <c r="FA359" s="80"/>
      <c r="FB359" s="80"/>
      <c r="FC359" s="80"/>
      <c r="FD359" s="80"/>
      <c r="FE359" s="80"/>
      <c r="FF359" s="80"/>
      <c r="FG359" s="80"/>
      <c r="FH359" s="80"/>
      <c r="FI359" s="80"/>
      <c r="FJ359" s="80"/>
      <c r="FK359" s="80"/>
      <c r="FL359" s="80"/>
      <c r="FM359" s="80"/>
      <c r="FN359" s="80"/>
      <c r="FO359" s="80"/>
      <c r="FP359" s="80"/>
      <c r="FQ359" s="80"/>
      <c r="FR359" s="80"/>
      <c r="FS359" s="80"/>
      <c r="FT359" s="80"/>
      <c r="FU359" s="80"/>
      <c r="FV359" s="80"/>
      <c r="FW359" s="80"/>
      <c r="FX359" s="80"/>
      <c r="FY359" s="80"/>
      <c r="FZ359" s="80"/>
      <c r="GA359" s="80"/>
      <c r="GB359" s="80"/>
      <c r="GC359" s="80"/>
      <c r="GD359" s="80"/>
      <c r="GE359" s="80"/>
      <c r="GF359" s="80"/>
    </row>
    <row r="360" spans="1:188" x14ac:dyDescent="0.25">
      <c r="A360" s="101"/>
      <c r="B360" s="102"/>
      <c r="C360" s="102"/>
      <c r="D360" s="38"/>
      <c r="E360" s="89"/>
      <c r="F360" s="90"/>
      <c r="G360" s="78"/>
      <c r="H360" s="91"/>
      <c r="I360" s="78"/>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0"/>
      <c r="CB360" s="80"/>
      <c r="CC360" s="80"/>
      <c r="CD360" s="80"/>
      <c r="CE360" s="80"/>
      <c r="CF360" s="80"/>
      <c r="CG360" s="80"/>
      <c r="CH360" s="80"/>
      <c r="CI360" s="80"/>
      <c r="CJ360" s="80"/>
      <c r="CK360" s="80"/>
      <c r="CL360" s="80"/>
      <c r="CM360" s="80"/>
      <c r="CN360" s="80"/>
      <c r="CO360" s="80"/>
      <c r="CP360" s="80"/>
      <c r="CQ360" s="80"/>
      <c r="CR360" s="80"/>
      <c r="CS360" s="80"/>
      <c r="CT360" s="80"/>
      <c r="CU360" s="80"/>
      <c r="CV360" s="80"/>
      <c r="CW360" s="80"/>
      <c r="CX360" s="80"/>
      <c r="CY360" s="80"/>
      <c r="CZ360" s="80"/>
      <c r="DA360" s="80"/>
      <c r="DB360" s="80"/>
      <c r="DC360" s="80"/>
      <c r="DD360" s="80"/>
      <c r="DE360" s="80"/>
      <c r="DF360" s="80"/>
      <c r="DG360" s="80"/>
      <c r="DH360" s="80"/>
      <c r="DI360" s="80"/>
      <c r="DJ360" s="80"/>
      <c r="DK360" s="80"/>
      <c r="DL360" s="80"/>
      <c r="DM360" s="80"/>
      <c r="DN360" s="80"/>
      <c r="DO360" s="80"/>
      <c r="DP360" s="80"/>
      <c r="DQ360" s="80"/>
      <c r="DR360" s="80"/>
      <c r="DS360" s="80"/>
      <c r="DT360" s="80"/>
      <c r="DU360" s="80"/>
      <c r="DV360" s="80"/>
      <c r="DW360" s="80"/>
      <c r="DX360" s="80"/>
      <c r="DY360" s="80"/>
      <c r="DZ360" s="80"/>
      <c r="EA360" s="80"/>
      <c r="EB360" s="80"/>
      <c r="EC360" s="80"/>
      <c r="ED360" s="80"/>
      <c r="EE360" s="80"/>
      <c r="EF360" s="80"/>
      <c r="EG360" s="80"/>
      <c r="EH360" s="80"/>
      <c r="EI360" s="80"/>
      <c r="EJ360" s="80"/>
      <c r="EK360" s="80"/>
      <c r="EL360" s="80"/>
      <c r="EM360" s="80"/>
      <c r="EN360" s="80"/>
      <c r="EO360" s="80"/>
      <c r="EP360" s="80"/>
      <c r="EQ360" s="80"/>
      <c r="ER360" s="80"/>
      <c r="ES360" s="80"/>
      <c r="ET360" s="80"/>
      <c r="EU360" s="80"/>
      <c r="EV360" s="80"/>
      <c r="EW360" s="80"/>
      <c r="EX360" s="80"/>
      <c r="EY360" s="80"/>
      <c r="EZ360" s="80"/>
      <c r="FA360" s="80"/>
      <c r="FB360" s="80"/>
      <c r="FC360" s="80"/>
      <c r="FD360" s="80"/>
      <c r="FE360" s="80"/>
      <c r="FF360" s="80"/>
      <c r="FG360" s="80"/>
      <c r="FH360" s="80"/>
      <c r="FI360" s="80"/>
      <c r="FJ360" s="80"/>
      <c r="FK360" s="80"/>
      <c r="FL360" s="80"/>
      <c r="FM360" s="80"/>
      <c r="FN360" s="80"/>
      <c r="FO360" s="80"/>
      <c r="FP360" s="80"/>
      <c r="FQ360" s="80"/>
      <c r="FR360" s="80"/>
      <c r="FS360" s="80"/>
      <c r="FT360" s="80"/>
      <c r="FU360" s="80"/>
      <c r="FV360" s="80"/>
      <c r="FW360" s="80"/>
      <c r="FX360" s="80"/>
      <c r="FY360" s="80"/>
      <c r="FZ360" s="80"/>
      <c r="GA360" s="80"/>
      <c r="GB360" s="80"/>
      <c r="GC360" s="80"/>
      <c r="GD360" s="80"/>
      <c r="GE360" s="80"/>
      <c r="GF360" s="80"/>
    </row>
    <row r="361" spans="1:188" x14ac:dyDescent="0.25">
      <c r="A361" s="101"/>
      <c r="B361" s="102"/>
      <c r="C361" s="102"/>
      <c r="D361" s="38"/>
      <c r="E361" s="89"/>
      <c r="F361" s="90"/>
      <c r="G361" s="78"/>
      <c r="H361" s="91"/>
      <c r="I361" s="78"/>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80"/>
      <c r="AO361" s="80"/>
      <c r="AP361" s="80"/>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0"/>
      <c r="CB361" s="80"/>
      <c r="CC361" s="80"/>
      <c r="CD361" s="80"/>
      <c r="CE361" s="80"/>
      <c r="CF361" s="80"/>
      <c r="CG361" s="80"/>
      <c r="CH361" s="80"/>
      <c r="CI361" s="80"/>
      <c r="CJ361" s="80"/>
      <c r="CK361" s="80"/>
      <c r="CL361" s="80"/>
      <c r="CM361" s="80"/>
      <c r="CN361" s="80"/>
      <c r="CO361" s="80"/>
      <c r="CP361" s="80"/>
      <c r="CQ361" s="80"/>
      <c r="CR361" s="80"/>
      <c r="CS361" s="80"/>
      <c r="CT361" s="80"/>
      <c r="CU361" s="80"/>
      <c r="CV361" s="80"/>
      <c r="CW361" s="80"/>
      <c r="CX361" s="80"/>
      <c r="CY361" s="80"/>
      <c r="CZ361" s="80"/>
      <c r="DA361" s="80"/>
      <c r="DB361" s="80"/>
      <c r="DC361" s="80"/>
      <c r="DD361" s="80"/>
      <c r="DE361" s="80"/>
      <c r="DF361" s="80"/>
      <c r="DG361" s="80"/>
      <c r="DH361" s="80"/>
      <c r="DI361" s="80"/>
      <c r="DJ361" s="80"/>
      <c r="DK361" s="80"/>
      <c r="DL361" s="80"/>
      <c r="DM361" s="80"/>
      <c r="DN361" s="80"/>
      <c r="DO361" s="80"/>
      <c r="DP361" s="80"/>
      <c r="DQ361" s="80"/>
      <c r="DR361" s="80"/>
      <c r="DS361" s="80"/>
      <c r="DT361" s="80"/>
      <c r="DU361" s="80"/>
      <c r="DV361" s="80"/>
      <c r="DW361" s="80"/>
      <c r="DX361" s="80"/>
      <c r="DY361" s="80"/>
      <c r="DZ361" s="80"/>
      <c r="EA361" s="80"/>
      <c r="EB361" s="80"/>
      <c r="EC361" s="80"/>
      <c r="ED361" s="80"/>
      <c r="EE361" s="80"/>
      <c r="EF361" s="80"/>
      <c r="EG361" s="80"/>
      <c r="EH361" s="80"/>
      <c r="EI361" s="80"/>
      <c r="EJ361" s="80"/>
      <c r="EK361" s="80"/>
      <c r="EL361" s="80"/>
      <c r="EM361" s="80"/>
      <c r="EN361" s="80"/>
      <c r="EO361" s="80"/>
      <c r="EP361" s="80"/>
      <c r="EQ361" s="80"/>
      <c r="ER361" s="80"/>
      <c r="ES361" s="80"/>
      <c r="ET361" s="80"/>
      <c r="EU361" s="80"/>
      <c r="EV361" s="80"/>
      <c r="EW361" s="80"/>
      <c r="EX361" s="80"/>
      <c r="EY361" s="80"/>
      <c r="EZ361" s="80"/>
      <c r="FA361" s="80"/>
      <c r="FB361" s="80"/>
      <c r="FC361" s="80"/>
      <c r="FD361" s="80"/>
      <c r="FE361" s="80"/>
      <c r="FF361" s="80"/>
      <c r="FG361" s="80"/>
      <c r="FH361" s="80"/>
      <c r="FI361" s="80"/>
      <c r="FJ361" s="80"/>
      <c r="FK361" s="80"/>
      <c r="FL361" s="80"/>
      <c r="FM361" s="80"/>
      <c r="FN361" s="80"/>
      <c r="FO361" s="80"/>
      <c r="FP361" s="80"/>
      <c r="FQ361" s="80"/>
      <c r="FR361" s="80"/>
      <c r="FS361" s="80"/>
      <c r="FT361" s="80"/>
      <c r="FU361" s="80"/>
      <c r="FV361" s="80"/>
      <c r="FW361" s="80"/>
      <c r="FX361" s="80"/>
      <c r="FY361" s="80"/>
      <c r="FZ361" s="80"/>
      <c r="GA361" s="80"/>
      <c r="GB361" s="80"/>
      <c r="GC361" s="80"/>
      <c r="GD361" s="80"/>
      <c r="GE361" s="80"/>
      <c r="GF361" s="80"/>
    </row>
    <row r="362" spans="1:188" x14ac:dyDescent="0.25">
      <c r="A362" s="101"/>
      <c r="B362" s="102"/>
      <c r="C362" s="102"/>
      <c r="D362" s="38"/>
      <c r="E362" s="89"/>
      <c r="F362" s="90"/>
      <c r="G362" s="78"/>
      <c r="H362" s="91"/>
      <c r="I362" s="78"/>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80"/>
      <c r="AO362" s="80"/>
      <c r="AP362" s="80"/>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0"/>
      <c r="CB362" s="80"/>
      <c r="CC362" s="80"/>
      <c r="CD362" s="80"/>
      <c r="CE362" s="80"/>
      <c r="CF362" s="80"/>
      <c r="CG362" s="80"/>
      <c r="CH362" s="80"/>
      <c r="CI362" s="80"/>
      <c r="CJ362" s="80"/>
      <c r="CK362" s="80"/>
      <c r="CL362" s="80"/>
      <c r="CM362" s="80"/>
      <c r="CN362" s="80"/>
      <c r="CO362" s="80"/>
      <c r="CP362" s="80"/>
      <c r="CQ362" s="80"/>
      <c r="CR362" s="80"/>
      <c r="CS362" s="80"/>
      <c r="CT362" s="80"/>
      <c r="CU362" s="80"/>
      <c r="CV362" s="80"/>
      <c r="CW362" s="80"/>
      <c r="CX362" s="80"/>
      <c r="CY362" s="80"/>
      <c r="CZ362" s="80"/>
      <c r="DA362" s="80"/>
      <c r="DB362" s="80"/>
      <c r="DC362" s="80"/>
      <c r="DD362" s="80"/>
      <c r="DE362" s="80"/>
      <c r="DF362" s="80"/>
      <c r="DG362" s="80"/>
      <c r="DH362" s="80"/>
      <c r="DI362" s="80"/>
      <c r="DJ362" s="80"/>
      <c r="DK362" s="80"/>
      <c r="DL362" s="80"/>
      <c r="DM362" s="80"/>
      <c r="DN362" s="80"/>
      <c r="DO362" s="80"/>
      <c r="DP362" s="80"/>
      <c r="DQ362" s="80"/>
      <c r="DR362" s="80"/>
      <c r="DS362" s="80"/>
      <c r="DT362" s="80"/>
      <c r="DU362" s="80"/>
      <c r="DV362" s="80"/>
      <c r="DW362" s="80"/>
      <c r="DX362" s="80"/>
      <c r="DY362" s="80"/>
      <c r="DZ362" s="80"/>
      <c r="EA362" s="80"/>
      <c r="EB362" s="80"/>
      <c r="EC362" s="80"/>
      <c r="ED362" s="80"/>
      <c r="EE362" s="80"/>
      <c r="EF362" s="80"/>
      <c r="EG362" s="80"/>
      <c r="EH362" s="80"/>
      <c r="EI362" s="80"/>
      <c r="EJ362" s="80"/>
      <c r="EK362" s="80"/>
      <c r="EL362" s="80"/>
      <c r="EM362" s="80"/>
      <c r="EN362" s="80"/>
      <c r="EO362" s="80"/>
      <c r="EP362" s="80"/>
      <c r="EQ362" s="80"/>
      <c r="ER362" s="80"/>
      <c r="ES362" s="80"/>
      <c r="ET362" s="80"/>
      <c r="EU362" s="80"/>
      <c r="EV362" s="80"/>
      <c r="EW362" s="80"/>
      <c r="EX362" s="80"/>
      <c r="EY362" s="80"/>
      <c r="EZ362" s="80"/>
      <c r="FA362" s="80"/>
      <c r="FB362" s="80"/>
      <c r="FC362" s="80"/>
      <c r="FD362" s="80"/>
      <c r="FE362" s="80"/>
      <c r="FF362" s="80"/>
      <c r="FG362" s="80"/>
      <c r="FH362" s="80"/>
      <c r="FI362" s="80"/>
      <c r="FJ362" s="80"/>
      <c r="FK362" s="80"/>
      <c r="FL362" s="80"/>
      <c r="FM362" s="80"/>
      <c r="FN362" s="80"/>
      <c r="FO362" s="80"/>
      <c r="FP362" s="80"/>
      <c r="FQ362" s="80"/>
      <c r="FR362" s="80"/>
      <c r="FS362" s="80"/>
      <c r="FT362" s="80"/>
      <c r="FU362" s="80"/>
      <c r="FV362" s="80"/>
      <c r="FW362" s="80"/>
      <c r="FX362" s="80"/>
      <c r="FY362" s="80"/>
      <c r="FZ362" s="80"/>
      <c r="GA362" s="80"/>
      <c r="GB362" s="80"/>
      <c r="GC362" s="80"/>
      <c r="GD362" s="80"/>
      <c r="GE362" s="80"/>
      <c r="GF362" s="80"/>
    </row>
    <row r="363" spans="1:188" x14ac:dyDescent="0.25">
      <c r="A363" s="101"/>
      <c r="B363" s="102"/>
      <c r="C363" s="102"/>
      <c r="D363" s="38"/>
      <c r="E363" s="89"/>
      <c r="F363" s="90"/>
      <c r="G363" s="78"/>
      <c r="H363" s="91"/>
      <c r="I363" s="78"/>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80"/>
      <c r="AO363" s="80"/>
      <c r="AP363" s="80"/>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0"/>
      <c r="CB363" s="80"/>
      <c r="CC363" s="80"/>
      <c r="CD363" s="80"/>
      <c r="CE363" s="80"/>
      <c r="CF363" s="80"/>
      <c r="CG363" s="80"/>
      <c r="CH363" s="80"/>
      <c r="CI363" s="80"/>
      <c r="CJ363" s="80"/>
      <c r="CK363" s="80"/>
      <c r="CL363" s="80"/>
      <c r="CM363" s="80"/>
      <c r="CN363" s="80"/>
      <c r="CO363" s="80"/>
      <c r="CP363" s="80"/>
      <c r="CQ363" s="80"/>
      <c r="CR363" s="80"/>
      <c r="CS363" s="80"/>
      <c r="CT363" s="80"/>
      <c r="CU363" s="80"/>
      <c r="CV363" s="80"/>
      <c r="CW363" s="80"/>
      <c r="CX363" s="80"/>
      <c r="CY363" s="80"/>
      <c r="CZ363" s="80"/>
      <c r="DA363" s="80"/>
      <c r="DB363" s="80"/>
      <c r="DC363" s="80"/>
      <c r="DD363" s="80"/>
      <c r="DE363" s="80"/>
      <c r="DF363" s="80"/>
      <c r="DG363" s="80"/>
      <c r="DH363" s="80"/>
      <c r="DI363" s="80"/>
      <c r="DJ363" s="80"/>
      <c r="DK363" s="80"/>
      <c r="DL363" s="80"/>
      <c r="DM363" s="80"/>
      <c r="DN363" s="80"/>
      <c r="DO363" s="80"/>
      <c r="DP363" s="80"/>
      <c r="DQ363" s="80"/>
      <c r="DR363" s="80"/>
      <c r="DS363" s="80"/>
      <c r="DT363" s="80"/>
      <c r="DU363" s="80"/>
      <c r="DV363" s="80"/>
      <c r="DW363" s="80"/>
      <c r="DX363" s="80"/>
      <c r="DY363" s="80"/>
      <c r="DZ363" s="80"/>
      <c r="EA363" s="80"/>
      <c r="EB363" s="80"/>
      <c r="EC363" s="80"/>
      <c r="ED363" s="80"/>
      <c r="EE363" s="80"/>
      <c r="EF363" s="80"/>
      <c r="EG363" s="80"/>
      <c r="EH363" s="80"/>
      <c r="EI363" s="80"/>
      <c r="EJ363" s="80"/>
      <c r="EK363" s="80"/>
      <c r="EL363" s="80"/>
      <c r="EM363" s="80"/>
      <c r="EN363" s="80"/>
      <c r="EO363" s="80"/>
      <c r="EP363" s="80"/>
      <c r="EQ363" s="80"/>
      <c r="ER363" s="80"/>
      <c r="ES363" s="80"/>
      <c r="ET363" s="80"/>
      <c r="EU363" s="80"/>
      <c r="EV363" s="80"/>
      <c r="EW363" s="80"/>
      <c r="EX363" s="80"/>
      <c r="EY363" s="80"/>
      <c r="EZ363" s="80"/>
      <c r="FA363" s="80"/>
      <c r="FB363" s="80"/>
      <c r="FC363" s="80"/>
      <c r="FD363" s="80"/>
      <c r="FE363" s="80"/>
      <c r="FF363" s="80"/>
      <c r="FG363" s="80"/>
      <c r="FH363" s="80"/>
      <c r="FI363" s="80"/>
      <c r="FJ363" s="80"/>
      <c r="FK363" s="80"/>
      <c r="FL363" s="80"/>
      <c r="FM363" s="80"/>
      <c r="FN363" s="80"/>
      <c r="FO363" s="80"/>
      <c r="FP363" s="80"/>
      <c r="FQ363" s="80"/>
      <c r="FR363" s="80"/>
      <c r="FS363" s="80"/>
      <c r="FT363" s="80"/>
      <c r="FU363" s="80"/>
      <c r="FV363" s="80"/>
      <c r="FW363" s="80"/>
      <c r="FX363" s="80"/>
      <c r="FY363" s="80"/>
      <c r="FZ363" s="80"/>
      <c r="GA363" s="80"/>
      <c r="GB363" s="80"/>
      <c r="GC363" s="80"/>
      <c r="GD363" s="80"/>
      <c r="GE363" s="80"/>
      <c r="GF363" s="80"/>
    </row>
    <row r="364" spans="1:188" x14ac:dyDescent="0.25">
      <c r="A364" s="101"/>
      <c r="B364" s="102"/>
      <c r="C364" s="102"/>
      <c r="D364" s="38"/>
      <c r="E364" s="89"/>
      <c r="F364" s="90"/>
      <c r="G364" s="78"/>
      <c r="H364" s="91"/>
      <c r="I364" s="78"/>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80"/>
      <c r="AO364" s="80"/>
      <c r="AP364" s="80"/>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0"/>
      <c r="CB364" s="80"/>
      <c r="CC364" s="80"/>
      <c r="CD364" s="80"/>
      <c r="CE364" s="80"/>
      <c r="CF364" s="80"/>
      <c r="CG364" s="80"/>
      <c r="CH364" s="80"/>
      <c r="CI364" s="80"/>
      <c r="CJ364" s="80"/>
      <c r="CK364" s="80"/>
      <c r="CL364" s="80"/>
      <c r="CM364" s="80"/>
      <c r="CN364" s="80"/>
      <c r="CO364" s="80"/>
      <c r="CP364" s="80"/>
      <c r="CQ364" s="80"/>
      <c r="CR364" s="80"/>
      <c r="CS364" s="80"/>
      <c r="CT364" s="80"/>
      <c r="CU364" s="80"/>
      <c r="CV364" s="80"/>
      <c r="CW364" s="80"/>
      <c r="CX364" s="80"/>
      <c r="CY364" s="80"/>
      <c r="CZ364" s="80"/>
      <c r="DA364" s="80"/>
      <c r="DB364" s="80"/>
      <c r="DC364" s="80"/>
      <c r="DD364" s="80"/>
      <c r="DE364" s="80"/>
      <c r="DF364" s="80"/>
      <c r="DG364" s="80"/>
      <c r="DH364" s="80"/>
      <c r="DI364" s="80"/>
      <c r="DJ364" s="80"/>
      <c r="DK364" s="80"/>
      <c r="DL364" s="80"/>
      <c r="DM364" s="80"/>
      <c r="DN364" s="80"/>
      <c r="DO364" s="80"/>
      <c r="DP364" s="80"/>
      <c r="DQ364" s="80"/>
      <c r="DR364" s="80"/>
      <c r="DS364" s="80"/>
      <c r="DT364" s="80"/>
      <c r="DU364" s="80"/>
      <c r="DV364" s="80"/>
      <c r="DW364" s="80"/>
      <c r="DX364" s="80"/>
      <c r="DY364" s="80"/>
      <c r="DZ364" s="80"/>
      <c r="EA364" s="80"/>
      <c r="EB364" s="80"/>
      <c r="EC364" s="80"/>
      <c r="ED364" s="80"/>
      <c r="EE364" s="80"/>
      <c r="EF364" s="80"/>
      <c r="EG364" s="80"/>
      <c r="EH364" s="80"/>
      <c r="EI364" s="80"/>
      <c r="EJ364" s="80"/>
      <c r="EK364" s="80"/>
      <c r="EL364" s="80"/>
      <c r="EM364" s="80"/>
      <c r="EN364" s="80"/>
      <c r="EO364" s="80"/>
      <c r="EP364" s="80"/>
      <c r="EQ364" s="80"/>
      <c r="ER364" s="80"/>
      <c r="ES364" s="80"/>
      <c r="ET364" s="80"/>
      <c r="EU364" s="80"/>
      <c r="EV364" s="80"/>
      <c r="EW364" s="80"/>
      <c r="EX364" s="80"/>
      <c r="EY364" s="80"/>
      <c r="EZ364" s="80"/>
      <c r="FA364" s="80"/>
      <c r="FB364" s="80"/>
      <c r="FC364" s="80"/>
      <c r="FD364" s="80"/>
      <c r="FE364" s="80"/>
      <c r="FF364" s="80"/>
      <c r="FG364" s="80"/>
      <c r="FH364" s="80"/>
      <c r="FI364" s="80"/>
      <c r="FJ364" s="80"/>
      <c r="FK364" s="80"/>
      <c r="FL364" s="80"/>
      <c r="FM364" s="80"/>
      <c r="FN364" s="80"/>
      <c r="FO364" s="80"/>
      <c r="FP364" s="80"/>
      <c r="FQ364" s="80"/>
      <c r="FR364" s="80"/>
      <c r="FS364" s="80"/>
      <c r="FT364" s="80"/>
      <c r="FU364" s="80"/>
      <c r="FV364" s="80"/>
      <c r="FW364" s="80"/>
      <c r="FX364" s="80"/>
      <c r="FY364" s="80"/>
      <c r="FZ364" s="80"/>
      <c r="GA364" s="80"/>
      <c r="GB364" s="80"/>
      <c r="GC364" s="80"/>
      <c r="GD364" s="80"/>
      <c r="GE364" s="80"/>
      <c r="GF364" s="80"/>
    </row>
    <row r="365" spans="1:188" x14ac:dyDescent="0.25">
      <c r="A365" s="101"/>
      <c r="B365" s="102"/>
      <c r="C365" s="102"/>
      <c r="D365" s="38"/>
      <c r="E365" s="89"/>
      <c r="F365" s="90"/>
      <c r="G365" s="78"/>
      <c r="H365" s="91"/>
      <c r="I365" s="78"/>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0"/>
      <c r="CB365" s="80"/>
      <c r="CC365" s="80"/>
      <c r="CD365" s="80"/>
      <c r="CE365" s="80"/>
      <c r="CF365" s="80"/>
      <c r="CG365" s="80"/>
      <c r="CH365" s="80"/>
      <c r="CI365" s="80"/>
      <c r="CJ365" s="80"/>
      <c r="CK365" s="80"/>
      <c r="CL365" s="80"/>
      <c r="CM365" s="80"/>
      <c r="CN365" s="80"/>
      <c r="CO365" s="80"/>
      <c r="CP365" s="80"/>
      <c r="CQ365" s="80"/>
      <c r="CR365" s="80"/>
      <c r="CS365" s="80"/>
      <c r="CT365" s="80"/>
      <c r="CU365" s="80"/>
      <c r="CV365" s="80"/>
      <c r="CW365" s="80"/>
      <c r="CX365" s="80"/>
      <c r="CY365" s="80"/>
      <c r="CZ365" s="80"/>
      <c r="DA365" s="80"/>
      <c r="DB365" s="80"/>
      <c r="DC365" s="80"/>
      <c r="DD365" s="80"/>
      <c r="DE365" s="80"/>
      <c r="DF365" s="80"/>
      <c r="DG365" s="80"/>
      <c r="DH365" s="80"/>
      <c r="DI365" s="80"/>
      <c r="DJ365" s="80"/>
      <c r="DK365" s="80"/>
      <c r="DL365" s="80"/>
      <c r="DM365" s="80"/>
      <c r="DN365" s="80"/>
      <c r="DO365" s="80"/>
      <c r="DP365" s="80"/>
      <c r="DQ365" s="80"/>
      <c r="DR365" s="80"/>
      <c r="DS365" s="80"/>
      <c r="DT365" s="80"/>
      <c r="DU365" s="80"/>
      <c r="DV365" s="80"/>
      <c r="DW365" s="80"/>
      <c r="DX365" s="80"/>
      <c r="DY365" s="80"/>
      <c r="DZ365" s="80"/>
      <c r="EA365" s="80"/>
      <c r="EB365" s="80"/>
      <c r="EC365" s="80"/>
      <c r="ED365" s="80"/>
      <c r="EE365" s="80"/>
      <c r="EF365" s="80"/>
      <c r="EG365" s="80"/>
      <c r="EH365" s="80"/>
      <c r="EI365" s="80"/>
      <c r="EJ365" s="80"/>
      <c r="EK365" s="80"/>
      <c r="EL365" s="80"/>
      <c r="EM365" s="80"/>
      <c r="EN365" s="80"/>
      <c r="EO365" s="80"/>
      <c r="EP365" s="80"/>
      <c r="EQ365" s="80"/>
      <c r="ER365" s="80"/>
      <c r="ES365" s="80"/>
      <c r="ET365" s="80"/>
      <c r="EU365" s="80"/>
      <c r="EV365" s="80"/>
      <c r="EW365" s="80"/>
      <c r="EX365" s="80"/>
      <c r="EY365" s="80"/>
      <c r="EZ365" s="80"/>
      <c r="FA365" s="80"/>
      <c r="FB365" s="80"/>
      <c r="FC365" s="80"/>
      <c r="FD365" s="80"/>
      <c r="FE365" s="80"/>
      <c r="FF365" s="80"/>
      <c r="FG365" s="80"/>
      <c r="FH365" s="80"/>
      <c r="FI365" s="80"/>
      <c r="FJ365" s="80"/>
      <c r="FK365" s="80"/>
      <c r="FL365" s="80"/>
      <c r="FM365" s="80"/>
      <c r="FN365" s="80"/>
      <c r="FO365" s="80"/>
      <c r="FP365" s="80"/>
      <c r="FQ365" s="80"/>
      <c r="FR365" s="80"/>
      <c r="FS365" s="80"/>
      <c r="FT365" s="80"/>
      <c r="FU365" s="80"/>
      <c r="FV365" s="80"/>
      <c r="FW365" s="80"/>
      <c r="FX365" s="80"/>
      <c r="FY365" s="80"/>
      <c r="FZ365" s="80"/>
      <c r="GA365" s="80"/>
      <c r="GB365" s="80"/>
      <c r="GC365" s="80"/>
      <c r="GD365" s="80"/>
      <c r="GE365" s="80"/>
      <c r="GF365" s="80"/>
    </row>
    <row r="366" spans="1:188" x14ac:dyDescent="0.25">
      <c r="A366" s="101"/>
      <c r="B366" s="102"/>
      <c r="C366" s="102"/>
      <c r="D366" s="38"/>
      <c r="E366" s="89"/>
      <c r="F366" s="90"/>
      <c r="G366" s="78"/>
      <c r="H366" s="91"/>
      <c r="I366" s="78"/>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c r="CT366" s="80"/>
      <c r="CU366" s="80"/>
      <c r="CV366" s="80"/>
      <c r="CW366" s="80"/>
      <c r="CX366" s="80"/>
      <c r="CY366" s="80"/>
      <c r="CZ366" s="80"/>
      <c r="DA366" s="80"/>
      <c r="DB366" s="80"/>
      <c r="DC366" s="80"/>
      <c r="DD366" s="80"/>
      <c r="DE366" s="80"/>
      <c r="DF366" s="80"/>
      <c r="DG366" s="80"/>
      <c r="DH366" s="80"/>
      <c r="DI366" s="80"/>
      <c r="DJ366" s="80"/>
      <c r="DK366" s="80"/>
      <c r="DL366" s="80"/>
      <c r="DM366" s="80"/>
      <c r="DN366" s="80"/>
      <c r="DO366" s="80"/>
      <c r="DP366" s="80"/>
      <c r="DQ366" s="80"/>
      <c r="DR366" s="80"/>
      <c r="DS366" s="80"/>
      <c r="DT366" s="80"/>
      <c r="DU366" s="80"/>
      <c r="DV366" s="80"/>
      <c r="DW366" s="80"/>
      <c r="DX366" s="80"/>
      <c r="DY366" s="80"/>
      <c r="DZ366" s="80"/>
      <c r="EA366" s="80"/>
      <c r="EB366" s="80"/>
      <c r="EC366" s="80"/>
      <c r="ED366" s="80"/>
      <c r="EE366" s="80"/>
      <c r="EF366" s="80"/>
      <c r="EG366" s="80"/>
      <c r="EH366" s="80"/>
      <c r="EI366" s="80"/>
      <c r="EJ366" s="80"/>
      <c r="EK366" s="80"/>
      <c r="EL366" s="80"/>
      <c r="EM366" s="80"/>
      <c r="EN366" s="80"/>
      <c r="EO366" s="80"/>
      <c r="EP366" s="80"/>
      <c r="EQ366" s="80"/>
      <c r="ER366" s="80"/>
      <c r="ES366" s="80"/>
      <c r="ET366" s="80"/>
      <c r="EU366" s="80"/>
      <c r="EV366" s="80"/>
      <c r="EW366" s="80"/>
      <c r="EX366" s="80"/>
      <c r="EY366" s="80"/>
      <c r="EZ366" s="80"/>
      <c r="FA366" s="80"/>
      <c r="FB366" s="80"/>
      <c r="FC366" s="80"/>
      <c r="FD366" s="80"/>
      <c r="FE366" s="80"/>
      <c r="FF366" s="80"/>
      <c r="FG366" s="80"/>
      <c r="FH366" s="80"/>
      <c r="FI366" s="80"/>
      <c r="FJ366" s="80"/>
      <c r="FK366" s="80"/>
      <c r="FL366" s="80"/>
      <c r="FM366" s="80"/>
      <c r="FN366" s="80"/>
      <c r="FO366" s="80"/>
      <c r="FP366" s="80"/>
      <c r="FQ366" s="80"/>
      <c r="FR366" s="80"/>
      <c r="FS366" s="80"/>
      <c r="FT366" s="80"/>
      <c r="FU366" s="80"/>
      <c r="FV366" s="80"/>
      <c r="FW366" s="80"/>
      <c r="FX366" s="80"/>
      <c r="FY366" s="80"/>
      <c r="FZ366" s="80"/>
      <c r="GA366" s="80"/>
      <c r="GB366" s="80"/>
      <c r="GC366" s="80"/>
      <c r="GD366" s="80"/>
      <c r="GE366" s="80"/>
      <c r="GF366" s="80"/>
    </row>
    <row r="367" spans="1:188" x14ac:dyDescent="0.25">
      <c r="A367" s="101"/>
      <c r="B367" s="102"/>
      <c r="C367" s="102"/>
      <c r="D367" s="38"/>
      <c r="E367" s="89"/>
      <c r="F367" s="90"/>
      <c r="G367" s="78"/>
      <c r="H367" s="91"/>
      <c r="I367" s="78"/>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80"/>
      <c r="AO367" s="80"/>
      <c r="AP367" s="80"/>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c r="CT367" s="80"/>
      <c r="CU367" s="80"/>
      <c r="CV367" s="80"/>
      <c r="CW367" s="80"/>
      <c r="CX367" s="80"/>
      <c r="CY367" s="80"/>
      <c r="CZ367" s="80"/>
      <c r="DA367" s="80"/>
      <c r="DB367" s="80"/>
      <c r="DC367" s="80"/>
      <c r="DD367" s="80"/>
      <c r="DE367" s="80"/>
      <c r="DF367" s="80"/>
      <c r="DG367" s="80"/>
      <c r="DH367" s="80"/>
      <c r="DI367" s="80"/>
      <c r="DJ367" s="80"/>
      <c r="DK367" s="80"/>
      <c r="DL367" s="80"/>
      <c r="DM367" s="80"/>
      <c r="DN367" s="80"/>
      <c r="DO367" s="80"/>
      <c r="DP367" s="80"/>
      <c r="DQ367" s="80"/>
      <c r="DR367" s="80"/>
      <c r="DS367" s="80"/>
      <c r="DT367" s="80"/>
      <c r="DU367" s="80"/>
      <c r="DV367" s="80"/>
      <c r="DW367" s="80"/>
      <c r="DX367" s="80"/>
      <c r="DY367" s="80"/>
      <c r="DZ367" s="80"/>
      <c r="EA367" s="80"/>
      <c r="EB367" s="80"/>
      <c r="EC367" s="80"/>
      <c r="ED367" s="80"/>
      <c r="EE367" s="80"/>
      <c r="EF367" s="80"/>
      <c r="EG367" s="80"/>
      <c r="EH367" s="80"/>
      <c r="EI367" s="80"/>
      <c r="EJ367" s="80"/>
      <c r="EK367" s="80"/>
      <c r="EL367" s="80"/>
      <c r="EM367" s="80"/>
      <c r="EN367" s="80"/>
      <c r="EO367" s="80"/>
      <c r="EP367" s="80"/>
      <c r="EQ367" s="80"/>
      <c r="ER367" s="80"/>
      <c r="ES367" s="80"/>
      <c r="ET367" s="80"/>
      <c r="EU367" s="80"/>
      <c r="EV367" s="80"/>
      <c r="EW367" s="80"/>
      <c r="EX367" s="80"/>
      <c r="EY367" s="80"/>
      <c r="EZ367" s="80"/>
      <c r="FA367" s="80"/>
      <c r="FB367" s="80"/>
      <c r="FC367" s="80"/>
      <c r="FD367" s="80"/>
      <c r="FE367" s="80"/>
      <c r="FF367" s="80"/>
      <c r="FG367" s="80"/>
      <c r="FH367" s="80"/>
      <c r="FI367" s="80"/>
      <c r="FJ367" s="80"/>
      <c r="FK367" s="80"/>
      <c r="FL367" s="80"/>
      <c r="FM367" s="80"/>
      <c r="FN367" s="80"/>
      <c r="FO367" s="80"/>
      <c r="FP367" s="80"/>
      <c r="FQ367" s="80"/>
      <c r="FR367" s="80"/>
      <c r="FS367" s="80"/>
      <c r="FT367" s="80"/>
      <c r="FU367" s="80"/>
      <c r="FV367" s="80"/>
      <c r="FW367" s="80"/>
      <c r="FX367" s="80"/>
      <c r="FY367" s="80"/>
      <c r="FZ367" s="80"/>
      <c r="GA367" s="80"/>
      <c r="GB367" s="80"/>
      <c r="GC367" s="80"/>
      <c r="GD367" s="80"/>
      <c r="GE367" s="80"/>
      <c r="GF367" s="80"/>
    </row>
    <row r="368" spans="1:188" x14ac:dyDescent="0.25">
      <c r="A368" s="101"/>
      <c r="B368" s="102"/>
      <c r="C368" s="102"/>
      <c r="D368" s="38"/>
      <c r="E368" s="89"/>
      <c r="F368" s="90"/>
      <c r="G368" s="78"/>
      <c r="H368" s="91"/>
      <c r="I368" s="78"/>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80"/>
      <c r="AO368" s="80"/>
      <c r="AP368" s="80"/>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0"/>
      <c r="CB368" s="80"/>
      <c r="CC368" s="80"/>
      <c r="CD368" s="80"/>
      <c r="CE368" s="80"/>
      <c r="CF368" s="80"/>
      <c r="CG368" s="80"/>
      <c r="CH368" s="80"/>
      <c r="CI368" s="80"/>
      <c r="CJ368" s="80"/>
      <c r="CK368" s="80"/>
      <c r="CL368" s="80"/>
      <c r="CM368" s="80"/>
      <c r="CN368" s="80"/>
      <c r="CO368" s="80"/>
      <c r="CP368" s="80"/>
      <c r="CQ368" s="80"/>
      <c r="CR368" s="80"/>
      <c r="CS368" s="80"/>
      <c r="CT368" s="80"/>
      <c r="CU368" s="80"/>
      <c r="CV368" s="80"/>
      <c r="CW368" s="80"/>
      <c r="CX368" s="80"/>
      <c r="CY368" s="80"/>
      <c r="CZ368" s="80"/>
      <c r="DA368" s="80"/>
      <c r="DB368" s="80"/>
      <c r="DC368" s="80"/>
      <c r="DD368" s="80"/>
      <c r="DE368" s="80"/>
      <c r="DF368" s="80"/>
      <c r="DG368" s="80"/>
      <c r="DH368" s="80"/>
      <c r="DI368" s="80"/>
      <c r="DJ368" s="80"/>
      <c r="DK368" s="80"/>
      <c r="DL368" s="80"/>
      <c r="DM368" s="80"/>
      <c r="DN368" s="80"/>
      <c r="DO368" s="80"/>
      <c r="DP368" s="80"/>
      <c r="DQ368" s="80"/>
      <c r="DR368" s="80"/>
      <c r="DS368" s="80"/>
      <c r="DT368" s="80"/>
      <c r="DU368" s="80"/>
      <c r="DV368" s="80"/>
      <c r="DW368" s="80"/>
      <c r="DX368" s="80"/>
      <c r="DY368" s="80"/>
      <c r="DZ368" s="80"/>
      <c r="EA368" s="80"/>
      <c r="EB368" s="80"/>
      <c r="EC368" s="80"/>
      <c r="ED368" s="80"/>
      <c r="EE368" s="80"/>
      <c r="EF368" s="80"/>
      <c r="EG368" s="80"/>
      <c r="EH368" s="80"/>
      <c r="EI368" s="80"/>
      <c r="EJ368" s="80"/>
      <c r="EK368" s="80"/>
      <c r="EL368" s="80"/>
      <c r="EM368" s="80"/>
      <c r="EN368" s="80"/>
      <c r="EO368" s="80"/>
      <c r="EP368" s="80"/>
      <c r="EQ368" s="80"/>
      <c r="ER368" s="80"/>
      <c r="ES368" s="80"/>
      <c r="ET368" s="80"/>
      <c r="EU368" s="80"/>
      <c r="EV368" s="80"/>
      <c r="EW368" s="80"/>
      <c r="EX368" s="80"/>
      <c r="EY368" s="80"/>
      <c r="EZ368" s="80"/>
      <c r="FA368" s="80"/>
      <c r="FB368" s="80"/>
      <c r="FC368" s="80"/>
      <c r="FD368" s="80"/>
      <c r="FE368" s="80"/>
      <c r="FF368" s="80"/>
      <c r="FG368" s="80"/>
      <c r="FH368" s="80"/>
      <c r="FI368" s="80"/>
      <c r="FJ368" s="80"/>
      <c r="FK368" s="80"/>
      <c r="FL368" s="80"/>
      <c r="FM368" s="80"/>
      <c r="FN368" s="80"/>
      <c r="FO368" s="80"/>
      <c r="FP368" s="80"/>
      <c r="FQ368" s="80"/>
      <c r="FR368" s="80"/>
      <c r="FS368" s="80"/>
      <c r="FT368" s="80"/>
      <c r="FU368" s="80"/>
      <c r="FV368" s="80"/>
      <c r="FW368" s="80"/>
      <c r="FX368" s="80"/>
      <c r="FY368" s="80"/>
      <c r="FZ368" s="80"/>
      <c r="GA368" s="80"/>
      <c r="GB368" s="80"/>
      <c r="GC368" s="80"/>
      <c r="GD368" s="80"/>
      <c r="GE368" s="80"/>
      <c r="GF368" s="80"/>
    </row>
    <row r="369" spans="1:188" x14ac:dyDescent="0.25">
      <c r="A369" s="101"/>
      <c r="B369" s="102"/>
      <c r="C369" s="102"/>
      <c r="D369" s="38"/>
      <c r="E369" s="89"/>
      <c r="F369" s="90"/>
      <c r="G369" s="78"/>
      <c r="H369" s="91"/>
      <c r="I369" s="78"/>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80"/>
      <c r="AO369" s="80"/>
      <c r="AP369" s="80"/>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0"/>
      <c r="CB369" s="80"/>
      <c r="CC369" s="80"/>
      <c r="CD369" s="80"/>
      <c r="CE369" s="80"/>
      <c r="CF369" s="80"/>
      <c r="CG369" s="80"/>
      <c r="CH369" s="80"/>
      <c r="CI369" s="80"/>
      <c r="CJ369" s="80"/>
      <c r="CK369" s="80"/>
      <c r="CL369" s="80"/>
      <c r="CM369" s="80"/>
      <c r="CN369" s="80"/>
      <c r="CO369" s="80"/>
      <c r="CP369" s="80"/>
      <c r="CQ369" s="80"/>
      <c r="CR369" s="80"/>
      <c r="CS369" s="80"/>
      <c r="CT369" s="80"/>
      <c r="CU369" s="80"/>
      <c r="CV369" s="80"/>
      <c r="CW369" s="80"/>
      <c r="CX369" s="80"/>
      <c r="CY369" s="80"/>
      <c r="CZ369" s="80"/>
      <c r="DA369" s="80"/>
      <c r="DB369" s="80"/>
      <c r="DC369" s="80"/>
      <c r="DD369" s="80"/>
      <c r="DE369" s="80"/>
      <c r="DF369" s="80"/>
      <c r="DG369" s="80"/>
      <c r="DH369" s="80"/>
      <c r="DI369" s="80"/>
      <c r="DJ369" s="80"/>
      <c r="DK369" s="80"/>
      <c r="DL369" s="80"/>
      <c r="DM369" s="80"/>
      <c r="DN369" s="80"/>
      <c r="DO369" s="80"/>
      <c r="DP369" s="80"/>
      <c r="DQ369" s="80"/>
      <c r="DR369" s="80"/>
      <c r="DS369" s="80"/>
      <c r="DT369" s="80"/>
      <c r="DU369" s="80"/>
      <c r="DV369" s="80"/>
      <c r="DW369" s="80"/>
      <c r="DX369" s="80"/>
      <c r="DY369" s="80"/>
      <c r="DZ369" s="80"/>
      <c r="EA369" s="80"/>
      <c r="EB369" s="80"/>
      <c r="EC369" s="80"/>
      <c r="ED369" s="80"/>
      <c r="EE369" s="80"/>
      <c r="EF369" s="80"/>
      <c r="EG369" s="80"/>
      <c r="EH369" s="80"/>
      <c r="EI369" s="80"/>
      <c r="EJ369" s="80"/>
      <c r="EK369" s="80"/>
      <c r="EL369" s="80"/>
      <c r="EM369" s="80"/>
      <c r="EN369" s="80"/>
      <c r="EO369" s="80"/>
      <c r="EP369" s="80"/>
      <c r="EQ369" s="80"/>
      <c r="ER369" s="80"/>
      <c r="ES369" s="80"/>
      <c r="ET369" s="80"/>
      <c r="EU369" s="80"/>
      <c r="EV369" s="80"/>
      <c r="EW369" s="80"/>
      <c r="EX369" s="80"/>
      <c r="EY369" s="80"/>
      <c r="EZ369" s="80"/>
      <c r="FA369" s="80"/>
      <c r="FB369" s="80"/>
      <c r="FC369" s="80"/>
      <c r="FD369" s="80"/>
      <c r="FE369" s="80"/>
      <c r="FF369" s="80"/>
      <c r="FG369" s="80"/>
      <c r="FH369" s="80"/>
      <c r="FI369" s="80"/>
      <c r="FJ369" s="80"/>
      <c r="FK369" s="80"/>
      <c r="FL369" s="80"/>
      <c r="FM369" s="80"/>
      <c r="FN369" s="80"/>
      <c r="FO369" s="80"/>
      <c r="FP369" s="80"/>
      <c r="FQ369" s="80"/>
      <c r="FR369" s="80"/>
      <c r="FS369" s="80"/>
      <c r="FT369" s="80"/>
      <c r="FU369" s="80"/>
      <c r="FV369" s="80"/>
      <c r="FW369" s="80"/>
      <c r="FX369" s="80"/>
      <c r="FY369" s="80"/>
      <c r="FZ369" s="80"/>
      <c r="GA369" s="80"/>
      <c r="GB369" s="80"/>
      <c r="GC369" s="80"/>
      <c r="GD369" s="80"/>
      <c r="GE369" s="80"/>
      <c r="GF369" s="80"/>
    </row>
    <row r="370" spans="1:188" x14ac:dyDescent="0.25">
      <c r="A370" s="101"/>
      <c r="B370" s="102"/>
      <c r="C370" s="102"/>
      <c r="D370" s="38"/>
      <c r="E370" s="89"/>
      <c r="F370" s="90"/>
      <c r="G370" s="78"/>
      <c r="H370" s="91"/>
      <c r="I370" s="78"/>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c r="AM370" s="80"/>
      <c r="AN370" s="80"/>
      <c r="AO370" s="80"/>
      <c r="AP370" s="80"/>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0"/>
      <c r="CB370" s="80"/>
      <c r="CC370" s="80"/>
      <c r="CD370" s="80"/>
      <c r="CE370" s="80"/>
      <c r="CF370" s="80"/>
      <c r="CG370" s="80"/>
      <c r="CH370" s="80"/>
      <c r="CI370" s="80"/>
      <c r="CJ370" s="80"/>
      <c r="CK370" s="80"/>
      <c r="CL370" s="80"/>
      <c r="CM370" s="80"/>
      <c r="CN370" s="80"/>
      <c r="CO370" s="80"/>
      <c r="CP370" s="80"/>
      <c r="CQ370" s="80"/>
      <c r="CR370" s="80"/>
      <c r="CS370" s="80"/>
      <c r="CT370" s="80"/>
      <c r="CU370" s="80"/>
      <c r="CV370" s="80"/>
      <c r="CW370" s="80"/>
      <c r="CX370" s="80"/>
      <c r="CY370" s="80"/>
      <c r="CZ370" s="80"/>
      <c r="DA370" s="80"/>
      <c r="DB370" s="80"/>
      <c r="DC370" s="80"/>
      <c r="DD370" s="80"/>
      <c r="DE370" s="80"/>
      <c r="DF370" s="80"/>
      <c r="DG370" s="80"/>
      <c r="DH370" s="80"/>
      <c r="DI370" s="80"/>
      <c r="DJ370" s="80"/>
      <c r="DK370" s="80"/>
      <c r="DL370" s="80"/>
      <c r="DM370" s="80"/>
      <c r="DN370" s="80"/>
      <c r="DO370" s="80"/>
      <c r="DP370" s="80"/>
      <c r="DQ370" s="80"/>
      <c r="DR370" s="80"/>
      <c r="DS370" s="80"/>
      <c r="DT370" s="80"/>
      <c r="DU370" s="80"/>
      <c r="DV370" s="80"/>
      <c r="DW370" s="80"/>
      <c r="DX370" s="80"/>
      <c r="DY370" s="80"/>
      <c r="DZ370" s="80"/>
      <c r="EA370" s="80"/>
      <c r="EB370" s="80"/>
      <c r="EC370" s="80"/>
      <c r="ED370" s="80"/>
      <c r="EE370" s="80"/>
      <c r="EF370" s="80"/>
      <c r="EG370" s="80"/>
      <c r="EH370" s="80"/>
      <c r="EI370" s="80"/>
      <c r="EJ370" s="80"/>
      <c r="EK370" s="80"/>
      <c r="EL370" s="80"/>
      <c r="EM370" s="80"/>
      <c r="EN370" s="80"/>
      <c r="EO370" s="80"/>
      <c r="EP370" s="80"/>
      <c r="EQ370" s="80"/>
      <c r="ER370" s="80"/>
      <c r="ES370" s="80"/>
      <c r="ET370" s="80"/>
      <c r="EU370" s="80"/>
      <c r="EV370" s="80"/>
      <c r="EW370" s="80"/>
      <c r="EX370" s="80"/>
      <c r="EY370" s="80"/>
      <c r="EZ370" s="80"/>
      <c r="FA370" s="80"/>
      <c r="FB370" s="80"/>
      <c r="FC370" s="80"/>
      <c r="FD370" s="80"/>
      <c r="FE370" s="80"/>
      <c r="FF370" s="80"/>
      <c r="FG370" s="80"/>
      <c r="FH370" s="80"/>
      <c r="FI370" s="80"/>
      <c r="FJ370" s="80"/>
      <c r="FK370" s="80"/>
      <c r="FL370" s="80"/>
      <c r="FM370" s="80"/>
      <c r="FN370" s="80"/>
      <c r="FO370" s="80"/>
      <c r="FP370" s="80"/>
      <c r="FQ370" s="80"/>
      <c r="FR370" s="80"/>
      <c r="FS370" s="80"/>
      <c r="FT370" s="80"/>
      <c r="FU370" s="80"/>
      <c r="FV370" s="80"/>
      <c r="FW370" s="80"/>
      <c r="FX370" s="80"/>
      <c r="FY370" s="80"/>
      <c r="FZ370" s="80"/>
      <c r="GA370" s="80"/>
      <c r="GB370" s="80"/>
      <c r="GC370" s="80"/>
      <c r="GD370" s="80"/>
      <c r="GE370" s="80"/>
      <c r="GF370" s="80"/>
    </row>
    <row r="371" spans="1:188" x14ac:dyDescent="0.25">
      <c r="A371" s="101"/>
      <c r="B371" s="102"/>
      <c r="C371" s="102"/>
      <c r="D371" s="38"/>
      <c r="E371" s="89"/>
      <c r="F371" s="90"/>
      <c r="G371" s="78"/>
      <c r="H371" s="91"/>
      <c r="I371" s="78"/>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c r="CT371" s="80"/>
      <c r="CU371" s="80"/>
      <c r="CV371" s="80"/>
      <c r="CW371" s="80"/>
      <c r="CX371" s="80"/>
      <c r="CY371" s="80"/>
      <c r="CZ371" s="80"/>
      <c r="DA371" s="80"/>
      <c r="DB371" s="80"/>
      <c r="DC371" s="80"/>
      <c r="DD371" s="80"/>
      <c r="DE371" s="80"/>
      <c r="DF371" s="80"/>
      <c r="DG371" s="80"/>
      <c r="DH371" s="80"/>
      <c r="DI371" s="80"/>
      <c r="DJ371" s="80"/>
      <c r="DK371" s="80"/>
      <c r="DL371" s="80"/>
      <c r="DM371" s="80"/>
      <c r="DN371" s="80"/>
      <c r="DO371" s="80"/>
      <c r="DP371" s="80"/>
      <c r="DQ371" s="80"/>
      <c r="DR371" s="80"/>
      <c r="DS371" s="80"/>
      <c r="DT371" s="80"/>
      <c r="DU371" s="80"/>
      <c r="DV371" s="80"/>
      <c r="DW371" s="80"/>
      <c r="DX371" s="80"/>
      <c r="DY371" s="80"/>
      <c r="DZ371" s="80"/>
      <c r="EA371" s="80"/>
      <c r="EB371" s="80"/>
      <c r="EC371" s="80"/>
      <c r="ED371" s="80"/>
      <c r="EE371" s="80"/>
      <c r="EF371" s="80"/>
      <c r="EG371" s="80"/>
      <c r="EH371" s="80"/>
      <c r="EI371" s="80"/>
      <c r="EJ371" s="80"/>
      <c r="EK371" s="80"/>
      <c r="EL371" s="80"/>
      <c r="EM371" s="80"/>
      <c r="EN371" s="80"/>
      <c r="EO371" s="80"/>
      <c r="EP371" s="80"/>
      <c r="EQ371" s="80"/>
      <c r="ER371" s="80"/>
      <c r="ES371" s="80"/>
      <c r="ET371" s="80"/>
      <c r="EU371" s="80"/>
      <c r="EV371" s="80"/>
      <c r="EW371" s="80"/>
      <c r="EX371" s="80"/>
      <c r="EY371" s="80"/>
      <c r="EZ371" s="80"/>
      <c r="FA371" s="80"/>
      <c r="FB371" s="80"/>
      <c r="FC371" s="80"/>
      <c r="FD371" s="80"/>
      <c r="FE371" s="80"/>
      <c r="FF371" s="80"/>
      <c r="FG371" s="80"/>
      <c r="FH371" s="80"/>
      <c r="FI371" s="80"/>
      <c r="FJ371" s="80"/>
      <c r="FK371" s="80"/>
      <c r="FL371" s="80"/>
      <c r="FM371" s="80"/>
      <c r="FN371" s="80"/>
      <c r="FO371" s="80"/>
      <c r="FP371" s="80"/>
      <c r="FQ371" s="80"/>
      <c r="FR371" s="80"/>
      <c r="FS371" s="80"/>
      <c r="FT371" s="80"/>
      <c r="FU371" s="80"/>
      <c r="FV371" s="80"/>
      <c r="FW371" s="80"/>
      <c r="FX371" s="80"/>
      <c r="FY371" s="80"/>
      <c r="FZ371" s="80"/>
      <c r="GA371" s="80"/>
      <c r="GB371" s="80"/>
      <c r="GC371" s="80"/>
      <c r="GD371" s="80"/>
      <c r="GE371" s="80"/>
      <c r="GF371" s="80"/>
    </row>
    <row r="372" spans="1:188" x14ac:dyDescent="0.25">
      <c r="A372" s="101"/>
      <c r="B372" s="102"/>
      <c r="C372" s="102"/>
      <c r="D372" s="38"/>
      <c r="E372" s="89"/>
      <c r="F372" s="90"/>
      <c r="G372" s="78"/>
      <c r="H372" s="91"/>
      <c r="I372" s="78"/>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c r="CT372" s="80"/>
      <c r="CU372" s="80"/>
      <c r="CV372" s="80"/>
      <c r="CW372" s="80"/>
      <c r="CX372" s="80"/>
      <c r="CY372" s="80"/>
      <c r="CZ372" s="80"/>
      <c r="DA372" s="80"/>
      <c r="DB372" s="80"/>
      <c r="DC372" s="80"/>
      <c r="DD372" s="80"/>
      <c r="DE372" s="80"/>
      <c r="DF372" s="80"/>
      <c r="DG372" s="80"/>
      <c r="DH372" s="80"/>
      <c r="DI372" s="80"/>
      <c r="DJ372" s="80"/>
      <c r="DK372" s="80"/>
      <c r="DL372" s="80"/>
      <c r="DM372" s="80"/>
      <c r="DN372" s="80"/>
      <c r="DO372" s="80"/>
      <c r="DP372" s="80"/>
      <c r="DQ372" s="80"/>
      <c r="DR372" s="80"/>
      <c r="DS372" s="80"/>
      <c r="DT372" s="80"/>
      <c r="DU372" s="80"/>
      <c r="DV372" s="80"/>
      <c r="DW372" s="80"/>
      <c r="DX372" s="80"/>
      <c r="DY372" s="80"/>
      <c r="DZ372" s="80"/>
      <c r="EA372" s="80"/>
      <c r="EB372" s="80"/>
      <c r="EC372" s="80"/>
      <c r="ED372" s="80"/>
      <c r="EE372" s="80"/>
      <c r="EF372" s="80"/>
      <c r="EG372" s="80"/>
      <c r="EH372" s="80"/>
      <c r="EI372" s="80"/>
      <c r="EJ372" s="80"/>
      <c r="EK372" s="80"/>
      <c r="EL372" s="80"/>
      <c r="EM372" s="80"/>
      <c r="EN372" s="80"/>
      <c r="EO372" s="80"/>
      <c r="EP372" s="80"/>
      <c r="EQ372" s="80"/>
      <c r="ER372" s="80"/>
      <c r="ES372" s="80"/>
      <c r="ET372" s="80"/>
      <c r="EU372" s="80"/>
      <c r="EV372" s="80"/>
      <c r="EW372" s="80"/>
      <c r="EX372" s="80"/>
      <c r="EY372" s="80"/>
      <c r="EZ372" s="80"/>
      <c r="FA372" s="80"/>
      <c r="FB372" s="80"/>
      <c r="FC372" s="80"/>
      <c r="FD372" s="80"/>
      <c r="FE372" s="80"/>
      <c r="FF372" s="80"/>
      <c r="FG372" s="80"/>
      <c r="FH372" s="80"/>
      <c r="FI372" s="80"/>
      <c r="FJ372" s="80"/>
      <c r="FK372" s="80"/>
      <c r="FL372" s="80"/>
      <c r="FM372" s="80"/>
      <c r="FN372" s="80"/>
      <c r="FO372" s="80"/>
      <c r="FP372" s="80"/>
      <c r="FQ372" s="80"/>
      <c r="FR372" s="80"/>
      <c r="FS372" s="80"/>
      <c r="FT372" s="80"/>
      <c r="FU372" s="80"/>
      <c r="FV372" s="80"/>
      <c r="FW372" s="80"/>
      <c r="FX372" s="80"/>
      <c r="FY372" s="80"/>
      <c r="FZ372" s="80"/>
      <c r="GA372" s="80"/>
      <c r="GB372" s="80"/>
      <c r="GC372" s="80"/>
      <c r="GD372" s="80"/>
      <c r="GE372" s="80"/>
      <c r="GF372" s="80"/>
    </row>
    <row r="373" spans="1:188" x14ac:dyDescent="0.25">
      <c r="A373" s="101"/>
      <c r="B373" s="102"/>
      <c r="C373" s="102"/>
      <c r="D373" s="38"/>
      <c r="E373" s="89"/>
      <c r="F373" s="90"/>
      <c r="G373" s="78"/>
      <c r="H373" s="91"/>
      <c r="I373" s="78"/>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c r="CT373" s="80"/>
      <c r="CU373" s="80"/>
      <c r="CV373" s="80"/>
      <c r="CW373" s="80"/>
      <c r="CX373" s="80"/>
      <c r="CY373" s="80"/>
      <c r="CZ373" s="80"/>
      <c r="DA373" s="80"/>
      <c r="DB373" s="80"/>
      <c r="DC373" s="80"/>
      <c r="DD373" s="80"/>
      <c r="DE373" s="80"/>
      <c r="DF373" s="80"/>
      <c r="DG373" s="80"/>
      <c r="DH373" s="80"/>
      <c r="DI373" s="80"/>
      <c r="DJ373" s="80"/>
      <c r="DK373" s="80"/>
      <c r="DL373" s="80"/>
      <c r="DM373" s="80"/>
      <c r="DN373" s="80"/>
      <c r="DO373" s="80"/>
      <c r="DP373" s="80"/>
      <c r="DQ373" s="80"/>
      <c r="DR373" s="80"/>
      <c r="DS373" s="80"/>
      <c r="DT373" s="80"/>
      <c r="DU373" s="80"/>
      <c r="DV373" s="80"/>
      <c r="DW373" s="80"/>
      <c r="DX373" s="80"/>
      <c r="DY373" s="80"/>
      <c r="DZ373" s="80"/>
      <c r="EA373" s="80"/>
      <c r="EB373" s="80"/>
      <c r="EC373" s="80"/>
      <c r="ED373" s="80"/>
      <c r="EE373" s="80"/>
      <c r="EF373" s="80"/>
      <c r="EG373" s="80"/>
      <c r="EH373" s="80"/>
      <c r="EI373" s="80"/>
      <c r="EJ373" s="80"/>
      <c r="EK373" s="80"/>
      <c r="EL373" s="80"/>
      <c r="EM373" s="80"/>
      <c r="EN373" s="80"/>
      <c r="EO373" s="80"/>
      <c r="EP373" s="80"/>
      <c r="EQ373" s="80"/>
      <c r="ER373" s="80"/>
      <c r="ES373" s="80"/>
      <c r="ET373" s="80"/>
      <c r="EU373" s="80"/>
      <c r="EV373" s="80"/>
      <c r="EW373" s="80"/>
      <c r="EX373" s="80"/>
      <c r="EY373" s="80"/>
      <c r="EZ373" s="80"/>
      <c r="FA373" s="80"/>
      <c r="FB373" s="80"/>
      <c r="FC373" s="80"/>
      <c r="FD373" s="80"/>
      <c r="FE373" s="80"/>
      <c r="FF373" s="80"/>
      <c r="FG373" s="80"/>
      <c r="FH373" s="80"/>
      <c r="FI373" s="80"/>
      <c r="FJ373" s="80"/>
      <c r="FK373" s="80"/>
      <c r="FL373" s="80"/>
      <c r="FM373" s="80"/>
      <c r="FN373" s="80"/>
      <c r="FO373" s="80"/>
      <c r="FP373" s="80"/>
      <c r="FQ373" s="80"/>
      <c r="FR373" s="80"/>
      <c r="FS373" s="80"/>
      <c r="FT373" s="80"/>
      <c r="FU373" s="80"/>
      <c r="FV373" s="80"/>
      <c r="FW373" s="80"/>
      <c r="FX373" s="80"/>
      <c r="FY373" s="80"/>
      <c r="FZ373" s="80"/>
      <c r="GA373" s="80"/>
      <c r="GB373" s="80"/>
      <c r="GC373" s="80"/>
      <c r="GD373" s="80"/>
      <c r="GE373" s="80"/>
      <c r="GF373" s="80"/>
    </row>
    <row r="374" spans="1:188" x14ac:dyDescent="0.25">
      <c r="A374" s="101"/>
      <c r="B374" s="102"/>
      <c r="C374" s="102"/>
      <c r="D374" s="38"/>
      <c r="E374" s="89"/>
      <c r="F374" s="90"/>
      <c r="G374" s="78"/>
      <c r="H374" s="91"/>
      <c r="I374" s="78"/>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c r="CT374" s="80"/>
      <c r="CU374" s="80"/>
      <c r="CV374" s="80"/>
      <c r="CW374" s="80"/>
      <c r="CX374" s="80"/>
      <c r="CY374" s="80"/>
      <c r="CZ374" s="80"/>
      <c r="DA374" s="80"/>
      <c r="DB374" s="80"/>
      <c r="DC374" s="80"/>
      <c r="DD374" s="80"/>
      <c r="DE374" s="80"/>
      <c r="DF374" s="80"/>
      <c r="DG374" s="80"/>
      <c r="DH374" s="80"/>
      <c r="DI374" s="80"/>
      <c r="DJ374" s="80"/>
      <c r="DK374" s="80"/>
      <c r="DL374" s="80"/>
      <c r="DM374" s="80"/>
      <c r="DN374" s="80"/>
      <c r="DO374" s="80"/>
      <c r="DP374" s="80"/>
      <c r="DQ374" s="80"/>
      <c r="DR374" s="80"/>
      <c r="DS374" s="80"/>
      <c r="DT374" s="80"/>
      <c r="DU374" s="80"/>
      <c r="DV374" s="80"/>
      <c r="DW374" s="80"/>
      <c r="DX374" s="80"/>
      <c r="DY374" s="80"/>
      <c r="DZ374" s="80"/>
      <c r="EA374" s="80"/>
      <c r="EB374" s="80"/>
      <c r="EC374" s="80"/>
      <c r="ED374" s="80"/>
      <c r="EE374" s="80"/>
      <c r="EF374" s="80"/>
      <c r="EG374" s="80"/>
      <c r="EH374" s="80"/>
      <c r="EI374" s="80"/>
      <c r="EJ374" s="80"/>
      <c r="EK374" s="80"/>
      <c r="EL374" s="80"/>
      <c r="EM374" s="80"/>
      <c r="EN374" s="80"/>
      <c r="EO374" s="80"/>
      <c r="EP374" s="80"/>
      <c r="EQ374" s="80"/>
      <c r="ER374" s="80"/>
      <c r="ES374" s="80"/>
      <c r="ET374" s="80"/>
      <c r="EU374" s="80"/>
      <c r="EV374" s="80"/>
      <c r="EW374" s="80"/>
      <c r="EX374" s="80"/>
      <c r="EY374" s="80"/>
      <c r="EZ374" s="80"/>
      <c r="FA374" s="80"/>
      <c r="FB374" s="80"/>
      <c r="FC374" s="80"/>
      <c r="FD374" s="80"/>
      <c r="FE374" s="80"/>
      <c r="FF374" s="80"/>
      <c r="FG374" s="80"/>
      <c r="FH374" s="80"/>
      <c r="FI374" s="80"/>
      <c r="FJ374" s="80"/>
      <c r="FK374" s="80"/>
      <c r="FL374" s="80"/>
      <c r="FM374" s="80"/>
      <c r="FN374" s="80"/>
      <c r="FO374" s="80"/>
      <c r="FP374" s="80"/>
      <c r="FQ374" s="80"/>
      <c r="FR374" s="80"/>
      <c r="FS374" s="80"/>
      <c r="FT374" s="80"/>
      <c r="FU374" s="80"/>
      <c r="FV374" s="80"/>
      <c r="FW374" s="80"/>
      <c r="FX374" s="80"/>
      <c r="FY374" s="80"/>
      <c r="FZ374" s="80"/>
      <c r="GA374" s="80"/>
      <c r="GB374" s="80"/>
      <c r="GC374" s="80"/>
      <c r="GD374" s="80"/>
      <c r="GE374" s="80"/>
      <c r="GF374" s="80"/>
    </row>
    <row r="375" spans="1:188" x14ac:dyDescent="0.25">
      <c r="A375" s="101"/>
      <c r="B375" s="102"/>
      <c r="C375" s="102"/>
      <c r="D375" s="38"/>
      <c r="E375" s="89"/>
      <c r="F375" s="90"/>
      <c r="G375" s="78"/>
      <c r="H375" s="91"/>
      <c r="I375" s="78"/>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c r="CT375" s="80"/>
      <c r="CU375" s="80"/>
      <c r="CV375" s="80"/>
      <c r="CW375" s="80"/>
      <c r="CX375" s="80"/>
      <c r="CY375" s="80"/>
      <c r="CZ375" s="80"/>
      <c r="DA375" s="80"/>
      <c r="DB375" s="80"/>
      <c r="DC375" s="80"/>
      <c r="DD375" s="80"/>
      <c r="DE375" s="80"/>
      <c r="DF375" s="80"/>
      <c r="DG375" s="80"/>
      <c r="DH375" s="80"/>
      <c r="DI375" s="80"/>
      <c r="DJ375" s="80"/>
      <c r="DK375" s="80"/>
      <c r="DL375" s="80"/>
      <c r="DM375" s="80"/>
      <c r="DN375" s="80"/>
      <c r="DO375" s="80"/>
      <c r="DP375" s="80"/>
      <c r="DQ375" s="80"/>
      <c r="DR375" s="80"/>
      <c r="DS375" s="80"/>
      <c r="DT375" s="80"/>
      <c r="DU375" s="80"/>
      <c r="DV375" s="80"/>
      <c r="DW375" s="80"/>
      <c r="DX375" s="80"/>
      <c r="DY375" s="80"/>
      <c r="DZ375" s="80"/>
      <c r="EA375" s="80"/>
      <c r="EB375" s="80"/>
      <c r="EC375" s="80"/>
      <c r="ED375" s="80"/>
      <c r="EE375" s="80"/>
      <c r="EF375" s="80"/>
      <c r="EG375" s="80"/>
      <c r="EH375" s="80"/>
      <c r="EI375" s="80"/>
      <c r="EJ375" s="80"/>
      <c r="EK375" s="80"/>
      <c r="EL375" s="80"/>
      <c r="EM375" s="80"/>
      <c r="EN375" s="80"/>
      <c r="EO375" s="80"/>
      <c r="EP375" s="80"/>
      <c r="EQ375" s="80"/>
      <c r="ER375" s="80"/>
      <c r="ES375" s="80"/>
      <c r="ET375" s="80"/>
      <c r="EU375" s="80"/>
      <c r="EV375" s="80"/>
      <c r="EW375" s="80"/>
      <c r="EX375" s="80"/>
      <c r="EY375" s="80"/>
      <c r="EZ375" s="80"/>
      <c r="FA375" s="80"/>
      <c r="FB375" s="80"/>
      <c r="FC375" s="80"/>
      <c r="FD375" s="80"/>
      <c r="FE375" s="80"/>
      <c r="FF375" s="80"/>
      <c r="FG375" s="80"/>
      <c r="FH375" s="80"/>
      <c r="FI375" s="80"/>
      <c r="FJ375" s="80"/>
      <c r="FK375" s="80"/>
      <c r="FL375" s="80"/>
      <c r="FM375" s="80"/>
      <c r="FN375" s="80"/>
      <c r="FO375" s="80"/>
      <c r="FP375" s="80"/>
      <c r="FQ375" s="80"/>
      <c r="FR375" s="80"/>
      <c r="FS375" s="80"/>
      <c r="FT375" s="80"/>
      <c r="FU375" s="80"/>
      <c r="FV375" s="80"/>
      <c r="FW375" s="80"/>
      <c r="FX375" s="80"/>
      <c r="FY375" s="80"/>
      <c r="FZ375" s="80"/>
      <c r="GA375" s="80"/>
      <c r="GB375" s="80"/>
      <c r="GC375" s="80"/>
      <c r="GD375" s="80"/>
      <c r="GE375" s="80"/>
      <c r="GF375" s="80"/>
    </row>
    <row r="376" spans="1:188" x14ac:dyDescent="0.25">
      <c r="A376" s="101"/>
      <c r="B376" s="102"/>
      <c r="C376" s="102"/>
      <c r="D376" s="38"/>
      <c r="E376" s="89"/>
      <c r="F376" s="90"/>
      <c r="G376" s="78"/>
      <c r="H376" s="91"/>
      <c r="I376" s="78"/>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0"/>
      <c r="CB376" s="80"/>
      <c r="CC376" s="80"/>
      <c r="CD376" s="80"/>
      <c r="CE376" s="80"/>
      <c r="CF376" s="80"/>
      <c r="CG376" s="80"/>
      <c r="CH376" s="80"/>
      <c r="CI376" s="80"/>
      <c r="CJ376" s="80"/>
      <c r="CK376" s="80"/>
      <c r="CL376" s="80"/>
      <c r="CM376" s="80"/>
      <c r="CN376" s="80"/>
      <c r="CO376" s="80"/>
      <c r="CP376" s="80"/>
      <c r="CQ376" s="80"/>
      <c r="CR376" s="80"/>
      <c r="CS376" s="80"/>
      <c r="CT376" s="80"/>
      <c r="CU376" s="80"/>
      <c r="CV376" s="80"/>
      <c r="CW376" s="80"/>
      <c r="CX376" s="80"/>
      <c r="CY376" s="80"/>
      <c r="CZ376" s="80"/>
      <c r="DA376" s="80"/>
      <c r="DB376" s="80"/>
      <c r="DC376" s="80"/>
      <c r="DD376" s="80"/>
      <c r="DE376" s="80"/>
      <c r="DF376" s="80"/>
      <c r="DG376" s="80"/>
      <c r="DH376" s="80"/>
      <c r="DI376" s="80"/>
      <c r="DJ376" s="80"/>
      <c r="DK376" s="80"/>
      <c r="DL376" s="80"/>
      <c r="DM376" s="80"/>
      <c r="DN376" s="80"/>
      <c r="DO376" s="80"/>
      <c r="DP376" s="80"/>
      <c r="DQ376" s="80"/>
      <c r="DR376" s="80"/>
      <c r="DS376" s="80"/>
      <c r="DT376" s="80"/>
      <c r="DU376" s="80"/>
      <c r="DV376" s="80"/>
      <c r="DW376" s="80"/>
      <c r="DX376" s="80"/>
      <c r="DY376" s="80"/>
      <c r="DZ376" s="80"/>
      <c r="EA376" s="80"/>
      <c r="EB376" s="80"/>
      <c r="EC376" s="80"/>
      <c r="ED376" s="80"/>
      <c r="EE376" s="80"/>
      <c r="EF376" s="80"/>
      <c r="EG376" s="80"/>
      <c r="EH376" s="80"/>
      <c r="EI376" s="80"/>
      <c r="EJ376" s="80"/>
      <c r="EK376" s="80"/>
      <c r="EL376" s="80"/>
      <c r="EM376" s="80"/>
      <c r="EN376" s="80"/>
      <c r="EO376" s="80"/>
      <c r="EP376" s="80"/>
      <c r="EQ376" s="80"/>
      <c r="ER376" s="80"/>
      <c r="ES376" s="80"/>
      <c r="ET376" s="80"/>
      <c r="EU376" s="80"/>
      <c r="EV376" s="80"/>
      <c r="EW376" s="80"/>
      <c r="EX376" s="80"/>
      <c r="EY376" s="80"/>
      <c r="EZ376" s="80"/>
      <c r="FA376" s="80"/>
      <c r="FB376" s="80"/>
      <c r="FC376" s="80"/>
      <c r="FD376" s="80"/>
      <c r="FE376" s="80"/>
      <c r="FF376" s="80"/>
      <c r="FG376" s="80"/>
      <c r="FH376" s="80"/>
      <c r="FI376" s="80"/>
      <c r="FJ376" s="80"/>
      <c r="FK376" s="80"/>
      <c r="FL376" s="80"/>
      <c r="FM376" s="80"/>
      <c r="FN376" s="80"/>
      <c r="FO376" s="80"/>
      <c r="FP376" s="80"/>
      <c r="FQ376" s="80"/>
      <c r="FR376" s="80"/>
      <c r="FS376" s="80"/>
      <c r="FT376" s="80"/>
      <c r="FU376" s="80"/>
      <c r="FV376" s="80"/>
      <c r="FW376" s="80"/>
      <c r="FX376" s="80"/>
      <c r="FY376" s="80"/>
      <c r="FZ376" s="80"/>
      <c r="GA376" s="80"/>
      <c r="GB376" s="80"/>
      <c r="GC376" s="80"/>
      <c r="GD376" s="80"/>
      <c r="GE376" s="80"/>
      <c r="GF376" s="80"/>
    </row>
    <row r="377" spans="1:188" x14ac:dyDescent="0.25">
      <c r="A377" s="101"/>
      <c r="B377" s="102"/>
      <c r="C377" s="102"/>
      <c r="D377" s="38"/>
      <c r="E377" s="89"/>
      <c r="F377" s="90"/>
      <c r="G377" s="78"/>
      <c r="H377" s="91"/>
      <c r="I377" s="78"/>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0"/>
      <c r="CB377" s="80"/>
      <c r="CC377" s="80"/>
      <c r="CD377" s="80"/>
      <c r="CE377" s="80"/>
      <c r="CF377" s="80"/>
      <c r="CG377" s="80"/>
      <c r="CH377" s="80"/>
      <c r="CI377" s="80"/>
      <c r="CJ377" s="80"/>
      <c r="CK377" s="80"/>
      <c r="CL377" s="80"/>
      <c r="CM377" s="80"/>
      <c r="CN377" s="80"/>
      <c r="CO377" s="80"/>
      <c r="CP377" s="80"/>
      <c r="CQ377" s="80"/>
      <c r="CR377" s="80"/>
      <c r="CS377" s="80"/>
      <c r="CT377" s="80"/>
      <c r="CU377" s="80"/>
      <c r="CV377" s="80"/>
      <c r="CW377" s="80"/>
      <c r="CX377" s="80"/>
      <c r="CY377" s="80"/>
      <c r="CZ377" s="80"/>
      <c r="DA377" s="80"/>
      <c r="DB377" s="80"/>
      <c r="DC377" s="80"/>
      <c r="DD377" s="80"/>
      <c r="DE377" s="80"/>
      <c r="DF377" s="80"/>
      <c r="DG377" s="80"/>
      <c r="DH377" s="80"/>
      <c r="DI377" s="80"/>
      <c r="DJ377" s="80"/>
      <c r="DK377" s="80"/>
      <c r="DL377" s="80"/>
      <c r="DM377" s="80"/>
      <c r="DN377" s="80"/>
      <c r="DO377" s="80"/>
      <c r="DP377" s="80"/>
      <c r="DQ377" s="80"/>
      <c r="DR377" s="80"/>
      <c r="DS377" s="80"/>
      <c r="DT377" s="80"/>
      <c r="DU377" s="80"/>
      <c r="DV377" s="80"/>
      <c r="DW377" s="80"/>
      <c r="DX377" s="80"/>
      <c r="DY377" s="80"/>
      <c r="DZ377" s="80"/>
      <c r="EA377" s="80"/>
      <c r="EB377" s="80"/>
      <c r="EC377" s="80"/>
      <c r="ED377" s="80"/>
      <c r="EE377" s="80"/>
      <c r="EF377" s="80"/>
      <c r="EG377" s="80"/>
      <c r="EH377" s="80"/>
      <c r="EI377" s="80"/>
      <c r="EJ377" s="80"/>
      <c r="EK377" s="80"/>
      <c r="EL377" s="80"/>
      <c r="EM377" s="80"/>
      <c r="EN377" s="80"/>
      <c r="EO377" s="80"/>
      <c r="EP377" s="80"/>
      <c r="EQ377" s="80"/>
      <c r="ER377" s="80"/>
      <c r="ES377" s="80"/>
      <c r="ET377" s="80"/>
      <c r="EU377" s="80"/>
      <c r="EV377" s="80"/>
      <c r="EW377" s="80"/>
      <c r="EX377" s="80"/>
      <c r="EY377" s="80"/>
      <c r="EZ377" s="80"/>
      <c r="FA377" s="80"/>
      <c r="FB377" s="80"/>
      <c r="FC377" s="80"/>
      <c r="FD377" s="80"/>
      <c r="FE377" s="80"/>
      <c r="FF377" s="80"/>
      <c r="FG377" s="80"/>
      <c r="FH377" s="80"/>
      <c r="FI377" s="80"/>
      <c r="FJ377" s="80"/>
      <c r="FK377" s="80"/>
      <c r="FL377" s="80"/>
      <c r="FM377" s="80"/>
      <c r="FN377" s="80"/>
      <c r="FO377" s="80"/>
      <c r="FP377" s="80"/>
      <c r="FQ377" s="80"/>
      <c r="FR377" s="80"/>
      <c r="FS377" s="80"/>
      <c r="FT377" s="80"/>
      <c r="FU377" s="80"/>
      <c r="FV377" s="80"/>
      <c r="FW377" s="80"/>
      <c r="FX377" s="80"/>
      <c r="FY377" s="80"/>
      <c r="FZ377" s="80"/>
      <c r="GA377" s="80"/>
      <c r="GB377" s="80"/>
      <c r="GC377" s="80"/>
      <c r="GD377" s="80"/>
      <c r="GE377" s="80"/>
      <c r="GF377" s="80"/>
    </row>
    <row r="378" spans="1:188" x14ac:dyDescent="0.25">
      <c r="A378" s="101"/>
      <c r="B378" s="102"/>
      <c r="C378" s="102"/>
      <c r="D378" s="38"/>
      <c r="E378" s="89"/>
      <c r="F378" s="90"/>
      <c r="G378" s="78"/>
      <c r="H378" s="91"/>
      <c r="I378" s="78"/>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0"/>
      <c r="CB378" s="80"/>
      <c r="CC378" s="80"/>
      <c r="CD378" s="80"/>
      <c r="CE378" s="80"/>
      <c r="CF378" s="80"/>
      <c r="CG378" s="80"/>
      <c r="CH378" s="80"/>
      <c r="CI378" s="80"/>
      <c r="CJ378" s="80"/>
      <c r="CK378" s="80"/>
      <c r="CL378" s="80"/>
      <c r="CM378" s="80"/>
      <c r="CN378" s="80"/>
      <c r="CO378" s="80"/>
      <c r="CP378" s="80"/>
      <c r="CQ378" s="80"/>
      <c r="CR378" s="80"/>
      <c r="CS378" s="80"/>
      <c r="CT378" s="80"/>
      <c r="CU378" s="80"/>
      <c r="CV378" s="80"/>
      <c r="CW378" s="80"/>
      <c r="CX378" s="80"/>
      <c r="CY378" s="80"/>
      <c r="CZ378" s="80"/>
      <c r="DA378" s="80"/>
      <c r="DB378" s="80"/>
      <c r="DC378" s="80"/>
      <c r="DD378" s="80"/>
      <c r="DE378" s="80"/>
      <c r="DF378" s="80"/>
      <c r="DG378" s="80"/>
      <c r="DH378" s="80"/>
      <c r="DI378" s="80"/>
      <c r="DJ378" s="80"/>
      <c r="DK378" s="80"/>
      <c r="DL378" s="80"/>
      <c r="DM378" s="80"/>
      <c r="DN378" s="80"/>
      <c r="DO378" s="80"/>
      <c r="DP378" s="80"/>
      <c r="DQ378" s="80"/>
      <c r="DR378" s="80"/>
      <c r="DS378" s="80"/>
      <c r="DT378" s="80"/>
      <c r="DU378" s="80"/>
      <c r="DV378" s="80"/>
      <c r="DW378" s="80"/>
      <c r="DX378" s="80"/>
      <c r="DY378" s="80"/>
      <c r="DZ378" s="80"/>
      <c r="EA378" s="80"/>
      <c r="EB378" s="80"/>
      <c r="EC378" s="80"/>
      <c r="ED378" s="80"/>
      <c r="EE378" s="80"/>
      <c r="EF378" s="80"/>
      <c r="EG378" s="80"/>
      <c r="EH378" s="80"/>
      <c r="EI378" s="80"/>
      <c r="EJ378" s="80"/>
      <c r="EK378" s="80"/>
      <c r="EL378" s="80"/>
      <c r="EM378" s="80"/>
      <c r="EN378" s="80"/>
      <c r="EO378" s="80"/>
      <c r="EP378" s="80"/>
      <c r="EQ378" s="80"/>
      <c r="ER378" s="80"/>
      <c r="ES378" s="80"/>
      <c r="ET378" s="80"/>
      <c r="EU378" s="80"/>
      <c r="EV378" s="80"/>
      <c r="EW378" s="80"/>
      <c r="EX378" s="80"/>
      <c r="EY378" s="80"/>
      <c r="EZ378" s="80"/>
      <c r="FA378" s="80"/>
      <c r="FB378" s="80"/>
      <c r="FC378" s="80"/>
      <c r="FD378" s="80"/>
      <c r="FE378" s="80"/>
      <c r="FF378" s="80"/>
      <c r="FG378" s="80"/>
      <c r="FH378" s="80"/>
      <c r="FI378" s="80"/>
      <c r="FJ378" s="80"/>
      <c r="FK378" s="80"/>
      <c r="FL378" s="80"/>
      <c r="FM378" s="80"/>
      <c r="FN378" s="80"/>
      <c r="FO378" s="80"/>
      <c r="FP378" s="80"/>
      <c r="FQ378" s="80"/>
      <c r="FR378" s="80"/>
      <c r="FS378" s="80"/>
      <c r="FT378" s="80"/>
      <c r="FU378" s="80"/>
      <c r="FV378" s="80"/>
      <c r="FW378" s="80"/>
      <c r="FX378" s="80"/>
      <c r="FY378" s="80"/>
      <c r="FZ378" s="80"/>
      <c r="GA378" s="80"/>
      <c r="GB378" s="80"/>
      <c r="GC378" s="80"/>
      <c r="GD378" s="80"/>
      <c r="GE378" s="80"/>
      <c r="GF378" s="80"/>
    </row>
    <row r="379" spans="1:188" x14ac:dyDescent="0.25">
      <c r="A379" s="101"/>
      <c r="B379" s="102"/>
      <c r="C379" s="102"/>
      <c r="D379" s="38"/>
      <c r="E379" s="89"/>
      <c r="F379" s="90"/>
      <c r="G379" s="78"/>
      <c r="H379" s="91"/>
      <c r="I379" s="78"/>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0"/>
      <c r="CB379" s="80"/>
      <c r="CC379" s="80"/>
      <c r="CD379" s="80"/>
      <c r="CE379" s="80"/>
      <c r="CF379" s="80"/>
      <c r="CG379" s="80"/>
      <c r="CH379" s="80"/>
      <c r="CI379" s="80"/>
      <c r="CJ379" s="80"/>
      <c r="CK379" s="80"/>
      <c r="CL379" s="80"/>
      <c r="CM379" s="80"/>
      <c r="CN379" s="80"/>
      <c r="CO379" s="80"/>
      <c r="CP379" s="80"/>
      <c r="CQ379" s="80"/>
      <c r="CR379" s="80"/>
      <c r="CS379" s="80"/>
      <c r="CT379" s="80"/>
      <c r="CU379" s="80"/>
      <c r="CV379" s="80"/>
      <c r="CW379" s="80"/>
      <c r="CX379" s="80"/>
      <c r="CY379" s="80"/>
      <c r="CZ379" s="80"/>
      <c r="DA379" s="80"/>
      <c r="DB379" s="80"/>
      <c r="DC379" s="80"/>
      <c r="DD379" s="80"/>
      <c r="DE379" s="80"/>
      <c r="DF379" s="80"/>
      <c r="DG379" s="80"/>
      <c r="DH379" s="80"/>
      <c r="DI379" s="80"/>
      <c r="DJ379" s="80"/>
      <c r="DK379" s="80"/>
      <c r="DL379" s="80"/>
      <c r="DM379" s="80"/>
      <c r="DN379" s="80"/>
      <c r="DO379" s="80"/>
      <c r="DP379" s="80"/>
      <c r="DQ379" s="80"/>
      <c r="DR379" s="80"/>
      <c r="DS379" s="80"/>
      <c r="DT379" s="80"/>
      <c r="DU379" s="80"/>
      <c r="DV379" s="80"/>
      <c r="DW379" s="80"/>
      <c r="DX379" s="80"/>
      <c r="DY379" s="80"/>
      <c r="DZ379" s="80"/>
      <c r="EA379" s="80"/>
      <c r="EB379" s="80"/>
      <c r="EC379" s="80"/>
      <c r="ED379" s="80"/>
      <c r="EE379" s="80"/>
      <c r="EF379" s="80"/>
      <c r="EG379" s="80"/>
      <c r="EH379" s="80"/>
      <c r="EI379" s="80"/>
      <c r="EJ379" s="80"/>
      <c r="EK379" s="80"/>
      <c r="EL379" s="80"/>
      <c r="EM379" s="80"/>
      <c r="EN379" s="80"/>
      <c r="EO379" s="80"/>
      <c r="EP379" s="80"/>
      <c r="EQ379" s="80"/>
      <c r="ER379" s="80"/>
      <c r="ES379" s="80"/>
      <c r="ET379" s="80"/>
      <c r="EU379" s="80"/>
      <c r="EV379" s="80"/>
      <c r="EW379" s="80"/>
      <c r="EX379" s="80"/>
      <c r="EY379" s="80"/>
      <c r="EZ379" s="80"/>
      <c r="FA379" s="80"/>
      <c r="FB379" s="80"/>
      <c r="FC379" s="80"/>
      <c r="FD379" s="80"/>
      <c r="FE379" s="80"/>
      <c r="FF379" s="80"/>
      <c r="FG379" s="80"/>
      <c r="FH379" s="80"/>
      <c r="FI379" s="80"/>
      <c r="FJ379" s="80"/>
      <c r="FK379" s="80"/>
      <c r="FL379" s="80"/>
      <c r="FM379" s="80"/>
      <c r="FN379" s="80"/>
      <c r="FO379" s="80"/>
      <c r="FP379" s="80"/>
      <c r="FQ379" s="80"/>
      <c r="FR379" s="80"/>
      <c r="FS379" s="80"/>
      <c r="FT379" s="80"/>
      <c r="FU379" s="80"/>
      <c r="FV379" s="80"/>
      <c r="FW379" s="80"/>
      <c r="FX379" s="80"/>
      <c r="FY379" s="80"/>
      <c r="FZ379" s="80"/>
      <c r="GA379" s="80"/>
      <c r="GB379" s="80"/>
      <c r="GC379" s="80"/>
      <c r="GD379" s="80"/>
      <c r="GE379" s="80"/>
      <c r="GF379" s="80"/>
    </row>
    <row r="380" spans="1:188" x14ac:dyDescent="0.25">
      <c r="A380" s="101"/>
      <c r="B380" s="102"/>
      <c r="C380" s="102"/>
      <c r="D380" s="38"/>
      <c r="E380" s="89"/>
      <c r="F380" s="90"/>
      <c r="G380" s="78"/>
      <c r="H380" s="91"/>
      <c r="I380" s="78"/>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80"/>
      <c r="AO380" s="80"/>
      <c r="AP380" s="80"/>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0"/>
      <c r="CB380" s="80"/>
      <c r="CC380" s="80"/>
      <c r="CD380" s="80"/>
      <c r="CE380" s="80"/>
      <c r="CF380" s="80"/>
      <c r="CG380" s="80"/>
      <c r="CH380" s="80"/>
      <c r="CI380" s="80"/>
      <c r="CJ380" s="80"/>
      <c r="CK380" s="80"/>
      <c r="CL380" s="80"/>
      <c r="CM380" s="80"/>
      <c r="CN380" s="80"/>
      <c r="CO380" s="80"/>
      <c r="CP380" s="80"/>
      <c r="CQ380" s="80"/>
      <c r="CR380" s="80"/>
      <c r="CS380" s="80"/>
      <c r="CT380" s="80"/>
      <c r="CU380" s="80"/>
      <c r="CV380" s="80"/>
      <c r="CW380" s="80"/>
      <c r="CX380" s="80"/>
      <c r="CY380" s="80"/>
      <c r="CZ380" s="80"/>
      <c r="DA380" s="80"/>
      <c r="DB380" s="80"/>
      <c r="DC380" s="80"/>
      <c r="DD380" s="80"/>
      <c r="DE380" s="80"/>
      <c r="DF380" s="80"/>
      <c r="DG380" s="80"/>
      <c r="DH380" s="80"/>
      <c r="DI380" s="80"/>
      <c r="DJ380" s="80"/>
      <c r="DK380" s="80"/>
      <c r="DL380" s="80"/>
      <c r="DM380" s="80"/>
      <c r="DN380" s="80"/>
      <c r="DO380" s="80"/>
      <c r="DP380" s="80"/>
      <c r="DQ380" s="80"/>
      <c r="DR380" s="80"/>
      <c r="DS380" s="80"/>
      <c r="DT380" s="80"/>
      <c r="DU380" s="80"/>
      <c r="DV380" s="80"/>
      <c r="DW380" s="80"/>
      <c r="DX380" s="80"/>
      <c r="DY380" s="80"/>
      <c r="DZ380" s="80"/>
      <c r="EA380" s="80"/>
      <c r="EB380" s="80"/>
      <c r="EC380" s="80"/>
      <c r="ED380" s="80"/>
      <c r="EE380" s="80"/>
      <c r="EF380" s="80"/>
      <c r="EG380" s="80"/>
      <c r="EH380" s="80"/>
      <c r="EI380" s="80"/>
      <c r="EJ380" s="80"/>
      <c r="EK380" s="80"/>
      <c r="EL380" s="80"/>
      <c r="EM380" s="80"/>
      <c r="EN380" s="80"/>
      <c r="EO380" s="80"/>
      <c r="EP380" s="80"/>
      <c r="EQ380" s="80"/>
      <c r="ER380" s="80"/>
      <c r="ES380" s="80"/>
      <c r="ET380" s="80"/>
      <c r="EU380" s="80"/>
      <c r="EV380" s="80"/>
      <c r="EW380" s="80"/>
      <c r="EX380" s="80"/>
      <c r="EY380" s="80"/>
      <c r="EZ380" s="80"/>
      <c r="FA380" s="80"/>
      <c r="FB380" s="80"/>
      <c r="FC380" s="80"/>
      <c r="FD380" s="80"/>
      <c r="FE380" s="80"/>
      <c r="FF380" s="80"/>
      <c r="FG380" s="80"/>
      <c r="FH380" s="80"/>
      <c r="FI380" s="80"/>
      <c r="FJ380" s="80"/>
      <c r="FK380" s="80"/>
      <c r="FL380" s="80"/>
      <c r="FM380" s="80"/>
      <c r="FN380" s="80"/>
      <c r="FO380" s="80"/>
      <c r="FP380" s="80"/>
      <c r="FQ380" s="80"/>
      <c r="FR380" s="80"/>
      <c r="FS380" s="80"/>
      <c r="FT380" s="80"/>
      <c r="FU380" s="80"/>
      <c r="FV380" s="80"/>
      <c r="FW380" s="80"/>
      <c r="FX380" s="80"/>
      <c r="FY380" s="80"/>
      <c r="FZ380" s="80"/>
      <c r="GA380" s="80"/>
      <c r="GB380" s="80"/>
      <c r="GC380" s="80"/>
      <c r="GD380" s="80"/>
      <c r="GE380" s="80"/>
      <c r="GF380" s="80"/>
    </row>
    <row r="381" spans="1:188" x14ac:dyDescent="0.25">
      <c r="A381" s="101"/>
      <c r="B381" s="102"/>
      <c r="C381" s="102"/>
      <c r="D381" s="38"/>
      <c r="E381" s="89"/>
      <c r="F381" s="90"/>
      <c r="G381" s="78"/>
      <c r="H381" s="91"/>
      <c r="I381" s="78"/>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c r="CT381" s="80"/>
      <c r="CU381" s="80"/>
      <c r="CV381" s="80"/>
      <c r="CW381" s="80"/>
      <c r="CX381" s="80"/>
      <c r="CY381" s="80"/>
      <c r="CZ381" s="80"/>
      <c r="DA381" s="80"/>
      <c r="DB381" s="80"/>
      <c r="DC381" s="80"/>
      <c r="DD381" s="80"/>
      <c r="DE381" s="80"/>
      <c r="DF381" s="80"/>
      <c r="DG381" s="80"/>
      <c r="DH381" s="80"/>
      <c r="DI381" s="80"/>
      <c r="DJ381" s="80"/>
      <c r="DK381" s="80"/>
      <c r="DL381" s="80"/>
      <c r="DM381" s="80"/>
      <c r="DN381" s="80"/>
      <c r="DO381" s="80"/>
      <c r="DP381" s="80"/>
      <c r="DQ381" s="80"/>
      <c r="DR381" s="80"/>
      <c r="DS381" s="80"/>
      <c r="DT381" s="80"/>
      <c r="DU381" s="80"/>
      <c r="DV381" s="80"/>
      <c r="DW381" s="80"/>
      <c r="DX381" s="80"/>
      <c r="DY381" s="80"/>
      <c r="DZ381" s="80"/>
      <c r="EA381" s="80"/>
      <c r="EB381" s="80"/>
      <c r="EC381" s="80"/>
      <c r="ED381" s="80"/>
      <c r="EE381" s="80"/>
      <c r="EF381" s="80"/>
      <c r="EG381" s="80"/>
      <c r="EH381" s="80"/>
      <c r="EI381" s="80"/>
      <c r="EJ381" s="80"/>
      <c r="EK381" s="80"/>
      <c r="EL381" s="80"/>
      <c r="EM381" s="80"/>
      <c r="EN381" s="80"/>
      <c r="EO381" s="80"/>
      <c r="EP381" s="80"/>
      <c r="EQ381" s="80"/>
      <c r="ER381" s="80"/>
      <c r="ES381" s="80"/>
      <c r="ET381" s="80"/>
      <c r="EU381" s="80"/>
      <c r="EV381" s="80"/>
      <c r="EW381" s="80"/>
      <c r="EX381" s="80"/>
      <c r="EY381" s="80"/>
      <c r="EZ381" s="80"/>
      <c r="FA381" s="80"/>
      <c r="FB381" s="80"/>
      <c r="FC381" s="80"/>
      <c r="FD381" s="80"/>
      <c r="FE381" s="80"/>
      <c r="FF381" s="80"/>
      <c r="FG381" s="80"/>
      <c r="FH381" s="80"/>
      <c r="FI381" s="80"/>
      <c r="FJ381" s="80"/>
      <c r="FK381" s="80"/>
      <c r="FL381" s="80"/>
      <c r="FM381" s="80"/>
      <c r="FN381" s="80"/>
      <c r="FO381" s="80"/>
      <c r="FP381" s="80"/>
      <c r="FQ381" s="80"/>
      <c r="FR381" s="80"/>
      <c r="FS381" s="80"/>
      <c r="FT381" s="80"/>
      <c r="FU381" s="80"/>
      <c r="FV381" s="80"/>
      <c r="FW381" s="80"/>
      <c r="FX381" s="80"/>
      <c r="FY381" s="80"/>
      <c r="FZ381" s="80"/>
      <c r="GA381" s="80"/>
      <c r="GB381" s="80"/>
      <c r="GC381" s="80"/>
      <c r="GD381" s="80"/>
      <c r="GE381" s="80"/>
      <c r="GF381" s="80"/>
    </row>
    <row r="382" spans="1:188" x14ac:dyDescent="0.25">
      <c r="A382" s="101"/>
      <c r="B382" s="102"/>
      <c r="C382" s="102"/>
      <c r="D382" s="38"/>
      <c r="E382" s="89"/>
      <c r="F382" s="90"/>
      <c r="G382" s="78"/>
      <c r="H382" s="91"/>
      <c r="I382" s="78"/>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80"/>
      <c r="AO382" s="80"/>
      <c r="AP382" s="80"/>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0"/>
      <c r="CB382" s="80"/>
      <c r="CC382" s="80"/>
      <c r="CD382" s="80"/>
      <c r="CE382" s="80"/>
      <c r="CF382" s="80"/>
      <c r="CG382" s="80"/>
      <c r="CH382" s="80"/>
      <c r="CI382" s="80"/>
      <c r="CJ382" s="80"/>
      <c r="CK382" s="80"/>
      <c r="CL382" s="80"/>
      <c r="CM382" s="80"/>
      <c r="CN382" s="80"/>
      <c r="CO382" s="80"/>
      <c r="CP382" s="80"/>
      <c r="CQ382" s="80"/>
      <c r="CR382" s="80"/>
      <c r="CS382" s="80"/>
      <c r="CT382" s="80"/>
      <c r="CU382" s="80"/>
      <c r="CV382" s="80"/>
      <c r="CW382" s="80"/>
      <c r="CX382" s="80"/>
      <c r="CY382" s="80"/>
      <c r="CZ382" s="80"/>
      <c r="DA382" s="80"/>
      <c r="DB382" s="80"/>
      <c r="DC382" s="80"/>
      <c r="DD382" s="80"/>
      <c r="DE382" s="80"/>
      <c r="DF382" s="80"/>
      <c r="DG382" s="80"/>
      <c r="DH382" s="80"/>
      <c r="DI382" s="80"/>
      <c r="DJ382" s="80"/>
      <c r="DK382" s="80"/>
      <c r="DL382" s="80"/>
      <c r="DM382" s="80"/>
      <c r="DN382" s="80"/>
      <c r="DO382" s="80"/>
      <c r="DP382" s="80"/>
      <c r="DQ382" s="80"/>
      <c r="DR382" s="80"/>
      <c r="DS382" s="80"/>
      <c r="DT382" s="80"/>
      <c r="DU382" s="80"/>
      <c r="DV382" s="80"/>
      <c r="DW382" s="80"/>
      <c r="DX382" s="80"/>
      <c r="DY382" s="80"/>
      <c r="DZ382" s="80"/>
      <c r="EA382" s="80"/>
      <c r="EB382" s="80"/>
      <c r="EC382" s="80"/>
      <c r="ED382" s="80"/>
      <c r="EE382" s="80"/>
      <c r="EF382" s="80"/>
      <c r="EG382" s="80"/>
      <c r="EH382" s="80"/>
      <c r="EI382" s="80"/>
      <c r="EJ382" s="80"/>
      <c r="EK382" s="80"/>
      <c r="EL382" s="80"/>
      <c r="EM382" s="80"/>
      <c r="EN382" s="80"/>
      <c r="EO382" s="80"/>
      <c r="EP382" s="80"/>
      <c r="EQ382" s="80"/>
      <c r="ER382" s="80"/>
      <c r="ES382" s="80"/>
      <c r="ET382" s="80"/>
      <c r="EU382" s="80"/>
      <c r="EV382" s="80"/>
      <c r="EW382" s="80"/>
      <c r="EX382" s="80"/>
      <c r="EY382" s="80"/>
      <c r="EZ382" s="80"/>
      <c r="FA382" s="80"/>
      <c r="FB382" s="80"/>
      <c r="FC382" s="80"/>
      <c r="FD382" s="80"/>
      <c r="FE382" s="80"/>
      <c r="FF382" s="80"/>
      <c r="FG382" s="80"/>
      <c r="FH382" s="80"/>
      <c r="FI382" s="80"/>
      <c r="FJ382" s="80"/>
      <c r="FK382" s="80"/>
      <c r="FL382" s="80"/>
      <c r="FM382" s="80"/>
      <c r="FN382" s="80"/>
      <c r="FO382" s="80"/>
      <c r="FP382" s="80"/>
      <c r="FQ382" s="80"/>
      <c r="FR382" s="80"/>
      <c r="FS382" s="80"/>
      <c r="FT382" s="80"/>
      <c r="FU382" s="80"/>
      <c r="FV382" s="80"/>
      <c r="FW382" s="80"/>
      <c r="FX382" s="80"/>
      <c r="FY382" s="80"/>
      <c r="FZ382" s="80"/>
      <c r="GA382" s="80"/>
      <c r="GB382" s="80"/>
      <c r="GC382" s="80"/>
      <c r="GD382" s="80"/>
      <c r="GE382" s="80"/>
      <c r="GF382" s="80"/>
    </row>
    <row r="383" spans="1:188" x14ac:dyDescent="0.25">
      <c r="A383" s="101"/>
      <c r="B383" s="102"/>
      <c r="C383" s="102"/>
      <c r="D383" s="38"/>
      <c r="E383" s="89"/>
      <c r="F383" s="90"/>
      <c r="G383" s="78"/>
      <c r="H383" s="91"/>
      <c r="I383" s="78"/>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80"/>
      <c r="AO383" s="80"/>
      <c r="AP383" s="80"/>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0"/>
      <c r="CB383" s="80"/>
      <c r="CC383" s="80"/>
      <c r="CD383" s="80"/>
      <c r="CE383" s="80"/>
      <c r="CF383" s="80"/>
      <c r="CG383" s="80"/>
      <c r="CH383" s="80"/>
      <c r="CI383" s="80"/>
      <c r="CJ383" s="80"/>
      <c r="CK383" s="80"/>
      <c r="CL383" s="80"/>
      <c r="CM383" s="80"/>
      <c r="CN383" s="80"/>
      <c r="CO383" s="80"/>
      <c r="CP383" s="80"/>
      <c r="CQ383" s="80"/>
      <c r="CR383" s="80"/>
      <c r="CS383" s="80"/>
      <c r="CT383" s="80"/>
      <c r="CU383" s="80"/>
      <c r="CV383" s="80"/>
      <c r="CW383" s="80"/>
      <c r="CX383" s="80"/>
      <c r="CY383" s="80"/>
      <c r="CZ383" s="80"/>
      <c r="DA383" s="80"/>
      <c r="DB383" s="80"/>
      <c r="DC383" s="80"/>
      <c r="DD383" s="80"/>
      <c r="DE383" s="80"/>
      <c r="DF383" s="80"/>
      <c r="DG383" s="80"/>
      <c r="DH383" s="80"/>
      <c r="DI383" s="80"/>
      <c r="DJ383" s="80"/>
      <c r="DK383" s="80"/>
      <c r="DL383" s="80"/>
      <c r="DM383" s="80"/>
      <c r="DN383" s="80"/>
      <c r="DO383" s="80"/>
      <c r="DP383" s="80"/>
      <c r="DQ383" s="80"/>
      <c r="DR383" s="80"/>
      <c r="DS383" s="80"/>
      <c r="DT383" s="80"/>
      <c r="DU383" s="80"/>
      <c r="DV383" s="80"/>
      <c r="DW383" s="80"/>
      <c r="DX383" s="80"/>
      <c r="DY383" s="80"/>
      <c r="DZ383" s="80"/>
      <c r="EA383" s="80"/>
      <c r="EB383" s="80"/>
      <c r="EC383" s="80"/>
      <c r="ED383" s="80"/>
      <c r="EE383" s="80"/>
      <c r="EF383" s="80"/>
      <c r="EG383" s="80"/>
      <c r="EH383" s="80"/>
      <c r="EI383" s="80"/>
      <c r="EJ383" s="80"/>
      <c r="EK383" s="80"/>
      <c r="EL383" s="80"/>
      <c r="EM383" s="80"/>
      <c r="EN383" s="80"/>
      <c r="EO383" s="80"/>
      <c r="EP383" s="80"/>
      <c r="EQ383" s="80"/>
      <c r="ER383" s="80"/>
      <c r="ES383" s="80"/>
      <c r="ET383" s="80"/>
      <c r="EU383" s="80"/>
      <c r="EV383" s="80"/>
      <c r="EW383" s="80"/>
      <c r="EX383" s="80"/>
      <c r="EY383" s="80"/>
      <c r="EZ383" s="80"/>
      <c r="FA383" s="80"/>
      <c r="FB383" s="80"/>
      <c r="FC383" s="80"/>
      <c r="FD383" s="80"/>
      <c r="FE383" s="80"/>
      <c r="FF383" s="80"/>
      <c r="FG383" s="80"/>
      <c r="FH383" s="80"/>
      <c r="FI383" s="80"/>
      <c r="FJ383" s="80"/>
      <c r="FK383" s="80"/>
      <c r="FL383" s="80"/>
      <c r="FM383" s="80"/>
      <c r="FN383" s="80"/>
      <c r="FO383" s="80"/>
      <c r="FP383" s="80"/>
      <c r="FQ383" s="80"/>
      <c r="FR383" s="80"/>
      <c r="FS383" s="80"/>
      <c r="FT383" s="80"/>
      <c r="FU383" s="80"/>
      <c r="FV383" s="80"/>
      <c r="FW383" s="80"/>
      <c r="FX383" s="80"/>
      <c r="FY383" s="80"/>
      <c r="FZ383" s="80"/>
      <c r="GA383" s="80"/>
      <c r="GB383" s="80"/>
      <c r="GC383" s="80"/>
      <c r="GD383" s="80"/>
      <c r="GE383" s="80"/>
      <c r="GF383" s="80"/>
    </row>
    <row r="384" spans="1:188" x14ac:dyDescent="0.25">
      <c r="A384" s="101"/>
      <c r="B384" s="102"/>
      <c r="C384" s="102"/>
      <c r="D384" s="38"/>
      <c r="E384" s="89"/>
      <c r="F384" s="90"/>
      <c r="G384" s="78"/>
      <c r="H384" s="91"/>
      <c r="I384" s="78"/>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80"/>
      <c r="AO384" s="80"/>
      <c r="AP384" s="80"/>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0"/>
      <c r="CB384" s="80"/>
      <c r="CC384" s="80"/>
      <c r="CD384" s="80"/>
      <c r="CE384" s="80"/>
      <c r="CF384" s="80"/>
      <c r="CG384" s="80"/>
      <c r="CH384" s="80"/>
      <c r="CI384" s="80"/>
      <c r="CJ384" s="80"/>
      <c r="CK384" s="80"/>
      <c r="CL384" s="80"/>
      <c r="CM384" s="80"/>
      <c r="CN384" s="80"/>
      <c r="CO384" s="80"/>
      <c r="CP384" s="80"/>
      <c r="CQ384" s="80"/>
      <c r="CR384" s="80"/>
      <c r="CS384" s="80"/>
      <c r="CT384" s="80"/>
      <c r="CU384" s="80"/>
      <c r="CV384" s="80"/>
      <c r="CW384" s="80"/>
      <c r="CX384" s="80"/>
      <c r="CY384" s="80"/>
      <c r="CZ384" s="80"/>
      <c r="DA384" s="80"/>
      <c r="DB384" s="80"/>
      <c r="DC384" s="80"/>
      <c r="DD384" s="80"/>
      <c r="DE384" s="80"/>
      <c r="DF384" s="80"/>
      <c r="DG384" s="80"/>
      <c r="DH384" s="80"/>
      <c r="DI384" s="80"/>
      <c r="DJ384" s="80"/>
      <c r="DK384" s="80"/>
      <c r="DL384" s="80"/>
      <c r="DM384" s="80"/>
      <c r="DN384" s="80"/>
      <c r="DO384" s="80"/>
      <c r="DP384" s="80"/>
      <c r="DQ384" s="80"/>
      <c r="DR384" s="80"/>
      <c r="DS384" s="80"/>
      <c r="DT384" s="80"/>
      <c r="DU384" s="80"/>
      <c r="DV384" s="80"/>
      <c r="DW384" s="80"/>
      <c r="DX384" s="80"/>
      <c r="DY384" s="80"/>
      <c r="DZ384" s="80"/>
      <c r="EA384" s="80"/>
      <c r="EB384" s="80"/>
      <c r="EC384" s="80"/>
      <c r="ED384" s="80"/>
      <c r="EE384" s="80"/>
      <c r="EF384" s="80"/>
      <c r="EG384" s="80"/>
      <c r="EH384" s="80"/>
      <c r="EI384" s="80"/>
      <c r="EJ384" s="80"/>
      <c r="EK384" s="80"/>
      <c r="EL384" s="80"/>
      <c r="EM384" s="80"/>
      <c r="EN384" s="80"/>
      <c r="EO384" s="80"/>
      <c r="EP384" s="80"/>
      <c r="EQ384" s="80"/>
      <c r="ER384" s="80"/>
      <c r="ES384" s="80"/>
      <c r="ET384" s="80"/>
      <c r="EU384" s="80"/>
      <c r="EV384" s="80"/>
      <c r="EW384" s="80"/>
      <c r="EX384" s="80"/>
      <c r="EY384" s="80"/>
      <c r="EZ384" s="80"/>
      <c r="FA384" s="80"/>
      <c r="FB384" s="80"/>
      <c r="FC384" s="80"/>
      <c r="FD384" s="80"/>
      <c r="FE384" s="80"/>
      <c r="FF384" s="80"/>
      <c r="FG384" s="80"/>
      <c r="FH384" s="80"/>
      <c r="FI384" s="80"/>
      <c r="FJ384" s="80"/>
      <c r="FK384" s="80"/>
      <c r="FL384" s="80"/>
      <c r="FM384" s="80"/>
      <c r="FN384" s="80"/>
      <c r="FO384" s="80"/>
      <c r="FP384" s="80"/>
      <c r="FQ384" s="80"/>
      <c r="FR384" s="80"/>
      <c r="FS384" s="80"/>
      <c r="FT384" s="80"/>
      <c r="FU384" s="80"/>
      <c r="FV384" s="80"/>
      <c r="FW384" s="80"/>
      <c r="FX384" s="80"/>
      <c r="FY384" s="80"/>
      <c r="FZ384" s="80"/>
      <c r="GA384" s="80"/>
      <c r="GB384" s="80"/>
      <c r="GC384" s="80"/>
      <c r="GD384" s="80"/>
      <c r="GE384" s="80"/>
      <c r="GF384" s="80"/>
    </row>
    <row r="385" spans="1:188" x14ac:dyDescent="0.25">
      <c r="A385" s="101"/>
      <c r="B385" s="102"/>
      <c r="C385" s="102"/>
      <c r="D385" s="38"/>
      <c r="E385" s="89"/>
      <c r="F385" s="90"/>
      <c r="G385" s="78"/>
      <c r="H385" s="91"/>
      <c r="I385" s="78"/>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80"/>
      <c r="AO385" s="80"/>
      <c r="AP385" s="80"/>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0"/>
      <c r="CB385" s="80"/>
      <c r="CC385" s="80"/>
      <c r="CD385" s="80"/>
      <c r="CE385" s="80"/>
      <c r="CF385" s="80"/>
      <c r="CG385" s="80"/>
      <c r="CH385" s="80"/>
      <c r="CI385" s="80"/>
      <c r="CJ385" s="80"/>
      <c r="CK385" s="80"/>
      <c r="CL385" s="80"/>
      <c r="CM385" s="80"/>
      <c r="CN385" s="80"/>
      <c r="CO385" s="80"/>
      <c r="CP385" s="80"/>
      <c r="CQ385" s="80"/>
      <c r="CR385" s="80"/>
      <c r="CS385" s="80"/>
      <c r="CT385" s="80"/>
      <c r="CU385" s="80"/>
      <c r="CV385" s="80"/>
      <c r="CW385" s="80"/>
      <c r="CX385" s="80"/>
      <c r="CY385" s="80"/>
      <c r="CZ385" s="80"/>
      <c r="DA385" s="80"/>
      <c r="DB385" s="80"/>
      <c r="DC385" s="80"/>
      <c r="DD385" s="80"/>
      <c r="DE385" s="80"/>
      <c r="DF385" s="80"/>
      <c r="DG385" s="80"/>
      <c r="DH385" s="80"/>
      <c r="DI385" s="80"/>
      <c r="DJ385" s="80"/>
      <c r="DK385" s="80"/>
      <c r="DL385" s="80"/>
      <c r="DM385" s="80"/>
      <c r="DN385" s="80"/>
      <c r="DO385" s="80"/>
      <c r="DP385" s="80"/>
      <c r="DQ385" s="80"/>
      <c r="DR385" s="80"/>
      <c r="DS385" s="80"/>
      <c r="DT385" s="80"/>
      <c r="DU385" s="80"/>
      <c r="DV385" s="80"/>
      <c r="DW385" s="80"/>
      <c r="DX385" s="80"/>
      <c r="DY385" s="80"/>
      <c r="DZ385" s="80"/>
      <c r="EA385" s="80"/>
      <c r="EB385" s="80"/>
      <c r="EC385" s="80"/>
      <c r="ED385" s="80"/>
      <c r="EE385" s="80"/>
      <c r="EF385" s="80"/>
      <c r="EG385" s="80"/>
      <c r="EH385" s="80"/>
      <c r="EI385" s="80"/>
      <c r="EJ385" s="80"/>
      <c r="EK385" s="80"/>
      <c r="EL385" s="80"/>
      <c r="EM385" s="80"/>
      <c r="EN385" s="80"/>
      <c r="EO385" s="80"/>
      <c r="EP385" s="80"/>
      <c r="EQ385" s="80"/>
      <c r="ER385" s="80"/>
      <c r="ES385" s="80"/>
      <c r="ET385" s="80"/>
      <c r="EU385" s="80"/>
      <c r="EV385" s="80"/>
      <c r="EW385" s="80"/>
      <c r="EX385" s="80"/>
      <c r="EY385" s="80"/>
      <c r="EZ385" s="80"/>
      <c r="FA385" s="80"/>
      <c r="FB385" s="80"/>
      <c r="FC385" s="80"/>
      <c r="FD385" s="80"/>
      <c r="FE385" s="80"/>
      <c r="FF385" s="80"/>
      <c r="FG385" s="80"/>
      <c r="FH385" s="80"/>
      <c r="FI385" s="80"/>
      <c r="FJ385" s="80"/>
      <c r="FK385" s="80"/>
      <c r="FL385" s="80"/>
      <c r="FM385" s="80"/>
      <c r="FN385" s="80"/>
      <c r="FO385" s="80"/>
      <c r="FP385" s="80"/>
      <c r="FQ385" s="80"/>
      <c r="FR385" s="80"/>
      <c r="FS385" s="80"/>
      <c r="FT385" s="80"/>
      <c r="FU385" s="80"/>
      <c r="FV385" s="80"/>
      <c r="FW385" s="80"/>
      <c r="FX385" s="80"/>
      <c r="FY385" s="80"/>
      <c r="FZ385" s="80"/>
      <c r="GA385" s="80"/>
      <c r="GB385" s="80"/>
      <c r="GC385" s="80"/>
      <c r="GD385" s="80"/>
      <c r="GE385" s="80"/>
      <c r="GF385" s="80"/>
    </row>
    <row r="386" spans="1:188" x14ac:dyDescent="0.25">
      <c r="A386" s="101"/>
      <c r="B386" s="102"/>
      <c r="C386" s="102"/>
      <c r="D386" s="38"/>
      <c r="E386" s="89"/>
      <c r="F386" s="90"/>
      <c r="G386" s="78"/>
      <c r="H386" s="91"/>
      <c r="I386" s="78"/>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0"/>
      <c r="CB386" s="80"/>
      <c r="CC386" s="80"/>
      <c r="CD386" s="80"/>
      <c r="CE386" s="80"/>
      <c r="CF386" s="80"/>
      <c r="CG386" s="80"/>
      <c r="CH386" s="80"/>
      <c r="CI386" s="80"/>
      <c r="CJ386" s="80"/>
      <c r="CK386" s="80"/>
      <c r="CL386" s="80"/>
      <c r="CM386" s="80"/>
      <c r="CN386" s="80"/>
      <c r="CO386" s="80"/>
      <c r="CP386" s="80"/>
      <c r="CQ386" s="80"/>
      <c r="CR386" s="80"/>
      <c r="CS386" s="80"/>
      <c r="CT386" s="80"/>
      <c r="CU386" s="80"/>
      <c r="CV386" s="80"/>
      <c r="CW386" s="80"/>
      <c r="CX386" s="80"/>
      <c r="CY386" s="80"/>
      <c r="CZ386" s="80"/>
      <c r="DA386" s="80"/>
      <c r="DB386" s="80"/>
      <c r="DC386" s="80"/>
      <c r="DD386" s="80"/>
      <c r="DE386" s="80"/>
      <c r="DF386" s="80"/>
      <c r="DG386" s="80"/>
      <c r="DH386" s="80"/>
      <c r="DI386" s="80"/>
      <c r="DJ386" s="80"/>
      <c r="DK386" s="80"/>
      <c r="DL386" s="80"/>
      <c r="DM386" s="80"/>
      <c r="DN386" s="80"/>
      <c r="DO386" s="80"/>
      <c r="DP386" s="80"/>
      <c r="DQ386" s="80"/>
      <c r="DR386" s="80"/>
      <c r="DS386" s="80"/>
      <c r="DT386" s="80"/>
      <c r="DU386" s="80"/>
      <c r="DV386" s="80"/>
      <c r="DW386" s="80"/>
      <c r="DX386" s="80"/>
      <c r="DY386" s="80"/>
      <c r="DZ386" s="80"/>
      <c r="EA386" s="80"/>
      <c r="EB386" s="80"/>
      <c r="EC386" s="80"/>
      <c r="ED386" s="80"/>
      <c r="EE386" s="80"/>
      <c r="EF386" s="80"/>
      <c r="EG386" s="80"/>
      <c r="EH386" s="80"/>
      <c r="EI386" s="80"/>
      <c r="EJ386" s="80"/>
      <c r="EK386" s="80"/>
      <c r="EL386" s="80"/>
      <c r="EM386" s="80"/>
      <c r="EN386" s="80"/>
      <c r="EO386" s="80"/>
      <c r="EP386" s="80"/>
      <c r="EQ386" s="80"/>
      <c r="ER386" s="80"/>
      <c r="ES386" s="80"/>
      <c r="ET386" s="80"/>
      <c r="EU386" s="80"/>
      <c r="EV386" s="80"/>
      <c r="EW386" s="80"/>
      <c r="EX386" s="80"/>
      <c r="EY386" s="80"/>
      <c r="EZ386" s="80"/>
      <c r="FA386" s="80"/>
      <c r="FB386" s="80"/>
      <c r="FC386" s="80"/>
      <c r="FD386" s="80"/>
      <c r="FE386" s="80"/>
      <c r="FF386" s="80"/>
      <c r="FG386" s="80"/>
      <c r="FH386" s="80"/>
      <c r="FI386" s="80"/>
      <c r="FJ386" s="80"/>
      <c r="FK386" s="80"/>
      <c r="FL386" s="80"/>
      <c r="FM386" s="80"/>
      <c r="FN386" s="80"/>
      <c r="FO386" s="80"/>
      <c r="FP386" s="80"/>
      <c r="FQ386" s="80"/>
      <c r="FR386" s="80"/>
      <c r="FS386" s="80"/>
      <c r="FT386" s="80"/>
      <c r="FU386" s="80"/>
      <c r="FV386" s="80"/>
      <c r="FW386" s="80"/>
      <c r="FX386" s="80"/>
      <c r="FY386" s="80"/>
      <c r="FZ386" s="80"/>
      <c r="GA386" s="80"/>
      <c r="GB386" s="80"/>
      <c r="GC386" s="80"/>
      <c r="GD386" s="80"/>
      <c r="GE386" s="80"/>
      <c r="GF386" s="80"/>
    </row>
    <row r="387" spans="1:188" x14ac:dyDescent="0.25">
      <c r="A387" s="101"/>
      <c r="B387" s="102"/>
      <c r="C387" s="102"/>
      <c r="D387" s="38"/>
      <c r="E387" s="89"/>
      <c r="F387" s="90"/>
      <c r="G387" s="78"/>
      <c r="H387" s="91"/>
      <c r="I387" s="78"/>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0"/>
      <c r="CB387" s="80"/>
      <c r="CC387" s="80"/>
      <c r="CD387" s="80"/>
      <c r="CE387" s="80"/>
      <c r="CF387" s="80"/>
      <c r="CG387" s="80"/>
      <c r="CH387" s="80"/>
      <c r="CI387" s="80"/>
      <c r="CJ387" s="80"/>
      <c r="CK387" s="80"/>
      <c r="CL387" s="80"/>
      <c r="CM387" s="80"/>
      <c r="CN387" s="80"/>
      <c r="CO387" s="80"/>
      <c r="CP387" s="80"/>
      <c r="CQ387" s="80"/>
      <c r="CR387" s="80"/>
      <c r="CS387" s="80"/>
      <c r="CT387" s="80"/>
      <c r="CU387" s="80"/>
      <c r="CV387" s="80"/>
      <c r="CW387" s="80"/>
      <c r="CX387" s="80"/>
      <c r="CY387" s="80"/>
      <c r="CZ387" s="80"/>
      <c r="DA387" s="80"/>
      <c r="DB387" s="80"/>
      <c r="DC387" s="80"/>
      <c r="DD387" s="80"/>
      <c r="DE387" s="80"/>
      <c r="DF387" s="80"/>
      <c r="DG387" s="80"/>
      <c r="DH387" s="80"/>
      <c r="DI387" s="80"/>
      <c r="DJ387" s="80"/>
      <c r="DK387" s="80"/>
      <c r="DL387" s="80"/>
      <c r="DM387" s="80"/>
      <c r="DN387" s="80"/>
      <c r="DO387" s="80"/>
      <c r="DP387" s="80"/>
      <c r="DQ387" s="80"/>
      <c r="DR387" s="80"/>
      <c r="DS387" s="80"/>
      <c r="DT387" s="80"/>
      <c r="DU387" s="80"/>
      <c r="DV387" s="80"/>
      <c r="DW387" s="80"/>
      <c r="DX387" s="80"/>
      <c r="DY387" s="80"/>
      <c r="DZ387" s="80"/>
      <c r="EA387" s="80"/>
      <c r="EB387" s="80"/>
      <c r="EC387" s="80"/>
      <c r="ED387" s="80"/>
      <c r="EE387" s="80"/>
      <c r="EF387" s="80"/>
      <c r="EG387" s="80"/>
      <c r="EH387" s="80"/>
      <c r="EI387" s="80"/>
      <c r="EJ387" s="80"/>
      <c r="EK387" s="80"/>
      <c r="EL387" s="80"/>
      <c r="EM387" s="80"/>
      <c r="EN387" s="80"/>
      <c r="EO387" s="80"/>
      <c r="EP387" s="80"/>
      <c r="EQ387" s="80"/>
      <c r="ER387" s="80"/>
      <c r="ES387" s="80"/>
      <c r="ET387" s="80"/>
      <c r="EU387" s="80"/>
      <c r="EV387" s="80"/>
      <c r="EW387" s="80"/>
      <c r="EX387" s="80"/>
      <c r="EY387" s="80"/>
      <c r="EZ387" s="80"/>
      <c r="FA387" s="80"/>
      <c r="FB387" s="80"/>
      <c r="FC387" s="80"/>
      <c r="FD387" s="80"/>
      <c r="FE387" s="80"/>
      <c r="FF387" s="80"/>
      <c r="FG387" s="80"/>
      <c r="FH387" s="80"/>
      <c r="FI387" s="80"/>
      <c r="FJ387" s="80"/>
      <c r="FK387" s="80"/>
      <c r="FL387" s="80"/>
      <c r="FM387" s="80"/>
      <c r="FN387" s="80"/>
      <c r="FO387" s="80"/>
      <c r="FP387" s="80"/>
      <c r="FQ387" s="80"/>
      <c r="FR387" s="80"/>
      <c r="FS387" s="80"/>
      <c r="FT387" s="80"/>
      <c r="FU387" s="80"/>
      <c r="FV387" s="80"/>
      <c r="FW387" s="80"/>
      <c r="FX387" s="80"/>
      <c r="FY387" s="80"/>
      <c r="FZ387" s="80"/>
      <c r="GA387" s="80"/>
      <c r="GB387" s="80"/>
      <c r="GC387" s="80"/>
      <c r="GD387" s="80"/>
      <c r="GE387" s="80"/>
      <c r="GF387" s="80"/>
    </row>
    <row r="388" spans="1:188" x14ac:dyDescent="0.25">
      <c r="A388" s="101"/>
      <c r="B388" s="102"/>
      <c r="C388" s="102"/>
      <c r="D388" s="38"/>
      <c r="E388" s="89"/>
      <c r="F388" s="90"/>
      <c r="G388" s="78"/>
      <c r="H388" s="91"/>
      <c r="I388" s="78"/>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80"/>
      <c r="AO388" s="80"/>
      <c r="AP388" s="80"/>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0"/>
      <c r="CB388" s="80"/>
      <c r="CC388" s="80"/>
      <c r="CD388" s="80"/>
      <c r="CE388" s="80"/>
      <c r="CF388" s="80"/>
      <c r="CG388" s="80"/>
      <c r="CH388" s="80"/>
      <c r="CI388" s="80"/>
      <c r="CJ388" s="80"/>
      <c r="CK388" s="80"/>
      <c r="CL388" s="80"/>
      <c r="CM388" s="80"/>
      <c r="CN388" s="80"/>
      <c r="CO388" s="80"/>
      <c r="CP388" s="80"/>
      <c r="CQ388" s="80"/>
      <c r="CR388" s="80"/>
      <c r="CS388" s="80"/>
      <c r="CT388" s="80"/>
      <c r="CU388" s="80"/>
      <c r="CV388" s="80"/>
      <c r="CW388" s="80"/>
      <c r="CX388" s="80"/>
      <c r="CY388" s="80"/>
      <c r="CZ388" s="80"/>
      <c r="DA388" s="80"/>
      <c r="DB388" s="80"/>
      <c r="DC388" s="80"/>
      <c r="DD388" s="80"/>
      <c r="DE388" s="80"/>
      <c r="DF388" s="80"/>
      <c r="DG388" s="80"/>
      <c r="DH388" s="80"/>
      <c r="DI388" s="80"/>
      <c r="DJ388" s="80"/>
      <c r="DK388" s="80"/>
      <c r="DL388" s="80"/>
      <c r="DM388" s="80"/>
      <c r="DN388" s="80"/>
      <c r="DO388" s="80"/>
      <c r="DP388" s="80"/>
      <c r="DQ388" s="80"/>
      <c r="DR388" s="80"/>
      <c r="DS388" s="80"/>
      <c r="DT388" s="80"/>
      <c r="DU388" s="80"/>
      <c r="DV388" s="80"/>
      <c r="DW388" s="80"/>
      <c r="DX388" s="80"/>
      <c r="DY388" s="80"/>
      <c r="DZ388" s="80"/>
      <c r="EA388" s="80"/>
      <c r="EB388" s="80"/>
      <c r="EC388" s="80"/>
      <c r="ED388" s="80"/>
      <c r="EE388" s="80"/>
      <c r="EF388" s="80"/>
      <c r="EG388" s="80"/>
      <c r="EH388" s="80"/>
      <c r="EI388" s="80"/>
      <c r="EJ388" s="80"/>
      <c r="EK388" s="80"/>
      <c r="EL388" s="80"/>
      <c r="EM388" s="80"/>
      <c r="EN388" s="80"/>
      <c r="EO388" s="80"/>
      <c r="EP388" s="80"/>
      <c r="EQ388" s="80"/>
      <c r="ER388" s="80"/>
      <c r="ES388" s="80"/>
      <c r="ET388" s="80"/>
      <c r="EU388" s="80"/>
      <c r="EV388" s="80"/>
      <c r="EW388" s="80"/>
      <c r="EX388" s="80"/>
      <c r="EY388" s="80"/>
      <c r="EZ388" s="80"/>
      <c r="FA388" s="80"/>
      <c r="FB388" s="80"/>
      <c r="FC388" s="80"/>
      <c r="FD388" s="80"/>
      <c r="FE388" s="80"/>
      <c r="FF388" s="80"/>
      <c r="FG388" s="80"/>
      <c r="FH388" s="80"/>
      <c r="FI388" s="80"/>
      <c r="FJ388" s="80"/>
      <c r="FK388" s="80"/>
      <c r="FL388" s="80"/>
      <c r="FM388" s="80"/>
      <c r="FN388" s="80"/>
      <c r="FO388" s="80"/>
      <c r="FP388" s="80"/>
      <c r="FQ388" s="80"/>
      <c r="FR388" s="80"/>
      <c r="FS388" s="80"/>
      <c r="FT388" s="80"/>
      <c r="FU388" s="80"/>
      <c r="FV388" s="80"/>
      <c r="FW388" s="80"/>
      <c r="FX388" s="80"/>
      <c r="FY388" s="80"/>
      <c r="FZ388" s="80"/>
      <c r="GA388" s="80"/>
      <c r="GB388" s="80"/>
      <c r="GC388" s="80"/>
      <c r="GD388" s="80"/>
      <c r="GE388" s="80"/>
      <c r="GF388" s="80"/>
    </row>
    <row r="389" spans="1:188" x14ac:dyDescent="0.25">
      <c r="A389" s="101"/>
      <c r="B389" s="102"/>
      <c r="C389" s="102"/>
      <c r="D389" s="38"/>
      <c r="E389" s="89"/>
      <c r="F389" s="90"/>
      <c r="G389" s="78"/>
      <c r="H389" s="91"/>
      <c r="I389" s="78"/>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80"/>
      <c r="AO389" s="80"/>
      <c r="AP389" s="80"/>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0"/>
      <c r="CB389" s="80"/>
      <c r="CC389" s="80"/>
      <c r="CD389" s="80"/>
      <c r="CE389" s="80"/>
      <c r="CF389" s="80"/>
      <c r="CG389" s="80"/>
      <c r="CH389" s="80"/>
      <c r="CI389" s="80"/>
      <c r="CJ389" s="80"/>
      <c r="CK389" s="80"/>
      <c r="CL389" s="80"/>
      <c r="CM389" s="80"/>
      <c r="CN389" s="80"/>
      <c r="CO389" s="80"/>
      <c r="CP389" s="80"/>
      <c r="CQ389" s="80"/>
      <c r="CR389" s="80"/>
      <c r="CS389" s="80"/>
      <c r="CT389" s="80"/>
      <c r="CU389" s="80"/>
      <c r="CV389" s="80"/>
      <c r="CW389" s="80"/>
      <c r="CX389" s="80"/>
      <c r="CY389" s="80"/>
      <c r="CZ389" s="80"/>
      <c r="DA389" s="80"/>
      <c r="DB389" s="80"/>
      <c r="DC389" s="80"/>
      <c r="DD389" s="80"/>
      <c r="DE389" s="80"/>
      <c r="DF389" s="80"/>
      <c r="DG389" s="80"/>
      <c r="DH389" s="80"/>
      <c r="DI389" s="80"/>
      <c r="DJ389" s="80"/>
      <c r="DK389" s="80"/>
      <c r="DL389" s="80"/>
      <c r="DM389" s="80"/>
      <c r="DN389" s="80"/>
      <c r="DO389" s="80"/>
      <c r="DP389" s="80"/>
      <c r="DQ389" s="80"/>
      <c r="DR389" s="80"/>
      <c r="DS389" s="80"/>
      <c r="DT389" s="80"/>
      <c r="DU389" s="80"/>
      <c r="DV389" s="80"/>
      <c r="DW389" s="80"/>
      <c r="DX389" s="80"/>
      <c r="DY389" s="80"/>
      <c r="DZ389" s="80"/>
      <c r="EA389" s="80"/>
      <c r="EB389" s="80"/>
      <c r="EC389" s="80"/>
      <c r="ED389" s="80"/>
      <c r="EE389" s="80"/>
      <c r="EF389" s="80"/>
      <c r="EG389" s="80"/>
      <c r="EH389" s="80"/>
      <c r="EI389" s="80"/>
      <c r="EJ389" s="80"/>
      <c r="EK389" s="80"/>
      <c r="EL389" s="80"/>
      <c r="EM389" s="80"/>
      <c r="EN389" s="80"/>
      <c r="EO389" s="80"/>
      <c r="EP389" s="80"/>
      <c r="EQ389" s="80"/>
      <c r="ER389" s="80"/>
      <c r="ES389" s="80"/>
      <c r="ET389" s="80"/>
      <c r="EU389" s="80"/>
      <c r="EV389" s="80"/>
      <c r="EW389" s="80"/>
      <c r="EX389" s="80"/>
      <c r="EY389" s="80"/>
      <c r="EZ389" s="80"/>
      <c r="FA389" s="80"/>
      <c r="FB389" s="80"/>
      <c r="FC389" s="80"/>
      <c r="FD389" s="80"/>
      <c r="FE389" s="80"/>
      <c r="FF389" s="80"/>
      <c r="FG389" s="80"/>
      <c r="FH389" s="80"/>
      <c r="FI389" s="80"/>
      <c r="FJ389" s="80"/>
      <c r="FK389" s="80"/>
      <c r="FL389" s="80"/>
      <c r="FM389" s="80"/>
      <c r="FN389" s="80"/>
      <c r="FO389" s="80"/>
      <c r="FP389" s="80"/>
      <c r="FQ389" s="80"/>
      <c r="FR389" s="80"/>
      <c r="FS389" s="80"/>
      <c r="FT389" s="80"/>
      <c r="FU389" s="80"/>
      <c r="FV389" s="80"/>
      <c r="FW389" s="80"/>
      <c r="FX389" s="80"/>
      <c r="FY389" s="80"/>
      <c r="FZ389" s="80"/>
      <c r="GA389" s="80"/>
      <c r="GB389" s="80"/>
      <c r="GC389" s="80"/>
      <c r="GD389" s="80"/>
      <c r="GE389" s="80"/>
      <c r="GF389" s="80"/>
    </row>
    <row r="390" spans="1:188" x14ac:dyDescent="0.25">
      <c r="A390" s="101"/>
      <c r="B390" s="102"/>
      <c r="C390" s="102"/>
      <c r="D390" s="38"/>
      <c r="E390" s="89"/>
      <c r="F390" s="90"/>
      <c r="G390" s="78"/>
      <c r="H390" s="91"/>
      <c r="I390" s="78"/>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80"/>
      <c r="AO390" s="80"/>
      <c r="AP390" s="80"/>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0"/>
      <c r="CB390" s="80"/>
      <c r="CC390" s="80"/>
      <c r="CD390" s="80"/>
      <c r="CE390" s="80"/>
      <c r="CF390" s="80"/>
      <c r="CG390" s="80"/>
      <c r="CH390" s="80"/>
      <c r="CI390" s="80"/>
      <c r="CJ390" s="80"/>
      <c r="CK390" s="80"/>
      <c r="CL390" s="80"/>
      <c r="CM390" s="80"/>
      <c r="CN390" s="80"/>
      <c r="CO390" s="80"/>
      <c r="CP390" s="80"/>
      <c r="CQ390" s="80"/>
      <c r="CR390" s="80"/>
      <c r="CS390" s="80"/>
      <c r="CT390" s="80"/>
      <c r="CU390" s="80"/>
      <c r="CV390" s="80"/>
      <c r="CW390" s="80"/>
      <c r="CX390" s="80"/>
      <c r="CY390" s="80"/>
      <c r="CZ390" s="80"/>
      <c r="DA390" s="80"/>
      <c r="DB390" s="80"/>
      <c r="DC390" s="80"/>
      <c r="DD390" s="80"/>
      <c r="DE390" s="80"/>
      <c r="DF390" s="80"/>
      <c r="DG390" s="80"/>
      <c r="DH390" s="80"/>
      <c r="DI390" s="80"/>
      <c r="DJ390" s="80"/>
      <c r="DK390" s="80"/>
      <c r="DL390" s="80"/>
      <c r="DM390" s="80"/>
      <c r="DN390" s="80"/>
      <c r="DO390" s="80"/>
      <c r="DP390" s="80"/>
      <c r="DQ390" s="80"/>
      <c r="DR390" s="80"/>
      <c r="DS390" s="80"/>
      <c r="DT390" s="80"/>
      <c r="DU390" s="80"/>
      <c r="DV390" s="80"/>
      <c r="DW390" s="80"/>
      <c r="DX390" s="80"/>
      <c r="DY390" s="80"/>
      <c r="DZ390" s="80"/>
      <c r="EA390" s="80"/>
      <c r="EB390" s="80"/>
      <c r="EC390" s="80"/>
      <c r="ED390" s="80"/>
      <c r="EE390" s="80"/>
      <c r="EF390" s="80"/>
      <c r="EG390" s="80"/>
      <c r="EH390" s="80"/>
      <c r="EI390" s="80"/>
      <c r="EJ390" s="80"/>
      <c r="EK390" s="80"/>
      <c r="EL390" s="80"/>
      <c r="EM390" s="80"/>
      <c r="EN390" s="80"/>
      <c r="EO390" s="80"/>
      <c r="EP390" s="80"/>
      <c r="EQ390" s="80"/>
      <c r="ER390" s="80"/>
      <c r="ES390" s="80"/>
      <c r="ET390" s="80"/>
      <c r="EU390" s="80"/>
      <c r="EV390" s="80"/>
      <c r="EW390" s="80"/>
      <c r="EX390" s="80"/>
      <c r="EY390" s="80"/>
      <c r="EZ390" s="80"/>
      <c r="FA390" s="80"/>
      <c r="FB390" s="80"/>
      <c r="FC390" s="80"/>
      <c r="FD390" s="80"/>
      <c r="FE390" s="80"/>
      <c r="FF390" s="80"/>
      <c r="FG390" s="80"/>
      <c r="FH390" s="80"/>
      <c r="FI390" s="80"/>
      <c r="FJ390" s="80"/>
      <c r="FK390" s="80"/>
      <c r="FL390" s="80"/>
      <c r="FM390" s="80"/>
      <c r="FN390" s="80"/>
      <c r="FO390" s="80"/>
      <c r="FP390" s="80"/>
      <c r="FQ390" s="80"/>
      <c r="FR390" s="80"/>
      <c r="FS390" s="80"/>
      <c r="FT390" s="80"/>
      <c r="FU390" s="80"/>
      <c r="FV390" s="80"/>
      <c r="FW390" s="80"/>
      <c r="FX390" s="80"/>
      <c r="FY390" s="80"/>
      <c r="FZ390" s="80"/>
      <c r="GA390" s="80"/>
      <c r="GB390" s="80"/>
      <c r="GC390" s="80"/>
      <c r="GD390" s="80"/>
      <c r="GE390" s="80"/>
      <c r="GF390" s="80"/>
    </row>
    <row r="391" spans="1:188" x14ac:dyDescent="0.25">
      <c r="A391" s="101"/>
      <c r="B391" s="102"/>
      <c r="C391" s="102"/>
      <c r="D391" s="38"/>
      <c r="E391" s="89"/>
      <c r="F391" s="90"/>
      <c r="G391" s="78"/>
      <c r="H391" s="91"/>
      <c r="I391" s="78"/>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80"/>
      <c r="AO391" s="80"/>
      <c r="AP391" s="80"/>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0"/>
      <c r="CB391" s="80"/>
      <c r="CC391" s="80"/>
      <c r="CD391" s="80"/>
      <c r="CE391" s="80"/>
      <c r="CF391" s="80"/>
      <c r="CG391" s="80"/>
      <c r="CH391" s="80"/>
      <c r="CI391" s="80"/>
      <c r="CJ391" s="80"/>
      <c r="CK391" s="80"/>
      <c r="CL391" s="80"/>
      <c r="CM391" s="80"/>
      <c r="CN391" s="80"/>
      <c r="CO391" s="80"/>
      <c r="CP391" s="80"/>
      <c r="CQ391" s="80"/>
      <c r="CR391" s="80"/>
      <c r="CS391" s="80"/>
      <c r="CT391" s="80"/>
      <c r="CU391" s="80"/>
      <c r="CV391" s="80"/>
      <c r="CW391" s="80"/>
      <c r="CX391" s="80"/>
      <c r="CY391" s="80"/>
      <c r="CZ391" s="80"/>
      <c r="DA391" s="80"/>
      <c r="DB391" s="80"/>
      <c r="DC391" s="80"/>
      <c r="DD391" s="80"/>
      <c r="DE391" s="80"/>
      <c r="DF391" s="80"/>
      <c r="DG391" s="80"/>
      <c r="DH391" s="80"/>
      <c r="DI391" s="80"/>
      <c r="DJ391" s="80"/>
      <c r="DK391" s="80"/>
      <c r="DL391" s="80"/>
      <c r="DM391" s="80"/>
      <c r="DN391" s="80"/>
      <c r="DO391" s="80"/>
      <c r="DP391" s="80"/>
      <c r="DQ391" s="80"/>
      <c r="DR391" s="80"/>
      <c r="DS391" s="80"/>
      <c r="DT391" s="80"/>
      <c r="DU391" s="80"/>
      <c r="DV391" s="80"/>
      <c r="DW391" s="80"/>
      <c r="DX391" s="80"/>
      <c r="DY391" s="80"/>
      <c r="DZ391" s="80"/>
      <c r="EA391" s="80"/>
      <c r="EB391" s="80"/>
      <c r="EC391" s="80"/>
      <c r="ED391" s="80"/>
      <c r="EE391" s="80"/>
      <c r="EF391" s="80"/>
      <c r="EG391" s="80"/>
      <c r="EH391" s="80"/>
      <c r="EI391" s="80"/>
      <c r="EJ391" s="80"/>
      <c r="EK391" s="80"/>
      <c r="EL391" s="80"/>
      <c r="EM391" s="80"/>
      <c r="EN391" s="80"/>
      <c r="EO391" s="80"/>
      <c r="EP391" s="80"/>
      <c r="EQ391" s="80"/>
      <c r="ER391" s="80"/>
      <c r="ES391" s="80"/>
      <c r="ET391" s="80"/>
      <c r="EU391" s="80"/>
      <c r="EV391" s="80"/>
      <c r="EW391" s="80"/>
      <c r="EX391" s="80"/>
      <c r="EY391" s="80"/>
      <c r="EZ391" s="80"/>
      <c r="FA391" s="80"/>
      <c r="FB391" s="80"/>
      <c r="FC391" s="80"/>
      <c r="FD391" s="80"/>
      <c r="FE391" s="80"/>
      <c r="FF391" s="80"/>
      <c r="FG391" s="80"/>
      <c r="FH391" s="80"/>
      <c r="FI391" s="80"/>
      <c r="FJ391" s="80"/>
      <c r="FK391" s="80"/>
      <c r="FL391" s="80"/>
      <c r="FM391" s="80"/>
      <c r="FN391" s="80"/>
      <c r="FO391" s="80"/>
      <c r="FP391" s="80"/>
      <c r="FQ391" s="80"/>
      <c r="FR391" s="80"/>
      <c r="FS391" s="80"/>
      <c r="FT391" s="80"/>
      <c r="FU391" s="80"/>
      <c r="FV391" s="80"/>
      <c r="FW391" s="80"/>
      <c r="FX391" s="80"/>
      <c r="FY391" s="80"/>
      <c r="FZ391" s="80"/>
      <c r="GA391" s="80"/>
      <c r="GB391" s="80"/>
      <c r="GC391" s="80"/>
      <c r="GD391" s="80"/>
      <c r="GE391" s="80"/>
      <c r="GF391" s="80"/>
    </row>
    <row r="392" spans="1:188" x14ac:dyDescent="0.25">
      <c r="A392" s="101"/>
      <c r="B392" s="102"/>
      <c r="C392" s="102"/>
      <c r="D392" s="38"/>
      <c r="E392" s="89"/>
      <c r="F392" s="90"/>
      <c r="G392" s="78"/>
      <c r="H392" s="91"/>
      <c r="I392" s="78"/>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c r="CV392" s="80"/>
      <c r="CW392" s="80"/>
      <c r="CX392" s="80"/>
      <c r="CY392" s="80"/>
      <c r="CZ392" s="80"/>
      <c r="DA392" s="80"/>
      <c r="DB392" s="80"/>
      <c r="DC392" s="80"/>
      <c r="DD392" s="80"/>
      <c r="DE392" s="80"/>
      <c r="DF392" s="80"/>
      <c r="DG392" s="80"/>
      <c r="DH392" s="80"/>
      <c r="DI392" s="80"/>
      <c r="DJ392" s="80"/>
      <c r="DK392" s="80"/>
      <c r="DL392" s="80"/>
      <c r="DM392" s="80"/>
      <c r="DN392" s="80"/>
      <c r="DO392" s="80"/>
      <c r="DP392" s="80"/>
      <c r="DQ392" s="80"/>
      <c r="DR392" s="80"/>
      <c r="DS392" s="80"/>
      <c r="DT392" s="80"/>
      <c r="DU392" s="80"/>
      <c r="DV392" s="80"/>
      <c r="DW392" s="80"/>
      <c r="DX392" s="80"/>
      <c r="DY392" s="80"/>
      <c r="DZ392" s="80"/>
      <c r="EA392" s="80"/>
      <c r="EB392" s="80"/>
      <c r="EC392" s="80"/>
      <c r="ED392" s="80"/>
      <c r="EE392" s="80"/>
      <c r="EF392" s="80"/>
      <c r="EG392" s="80"/>
      <c r="EH392" s="80"/>
      <c r="EI392" s="80"/>
      <c r="EJ392" s="80"/>
      <c r="EK392" s="80"/>
      <c r="EL392" s="80"/>
      <c r="EM392" s="80"/>
      <c r="EN392" s="80"/>
      <c r="EO392" s="80"/>
      <c r="EP392" s="80"/>
      <c r="EQ392" s="80"/>
      <c r="ER392" s="80"/>
      <c r="ES392" s="80"/>
      <c r="ET392" s="80"/>
      <c r="EU392" s="80"/>
      <c r="EV392" s="80"/>
      <c r="EW392" s="80"/>
      <c r="EX392" s="80"/>
      <c r="EY392" s="80"/>
      <c r="EZ392" s="80"/>
      <c r="FA392" s="80"/>
      <c r="FB392" s="80"/>
      <c r="FC392" s="80"/>
      <c r="FD392" s="80"/>
      <c r="FE392" s="80"/>
      <c r="FF392" s="80"/>
      <c r="FG392" s="80"/>
      <c r="FH392" s="80"/>
      <c r="FI392" s="80"/>
      <c r="FJ392" s="80"/>
      <c r="FK392" s="80"/>
      <c r="FL392" s="80"/>
      <c r="FM392" s="80"/>
      <c r="FN392" s="80"/>
      <c r="FO392" s="80"/>
      <c r="FP392" s="80"/>
      <c r="FQ392" s="80"/>
      <c r="FR392" s="80"/>
      <c r="FS392" s="80"/>
      <c r="FT392" s="80"/>
      <c r="FU392" s="80"/>
      <c r="FV392" s="80"/>
      <c r="FW392" s="80"/>
      <c r="FX392" s="80"/>
      <c r="FY392" s="80"/>
      <c r="FZ392" s="80"/>
      <c r="GA392" s="80"/>
      <c r="GB392" s="80"/>
      <c r="GC392" s="80"/>
      <c r="GD392" s="80"/>
      <c r="GE392" s="80"/>
      <c r="GF392" s="80"/>
    </row>
    <row r="393" spans="1:188" x14ac:dyDescent="0.25">
      <c r="A393" s="101"/>
      <c r="B393" s="102"/>
      <c r="C393" s="102"/>
      <c r="D393" s="38"/>
      <c r="E393" s="89"/>
      <c r="F393" s="90"/>
      <c r="G393" s="78"/>
      <c r="H393" s="91"/>
      <c r="I393" s="78"/>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80"/>
      <c r="AO393" s="80"/>
      <c r="AP393" s="80"/>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0"/>
      <c r="CB393" s="80"/>
      <c r="CC393" s="80"/>
      <c r="CD393" s="80"/>
      <c r="CE393" s="80"/>
      <c r="CF393" s="80"/>
      <c r="CG393" s="80"/>
      <c r="CH393" s="80"/>
      <c r="CI393" s="80"/>
      <c r="CJ393" s="80"/>
      <c r="CK393" s="80"/>
      <c r="CL393" s="80"/>
      <c r="CM393" s="80"/>
      <c r="CN393" s="80"/>
      <c r="CO393" s="80"/>
      <c r="CP393" s="80"/>
      <c r="CQ393" s="80"/>
      <c r="CR393" s="80"/>
      <c r="CS393" s="80"/>
      <c r="CT393" s="80"/>
      <c r="CU393" s="80"/>
      <c r="CV393" s="80"/>
      <c r="CW393" s="80"/>
      <c r="CX393" s="80"/>
      <c r="CY393" s="80"/>
      <c r="CZ393" s="80"/>
      <c r="DA393" s="80"/>
      <c r="DB393" s="80"/>
      <c r="DC393" s="80"/>
      <c r="DD393" s="80"/>
      <c r="DE393" s="80"/>
      <c r="DF393" s="80"/>
      <c r="DG393" s="80"/>
      <c r="DH393" s="80"/>
      <c r="DI393" s="80"/>
      <c r="DJ393" s="80"/>
      <c r="DK393" s="80"/>
      <c r="DL393" s="80"/>
      <c r="DM393" s="80"/>
      <c r="DN393" s="80"/>
      <c r="DO393" s="80"/>
      <c r="DP393" s="80"/>
      <c r="DQ393" s="80"/>
      <c r="DR393" s="80"/>
      <c r="DS393" s="80"/>
      <c r="DT393" s="80"/>
      <c r="DU393" s="80"/>
      <c r="DV393" s="80"/>
      <c r="DW393" s="80"/>
      <c r="DX393" s="80"/>
      <c r="DY393" s="80"/>
      <c r="DZ393" s="80"/>
      <c r="EA393" s="80"/>
      <c r="EB393" s="80"/>
      <c r="EC393" s="80"/>
      <c r="ED393" s="80"/>
      <c r="EE393" s="80"/>
      <c r="EF393" s="80"/>
      <c r="EG393" s="80"/>
      <c r="EH393" s="80"/>
      <c r="EI393" s="80"/>
      <c r="EJ393" s="80"/>
      <c r="EK393" s="80"/>
      <c r="EL393" s="80"/>
      <c r="EM393" s="80"/>
      <c r="EN393" s="80"/>
      <c r="EO393" s="80"/>
      <c r="EP393" s="80"/>
      <c r="EQ393" s="80"/>
      <c r="ER393" s="80"/>
      <c r="ES393" s="80"/>
      <c r="ET393" s="80"/>
      <c r="EU393" s="80"/>
      <c r="EV393" s="80"/>
      <c r="EW393" s="80"/>
      <c r="EX393" s="80"/>
      <c r="EY393" s="80"/>
      <c r="EZ393" s="80"/>
      <c r="FA393" s="80"/>
      <c r="FB393" s="80"/>
      <c r="FC393" s="80"/>
      <c r="FD393" s="80"/>
      <c r="FE393" s="80"/>
      <c r="FF393" s="80"/>
      <c r="FG393" s="80"/>
      <c r="FH393" s="80"/>
      <c r="FI393" s="80"/>
      <c r="FJ393" s="80"/>
      <c r="FK393" s="80"/>
      <c r="FL393" s="80"/>
      <c r="FM393" s="80"/>
      <c r="FN393" s="80"/>
      <c r="FO393" s="80"/>
      <c r="FP393" s="80"/>
      <c r="FQ393" s="80"/>
      <c r="FR393" s="80"/>
      <c r="FS393" s="80"/>
      <c r="FT393" s="80"/>
      <c r="FU393" s="80"/>
      <c r="FV393" s="80"/>
      <c r="FW393" s="80"/>
      <c r="FX393" s="80"/>
      <c r="FY393" s="80"/>
      <c r="FZ393" s="80"/>
      <c r="GA393" s="80"/>
      <c r="GB393" s="80"/>
      <c r="GC393" s="80"/>
      <c r="GD393" s="80"/>
      <c r="GE393" s="80"/>
      <c r="GF393" s="80"/>
    </row>
    <row r="394" spans="1:188" x14ac:dyDescent="0.25">
      <c r="A394" s="101"/>
      <c r="B394" s="102"/>
      <c r="C394" s="102"/>
      <c r="D394" s="38"/>
      <c r="E394" s="89"/>
      <c r="F394" s="90"/>
      <c r="G394" s="78"/>
      <c r="H394" s="91"/>
      <c r="I394" s="78"/>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80"/>
      <c r="AO394" s="80"/>
      <c r="AP394" s="80"/>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0"/>
      <c r="CB394" s="80"/>
      <c r="CC394" s="80"/>
      <c r="CD394" s="80"/>
      <c r="CE394" s="80"/>
      <c r="CF394" s="80"/>
      <c r="CG394" s="80"/>
      <c r="CH394" s="80"/>
      <c r="CI394" s="80"/>
      <c r="CJ394" s="80"/>
      <c r="CK394" s="80"/>
      <c r="CL394" s="80"/>
      <c r="CM394" s="80"/>
      <c r="CN394" s="80"/>
      <c r="CO394" s="80"/>
      <c r="CP394" s="80"/>
      <c r="CQ394" s="80"/>
      <c r="CR394" s="80"/>
      <c r="CS394" s="80"/>
      <c r="CT394" s="80"/>
      <c r="CU394" s="80"/>
      <c r="CV394" s="80"/>
      <c r="CW394" s="80"/>
      <c r="CX394" s="80"/>
      <c r="CY394" s="80"/>
      <c r="CZ394" s="80"/>
      <c r="DA394" s="80"/>
      <c r="DB394" s="80"/>
      <c r="DC394" s="80"/>
      <c r="DD394" s="80"/>
      <c r="DE394" s="80"/>
      <c r="DF394" s="80"/>
      <c r="DG394" s="80"/>
      <c r="DH394" s="80"/>
      <c r="DI394" s="80"/>
      <c r="DJ394" s="80"/>
      <c r="DK394" s="80"/>
      <c r="DL394" s="80"/>
      <c r="DM394" s="80"/>
      <c r="DN394" s="80"/>
      <c r="DO394" s="80"/>
      <c r="DP394" s="80"/>
      <c r="DQ394" s="80"/>
      <c r="DR394" s="80"/>
      <c r="DS394" s="80"/>
      <c r="DT394" s="80"/>
      <c r="DU394" s="80"/>
      <c r="DV394" s="80"/>
      <c r="DW394" s="80"/>
      <c r="DX394" s="80"/>
      <c r="DY394" s="80"/>
      <c r="DZ394" s="80"/>
      <c r="EA394" s="80"/>
      <c r="EB394" s="80"/>
      <c r="EC394" s="80"/>
      <c r="ED394" s="80"/>
      <c r="EE394" s="80"/>
      <c r="EF394" s="80"/>
      <c r="EG394" s="80"/>
      <c r="EH394" s="80"/>
      <c r="EI394" s="80"/>
      <c r="EJ394" s="80"/>
      <c r="EK394" s="80"/>
      <c r="EL394" s="80"/>
      <c r="EM394" s="80"/>
      <c r="EN394" s="80"/>
      <c r="EO394" s="80"/>
      <c r="EP394" s="80"/>
      <c r="EQ394" s="80"/>
      <c r="ER394" s="80"/>
      <c r="ES394" s="80"/>
      <c r="ET394" s="80"/>
      <c r="EU394" s="80"/>
      <c r="EV394" s="80"/>
      <c r="EW394" s="80"/>
      <c r="EX394" s="80"/>
      <c r="EY394" s="80"/>
      <c r="EZ394" s="80"/>
      <c r="FA394" s="80"/>
      <c r="FB394" s="80"/>
      <c r="FC394" s="80"/>
      <c r="FD394" s="80"/>
      <c r="FE394" s="80"/>
      <c r="FF394" s="80"/>
      <c r="FG394" s="80"/>
      <c r="FH394" s="80"/>
      <c r="FI394" s="80"/>
      <c r="FJ394" s="80"/>
      <c r="FK394" s="80"/>
      <c r="FL394" s="80"/>
      <c r="FM394" s="80"/>
      <c r="FN394" s="80"/>
      <c r="FO394" s="80"/>
      <c r="FP394" s="80"/>
      <c r="FQ394" s="80"/>
      <c r="FR394" s="80"/>
      <c r="FS394" s="80"/>
      <c r="FT394" s="80"/>
      <c r="FU394" s="80"/>
      <c r="FV394" s="80"/>
      <c r="FW394" s="80"/>
      <c r="FX394" s="80"/>
      <c r="FY394" s="80"/>
      <c r="FZ394" s="80"/>
      <c r="GA394" s="80"/>
      <c r="GB394" s="80"/>
      <c r="GC394" s="80"/>
      <c r="GD394" s="80"/>
      <c r="GE394" s="80"/>
      <c r="GF394" s="80"/>
    </row>
    <row r="395" spans="1:188" x14ac:dyDescent="0.25">
      <c r="A395" s="101"/>
      <c r="B395" s="102"/>
      <c r="C395" s="102"/>
      <c r="D395" s="38"/>
      <c r="E395" s="89"/>
      <c r="F395" s="90"/>
      <c r="G395" s="78"/>
      <c r="H395" s="91"/>
      <c r="I395" s="78"/>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0"/>
      <c r="CB395" s="80"/>
      <c r="CC395" s="80"/>
      <c r="CD395" s="80"/>
      <c r="CE395" s="80"/>
      <c r="CF395" s="80"/>
      <c r="CG395" s="80"/>
      <c r="CH395" s="80"/>
      <c r="CI395" s="80"/>
      <c r="CJ395" s="80"/>
      <c r="CK395" s="80"/>
      <c r="CL395" s="80"/>
      <c r="CM395" s="80"/>
      <c r="CN395" s="80"/>
      <c r="CO395" s="80"/>
      <c r="CP395" s="80"/>
      <c r="CQ395" s="80"/>
      <c r="CR395" s="80"/>
      <c r="CS395" s="80"/>
      <c r="CT395" s="80"/>
      <c r="CU395" s="80"/>
      <c r="CV395" s="80"/>
      <c r="CW395" s="80"/>
      <c r="CX395" s="80"/>
      <c r="CY395" s="80"/>
      <c r="CZ395" s="80"/>
      <c r="DA395" s="80"/>
      <c r="DB395" s="80"/>
      <c r="DC395" s="80"/>
      <c r="DD395" s="80"/>
      <c r="DE395" s="80"/>
      <c r="DF395" s="80"/>
      <c r="DG395" s="80"/>
      <c r="DH395" s="80"/>
      <c r="DI395" s="80"/>
      <c r="DJ395" s="80"/>
      <c r="DK395" s="80"/>
      <c r="DL395" s="80"/>
      <c r="DM395" s="80"/>
      <c r="DN395" s="80"/>
      <c r="DO395" s="80"/>
      <c r="DP395" s="80"/>
      <c r="DQ395" s="80"/>
      <c r="DR395" s="80"/>
      <c r="DS395" s="80"/>
      <c r="DT395" s="80"/>
      <c r="DU395" s="80"/>
      <c r="DV395" s="80"/>
      <c r="DW395" s="80"/>
      <c r="DX395" s="80"/>
      <c r="DY395" s="80"/>
      <c r="DZ395" s="80"/>
      <c r="EA395" s="80"/>
      <c r="EB395" s="80"/>
      <c r="EC395" s="80"/>
      <c r="ED395" s="80"/>
      <c r="EE395" s="80"/>
      <c r="EF395" s="80"/>
      <c r="EG395" s="80"/>
      <c r="EH395" s="80"/>
      <c r="EI395" s="80"/>
      <c r="EJ395" s="80"/>
      <c r="EK395" s="80"/>
      <c r="EL395" s="80"/>
      <c r="EM395" s="80"/>
      <c r="EN395" s="80"/>
      <c r="EO395" s="80"/>
      <c r="EP395" s="80"/>
      <c r="EQ395" s="80"/>
      <c r="ER395" s="80"/>
      <c r="ES395" s="80"/>
      <c r="ET395" s="80"/>
      <c r="EU395" s="80"/>
      <c r="EV395" s="80"/>
      <c r="EW395" s="80"/>
      <c r="EX395" s="80"/>
      <c r="EY395" s="80"/>
      <c r="EZ395" s="80"/>
      <c r="FA395" s="80"/>
      <c r="FB395" s="80"/>
      <c r="FC395" s="80"/>
      <c r="FD395" s="80"/>
      <c r="FE395" s="80"/>
      <c r="FF395" s="80"/>
      <c r="FG395" s="80"/>
      <c r="FH395" s="80"/>
      <c r="FI395" s="80"/>
      <c r="FJ395" s="80"/>
      <c r="FK395" s="80"/>
      <c r="FL395" s="80"/>
      <c r="FM395" s="80"/>
      <c r="FN395" s="80"/>
      <c r="FO395" s="80"/>
      <c r="FP395" s="80"/>
      <c r="FQ395" s="80"/>
      <c r="FR395" s="80"/>
      <c r="FS395" s="80"/>
      <c r="FT395" s="80"/>
      <c r="FU395" s="80"/>
      <c r="FV395" s="80"/>
      <c r="FW395" s="80"/>
      <c r="FX395" s="80"/>
      <c r="FY395" s="80"/>
      <c r="FZ395" s="80"/>
      <c r="GA395" s="80"/>
      <c r="GB395" s="80"/>
      <c r="GC395" s="80"/>
      <c r="GD395" s="80"/>
      <c r="GE395" s="80"/>
      <c r="GF395" s="80"/>
    </row>
    <row r="396" spans="1:188" x14ac:dyDescent="0.25">
      <c r="A396" s="101"/>
      <c r="B396" s="102"/>
      <c r="C396" s="102"/>
      <c r="D396" s="38"/>
      <c r="E396" s="89"/>
      <c r="F396" s="90"/>
      <c r="G396" s="78"/>
      <c r="H396" s="91"/>
      <c r="I396" s="78"/>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c r="CT396" s="80"/>
      <c r="CU396" s="80"/>
      <c r="CV396" s="80"/>
      <c r="CW396" s="80"/>
      <c r="CX396" s="80"/>
      <c r="CY396" s="80"/>
      <c r="CZ396" s="80"/>
      <c r="DA396" s="80"/>
      <c r="DB396" s="80"/>
      <c r="DC396" s="80"/>
      <c r="DD396" s="80"/>
      <c r="DE396" s="80"/>
      <c r="DF396" s="80"/>
      <c r="DG396" s="80"/>
      <c r="DH396" s="80"/>
      <c r="DI396" s="80"/>
      <c r="DJ396" s="80"/>
      <c r="DK396" s="80"/>
      <c r="DL396" s="80"/>
      <c r="DM396" s="80"/>
      <c r="DN396" s="80"/>
      <c r="DO396" s="80"/>
      <c r="DP396" s="80"/>
      <c r="DQ396" s="80"/>
      <c r="DR396" s="80"/>
      <c r="DS396" s="80"/>
      <c r="DT396" s="80"/>
      <c r="DU396" s="80"/>
      <c r="DV396" s="80"/>
      <c r="DW396" s="80"/>
      <c r="DX396" s="80"/>
      <c r="DY396" s="80"/>
      <c r="DZ396" s="80"/>
      <c r="EA396" s="80"/>
      <c r="EB396" s="80"/>
      <c r="EC396" s="80"/>
      <c r="ED396" s="80"/>
      <c r="EE396" s="80"/>
      <c r="EF396" s="80"/>
      <c r="EG396" s="80"/>
      <c r="EH396" s="80"/>
      <c r="EI396" s="80"/>
      <c r="EJ396" s="80"/>
      <c r="EK396" s="80"/>
      <c r="EL396" s="80"/>
      <c r="EM396" s="80"/>
      <c r="EN396" s="80"/>
      <c r="EO396" s="80"/>
      <c r="EP396" s="80"/>
      <c r="EQ396" s="80"/>
      <c r="ER396" s="80"/>
      <c r="ES396" s="80"/>
      <c r="ET396" s="80"/>
      <c r="EU396" s="80"/>
      <c r="EV396" s="80"/>
      <c r="EW396" s="80"/>
      <c r="EX396" s="80"/>
      <c r="EY396" s="80"/>
      <c r="EZ396" s="80"/>
      <c r="FA396" s="80"/>
      <c r="FB396" s="80"/>
      <c r="FC396" s="80"/>
      <c r="FD396" s="80"/>
      <c r="FE396" s="80"/>
      <c r="FF396" s="80"/>
      <c r="FG396" s="80"/>
      <c r="FH396" s="80"/>
      <c r="FI396" s="80"/>
      <c r="FJ396" s="80"/>
      <c r="FK396" s="80"/>
      <c r="FL396" s="80"/>
      <c r="FM396" s="80"/>
      <c r="FN396" s="80"/>
      <c r="FO396" s="80"/>
      <c r="FP396" s="80"/>
      <c r="FQ396" s="80"/>
      <c r="FR396" s="80"/>
      <c r="FS396" s="80"/>
      <c r="FT396" s="80"/>
      <c r="FU396" s="80"/>
      <c r="FV396" s="80"/>
      <c r="FW396" s="80"/>
      <c r="FX396" s="80"/>
      <c r="FY396" s="80"/>
      <c r="FZ396" s="80"/>
      <c r="GA396" s="80"/>
      <c r="GB396" s="80"/>
      <c r="GC396" s="80"/>
      <c r="GD396" s="80"/>
      <c r="GE396" s="80"/>
      <c r="GF396" s="80"/>
    </row>
    <row r="397" spans="1:188" x14ac:dyDescent="0.25">
      <c r="A397" s="101"/>
      <c r="B397" s="102"/>
      <c r="C397" s="102"/>
      <c r="D397" s="38"/>
      <c r="E397" s="89"/>
      <c r="F397" s="90"/>
      <c r="G397" s="78"/>
      <c r="H397" s="91"/>
      <c r="I397" s="78"/>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c r="CT397" s="80"/>
      <c r="CU397" s="80"/>
      <c r="CV397" s="80"/>
      <c r="CW397" s="80"/>
      <c r="CX397" s="80"/>
      <c r="CY397" s="80"/>
      <c r="CZ397" s="80"/>
      <c r="DA397" s="80"/>
      <c r="DB397" s="80"/>
      <c r="DC397" s="80"/>
      <c r="DD397" s="80"/>
      <c r="DE397" s="80"/>
      <c r="DF397" s="80"/>
      <c r="DG397" s="80"/>
      <c r="DH397" s="80"/>
      <c r="DI397" s="80"/>
      <c r="DJ397" s="80"/>
      <c r="DK397" s="80"/>
      <c r="DL397" s="80"/>
      <c r="DM397" s="80"/>
      <c r="DN397" s="80"/>
      <c r="DO397" s="80"/>
      <c r="DP397" s="80"/>
      <c r="DQ397" s="80"/>
      <c r="DR397" s="80"/>
      <c r="DS397" s="80"/>
      <c r="DT397" s="80"/>
      <c r="DU397" s="80"/>
      <c r="DV397" s="80"/>
      <c r="DW397" s="80"/>
      <c r="DX397" s="80"/>
      <c r="DY397" s="80"/>
      <c r="DZ397" s="80"/>
      <c r="EA397" s="80"/>
      <c r="EB397" s="80"/>
      <c r="EC397" s="80"/>
      <c r="ED397" s="80"/>
      <c r="EE397" s="80"/>
      <c r="EF397" s="80"/>
      <c r="EG397" s="80"/>
      <c r="EH397" s="80"/>
      <c r="EI397" s="80"/>
      <c r="EJ397" s="80"/>
      <c r="EK397" s="80"/>
      <c r="EL397" s="80"/>
      <c r="EM397" s="80"/>
      <c r="EN397" s="80"/>
      <c r="EO397" s="80"/>
      <c r="EP397" s="80"/>
      <c r="EQ397" s="80"/>
      <c r="ER397" s="80"/>
      <c r="ES397" s="80"/>
      <c r="ET397" s="80"/>
      <c r="EU397" s="80"/>
      <c r="EV397" s="80"/>
      <c r="EW397" s="80"/>
      <c r="EX397" s="80"/>
      <c r="EY397" s="80"/>
      <c r="EZ397" s="80"/>
      <c r="FA397" s="80"/>
      <c r="FB397" s="80"/>
      <c r="FC397" s="80"/>
      <c r="FD397" s="80"/>
      <c r="FE397" s="80"/>
      <c r="FF397" s="80"/>
      <c r="FG397" s="80"/>
      <c r="FH397" s="80"/>
      <c r="FI397" s="80"/>
      <c r="FJ397" s="80"/>
      <c r="FK397" s="80"/>
      <c r="FL397" s="80"/>
      <c r="FM397" s="80"/>
      <c r="FN397" s="80"/>
      <c r="FO397" s="80"/>
      <c r="FP397" s="80"/>
      <c r="FQ397" s="80"/>
      <c r="FR397" s="80"/>
      <c r="FS397" s="80"/>
      <c r="FT397" s="80"/>
      <c r="FU397" s="80"/>
      <c r="FV397" s="80"/>
      <c r="FW397" s="80"/>
      <c r="FX397" s="80"/>
      <c r="FY397" s="80"/>
      <c r="FZ397" s="80"/>
      <c r="GA397" s="80"/>
      <c r="GB397" s="80"/>
      <c r="GC397" s="80"/>
      <c r="GD397" s="80"/>
      <c r="GE397" s="80"/>
      <c r="GF397" s="80"/>
    </row>
    <row r="398" spans="1:188" x14ac:dyDescent="0.25">
      <c r="A398" s="101"/>
      <c r="B398" s="102"/>
      <c r="C398" s="102"/>
      <c r="D398" s="38"/>
      <c r="E398" s="89"/>
      <c r="F398" s="90"/>
      <c r="G398" s="78"/>
      <c r="H398" s="91"/>
      <c r="I398" s="78"/>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c r="CT398" s="80"/>
      <c r="CU398" s="80"/>
      <c r="CV398" s="80"/>
      <c r="CW398" s="80"/>
      <c r="CX398" s="80"/>
      <c r="CY398" s="80"/>
      <c r="CZ398" s="80"/>
      <c r="DA398" s="80"/>
      <c r="DB398" s="80"/>
      <c r="DC398" s="80"/>
      <c r="DD398" s="80"/>
      <c r="DE398" s="80"/>
      <c r="DF398" s="80"/>
      <c r="DG398" s="80"/>
      <c r="DH398" s="80"/>
      <c r="DI398" s="80"/>
      <c r="DJ398" s="80"/>
      <c r="DK398" s="80"/>
      <c r="DL398" s="80"/>
      <c r="DM398" s="80"/>
      <c r="DN398" s="80"/>
      <c r="DO398" s="80"/>
      <c r="DP398" s="80"/>
      <c r="DQ398" s="80"/>
      <c r="DR398" s="80"/>
      <c r="DS398" s="80"/>
      <c r="DT398" s="80"/>
      <c r="DU398" s="80"/>
      <c r="DV398" s="80"/>
      <c r="DW398" s="80"/>
      <c r="DX398" s="80"/>
      <c r="DY398" s="80"/>
      <c r="DZ398" s="80"/>
      <c r="EA398" s="80"/>
      <c r="EB398" s="80"/>
      <c r="EC398" s="80"/>
      <c r="ED398" s="80"/>
      <c r="EE398" s="80"/>
      <c r="EF398" s="80"/>
      <c r="EG398" s="80"/>
      <c r="EH398" s="80"/>
      <c r="EI398" s="80"/>
      <c r="EJ398" s="80"/>
      <c r="EK398" s="80"/>
      <c r="EL398" s="80"/>
      <c r="EM398" s="80"/>
      <c r="EN398" s="80"/>
      <c r="EO398" s="80"/>
      <c r="EP398" s="80"/>
      <c r="EQ398" s="80"/>
      <c r="ER398" s="80"/>
      <c r="ES398" s="80"/>
      <c r="ET398" s="80"/>
      <c r="EU398" s="80"/>
      <c r="EV398" s="80"/>
      <c r="EW398" s="80"/>
      <c r="EX398" s="80"/>
      <c r="EY398" s="80"/>
      <c r="EZ398" s="80"/>
      <c r="FA398" s="80"/>
      <c r="FB398" s="80"/>
      <c r="FC398" s="80"/>
      <c r="FD398" s="80"/>
      <c r="FE398" s="80"/>
      <c r="FF398" s="80"/>
      <c r="FG398" s="80"/>
      <c r="FH398" s="80"/>
      <c r="FI398" s="80"/>
      <c r="FJ398" s="80"/>
      <c r="FK398" s="80"/>
      <c r="FL398" s="80"/>
      <c r="FM398" s="80"/>
      <c r="FN398" s="80"/>
      <c r="FO398" s="80"/>
      <c r="FP398" s="80"/>
      <c r="FQ398" s="80"/>
      <c r="FR398" s="80"/>
      <c r="FS398" s="80"/>
      <c r="FT398" s="80"/>
      <c r="FU398" s="80"/>
      <c r="FV398" s="80"/>
      <c r="FW398" s="80"/>
      <c r="FX398" s="80"/>
      <c r="FY398" s="80"/>
      <c r="FZ398" s="80"/>
      <c r="GA398" s="80"/>
      <c r="GB398" s="80"/>
      <c r="GC398" s="80"/>
      <c r="GD398" s="80"/>
      <c r="GE398" s="80"/>
      <c r="GF398" s="80"/>
    </row>
    <row r="399" spans="1:188" x14ac:dyDescent="0.25">
      <c r="A399" s="101"/>
      <c r="B399" s="102"/>
      <c r="C399" s="103"/>
      <c r="D399" s="39"/>
      <c r="E399" s="89"/>
      <c r="F399" s="90"/>
      <c r="G399" s="78"/>
      <c r="H399" s="91"/>
      <c r="I399" s="78"/>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c r="CT399" s="80"/>
      <c r="CU399" s="80"/>
      <c r="CV399" s="80"/>
      <c r="CW399" s="80"/>
      <c r="CX399" s="80"/>
      <c r="CY399" s="80"/>
      <c r="CZ399" s="80"/>
      <c r="DA399" s="80"/>
      <c r="DB399" s="80"/>
      <c r="DC399" s="80"/>
      <c r="DD399" s="80"/>
      <c r="DE399" s="80"/>
      <c r="DF399" s="80"/>
      <c r="DG399" s="80"/>
      <c r="DH399" s="80"/>
      <c r="DI399" s="80"/>
      <c r="DJ399" s="80"/>
      <c r="DK399" s="80"/>
      <c r="DL399" s="80"/>
      <c r="DM399" s="80"/>
      <c r="DN399" s="80"/>
      <c r="DO399" s="80"/>
      <c r="DP399" s="80"/>
      <c r="DQ399" s="80"/>
      <c r="DR399" s="80"/>
      <c r="DS399" s="80"/>
      <c r="DT399" s="80"/>
      <c r="DU399" s="80"/>
      <c r="DV399" s="80"/>
      <c r="DW399" s="80"/>
      <c r="DX399" s="80"/>
      <c r="DY399" s="80"/>
      <c r="DZ399" s="80"/>
      <c r="EA399" s="80"/>
      <c r="EB399" s="80"/>
      <c r="EC399" s="80"/>
      <c r="ED399" s="80"/>
      <c r="EE399" s="80"/>
      <c r="EF399" s="80"/>
      <c r="EG399" s="80"/>
      <c r="EH399" s="80"/>
      <c r="EI399" s="80"/>
      <c r="EJ399" s="80"/>
      <c r="EK399" s="80"/>
      <c r="EL399" s="80"/>
      <c r="EM399" s="80"/>
      <c r="EN399" s="80"/>
      <c r="EO399" s="80"/>
      <c r="EP399" s="80"/>
      <c r="EQ399" s="80"/>
      <c r="ER399" s="80"/>
      <c r="ES399" s="80"/>
      <c r="ET399" s="80"/>
      <c r="EU399" s="80"/>
      <c r="EV399" s="80"/>
      <c r="EW399" s="80"/>
      <c r="EX399" s="80"/>
      <c r="EY399" s="80"/>
      <c r="EZ399" s="80"/>
      <c r="FA399" s="80"/>
      <c r="FB399" s="80"/>
      <c r="FC399" s="80"/>
      <c r="FD399" s="80"/>
      <c r="FE399" s="80"/>
      <c r="FF399" s="80"/>
      <c r="FG399" s="80"/>
      <c r="FH399" s="80"/>
      <c r="FI399" s="80"/>
      <c r="FJ399" s="80"/>
      <c r="FK399" s="80"/>
      <c r="FL399" s="80"/>
      <c r="FM399" s="80"/>
      <c r="FN399" s="80"/>
      <c r="FO399" s="80"/>
      <c r="FP399" s="80"/>
      <c r="FQ399" s="80"/>
      <c r="FR399" s="80"/>
      <c r="FS399" s="80"/>
      <c r="FT399" s="80"/>
      <c r="FU399" s="80"/>
      <c r="FV399" s="80"/>
      <c r="FW399" s="80"/>
      <c r="FX399" s="80"/>
      <c r="FY399" s="80"/>
      <c r="FZ399" s="80"/>
      <c r="GA399" s="80"/>
      <c r="GB399" s="80"/>
      <c r="GC399" s="80"/>
      <c r="GD399" s="80"/>
      <c r="GE399" s="80"/>
      <c r="GF399" s="80"/>
    </row>
    <row r="400" spans="1:188" x14ac:dyDescent="0.25">
      <c r="A400" s="101"/>
      <c r="B400" s="102"/>
      <c r="C400" s="103"/>
      <c r="D400" s="39"/>
      <c r="E400" s="89"/>
      <c r="F400" s="90"/>
      <c r="G400" s="78"/>
      <c r="H400" s="91"/>
      <c r="I400" s="78"/>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c r="CT400" s="80"/>
      <c r="CU400" s="80"/>
      <c r="CV400" s="80"/>
      <c r="CW400" s="80"/>
      <c r="CX400" s="80"/>
      <c r="CY400" s="80"/>
      <c r="CZ400" s="80"/>
      <c r="DA400" s="80"/>
      <c r="DB400" s="80"/>
      <c r="DC400" s="80"/>
      <c r="DD400" s="80"/>
      <c r="DE400" s="80"/>
      <c r="DF400" s="80"/>
      <c r="DG400" s="80"/>
      <c r="DH400" s="80"/>
      <c r="DI400" s="80"/>
      <c r="DJ400" s="80"/>
      <c r="DK400" s="80"/>
      <c r="DL400" s="80"/>
      <c r="DM400" s="80"/>
      <c r="DN400" s="80"/>
      <c r="DO400" s="80"/>
      <c r="DP400" s="80"/>
      <c r="DQ400" s="80"/>
      <c r="DR400" s="80"/>
      <c r="DS400" s="80"/>
      <c r="DT400" s="80"/>
      <c r="DU400" s="80"/>
      <c r="DV400" s="80"/>
      <c r="DW400" s="80"/>
      <c r="DX400" s="80"/>
      <c r="DY400" s="80"/>
      <c r="DZ400" s="80"/>
      <c r="EA400" s="80"/>
      <c r="EB400" s="80"/>
      <c r="EC400" s="80"/>
      <c r="ED400" s="80"/>
      <c r="EE400" s="80"/>
      <c r="EF400" s="80"/>
      <c r="EG400" s="80"/>
      <c r="EH400" s="80"/>
      <c r="EI400" s="80"/>
      <c r="EJ400" s="80"/>
      <c r="EK400" s="80"/>
      <c r="EL400" s="80"/>
      <c r="EM400" s="80"/>
      <c r="EN400" s="80"/>
      <c r="EO400" s="80"/>
      <c r="EP400" s="80"/>
      <c r="EQ400" s="80"/>
      <c r="ER400" s="80"/>
      <c r="ES400" s="80"/>
      <c r="ET400" s="80"/>
      <c r="EU400" s="80"/>
      <c r="EV400" s="80"/>
      <c r="EW400" s="80"/>
      <c r="EX400" s="80"/>
      <c r="EY400" s="80"/>
      <c r="EZ400" s="80"/>
      <c r="FA400" s="80"/>
      <c r="FB400" s="80"/>
      <c r="FC400" s="80"/>
      <c r="FD400" s="80"/>
      <c r="FE400" s="80"/>
      <c r="FF400" s="80"/>
      <c r="FG400" s="80"/>
      <c r="FH400" s="80"/>
      <c r="FI400" s="80"/>
      <c r="FJ400" s="80"/>
      <c r="FK400" s="80"/>
      <c r="FL400" s="80"/>
      <c r="FM400" s="80"/>
      <c r="FN400" s="80"/>
      <c r="FO400" s="80"/>
      <c r="FP400" s="80"/>
      <c r="FQ400" s="80"/>
      <c r="FR400" s="80"/>
      <c r="FS400" s="80"/>
      <c r="FT400" s="80"/>
      <c r="FU400" s="80"/>
      <c r="FV400" s="80"/>
      <c r="FW400" s="80"/>
      <c r="FX400" s="80"/>
      <c r="FY400" s="80"/>
      <c r="FZ400" s="80"/>
      <c r="GA400" s="80"/>
      <c r="GB400" s="80"/>
      <c r="GC400" s="80"/>
      <c r="GD400" s="80"/>
      <c r="GE400" s="80"/>
      <c r="GF400" s="80"/>
    </row>
    <row r="401" spans="1:188" x14ac:dyDescent="0.25">
      <c r="A401" s="101"/>
      <c r="B401" s="102"/>
      <c r="C401" s="103"/>
      <c r="D401" s="39"/>
      <c r="E401" s="89"/>
      <c r="F401" s="90"/>
      <c r="G401" s="78"/>
      <c r="H401" s="91"/>
      <c r="I401" s="78"/>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c r="CT401" s="80"/>
      <c r="CU401" s="80"/>
      <c r="CV401" s="80"/>
      <c r="CW401" s="80"/>
      <c r="CX401" s="80"/>
      <c r="CY401" s="80"/>
      <c r="CZ401" s="80"/>
      <c r="DA401" s="80"/>
      <c r="DB401" s="80"/>
      <c r="DC401" s="80"/>
      <c r="DD401" s="80"/>
      <c r="DE401" s="80"/>
      <c r="DF401" s="80"/>
      <c r="DG401" s="80"/>
      <c r="DH401" s="80"/>
      <c r="DI401" s="80"/>
      <c r="DJ401" s="80"/>
      <c r="DK401" s="80"/>
      <c r="DL401" s="80"/>
      <c r="DM401" s="80"/>
      <c r="DN401" s="80"/>
      <c r="DO401" s="80"/>
      <c r="DP401" s="80"/>
      <c r="DQ401" s="80"/>
      <c r="DR401" s="80"/>
      <c r="DS401" s="80"/>
      <c r="DT401" s="80"/>
      <c r="DU401" s="80"/>
      <c r="DV401" s="80"/>
      <c r="DW401" s="80"/>
      <c r="DX401" s="80"/>
      <c r="DY401" s="80"/>
      <c r="DZ401" s="80"/>
      <c r="EA401" s="80"/>
      <c r="EB401" s="80"/>
      <c r="EC401" s="80"/>
      <c r="ED401" s="80"/>
      <c r="EE401" s="80"/>
      <c r="EF401" s="80"/>
      <c r="EG401" s="80"/>
      <c r="EH401" s="80"/>
      <c r="EI401" s="80"/>
      <c r="EJ401" s="80"/>
      <c r="EK401" s="80"/>
      <c r="EL401" s="80"/>
      <c r="EM401" s="80"/>
      <c r="EN401" s="80"/>
      <c r="EO401" s="80"/>
      <c r="EP401" s="80"/>
      <c r="EQ401" s="80"/>
      <c r="ER401" s="80"/>
      <c r="ES401" s="80"/>
      <c r="ET401" s="80"/>
      <c r="EU401" s="80"/>
      <c r="EV401" s="80"/>
      <c r="EW401" s="80"/>
      <c r="EX401" s="80"/>
      <c r="EY401" s="80"/>
      <c r="EZ401" s="80"/>
      <c r="FA401" s="80"/>
      <c r="FB401" s="80"/>
      <c r="FC401" s="80"/>
      <c r="FD401" s="80"/>
      <c r="FE401" s="80"/>
      <c r="FF401" s="80"/>
      <c r="FG401" s="80"/>
      <c r="FH401" s="80"/>
      <c r="FI401" s="80"/>
      <c r="FJ401" s="80"/>
      <c r="FK401" s="80"/>
      <c r="FL401" s="80"/>
      <c r="FM401" s="80"/>
      <c r="FN401" s="80"/>
      <c r="FO401" s="80"/>
      <c r="FP401" s="80"/>
      <c r="FQ401" s="80"/>
      <c r="FR401" s="80"/>
      <c r="FS401" s="80"/>
      <c r="FT401" s="80"/>
      <c r="FU401" s="80"/>
      <c r="FV401" s="80"/>
      <c r="FW401" s="80"/>
      <c r="FX401" s="80"/>
      <c r="FY401" s="80"/>
      <c r="FZ401" s="80"/>
      <c r="GA401" s="80"/>
      <c r="GB401" s="80"/>
      <c r="GC401" s="80"/>
      <c r="GD401" s="80"/>
      <c r="GE401" s="80"/>
      <c r="GF401" s="80"/>
    </row>
    <row r="402" spans="1:188" x14ac:dyDescent="0.25">
      <c r="A402" s="101"/>
      <c r="B402" s="102"/>
      <c r="C402" s="103"/>
      <c r="D402" s="39"/>
      <c r="E402" s="89"/>
      <c r="F402" s="90"/>
      <c r="G402" s="78"/>
      <c r="H402" s="91"/>
      <c r="I402" s="78"/>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0"/>
      <c r="CB402" s="80"/>
      <c r="CC402" s="80"/>
      <c r="CD402" s="80"/>
      <c r="CE402" s="80"/>
      <c r="CF402" s="80"/>
      <c r="CG402" s="80"/>
      <c r="CH402" s="80"/>
      <c r="CI402" s="80"/>
      <c r="CJ402" s="80"/>
      <c r="CK402" s="80"/>
      <c r="CL402" s="80"/>
      <c r="CM402" s="80"/>
      <c r="CN402" s="80"/>
      <c r="CO402" s="80"/>
      <c r="CP402" s="80"/>
      <c r="CQ402" s="80"/>
      <c r="CR402" s="80"/>
      <c r="CS402" s="80"/>
      <c r="CT402" s="80"/>
      <c r="CU402" s="80"/>
      <c r="CV402" s="80"/>
      <c r="CW402" s="80"/>
      <c r="CX402" s="80"/>
      <c r="CY402" s="80"/>
      <c r="CZ402" s="80"/>
      <c r="DA402" s="80"/>
      <c r="DB402" s="80"/>
      <c r="DC402" s="80"/>
      <c r="DD402" s="80"/>
      <c r="DE402" s="80"/>
      <c r="DF402" s="80"/>
      <c r="DG402" s="80"/>
      <c r="DH402" s="80"/>
      <c r="DI402" s="80"/>
      <c r="DJ402" s="80"/>
      <c r="DK402" s="80"/>
      <c r="DL402" s="80"/>
      <c r="DM402" s="80"/>
      <c r="DN402" s="80"/>
      <c r="DO402" s="80"/>
      <c r="DP402" s="80"/>
      <c r="DQ402" s="80"/>
      <c r="DR402" s="80"/>
      <c r="DS402" s="80"/>
      <c r="DT402" s="80"/>
      <c r="DU402" s="80"/>
      <c r="DV402" s="80"/>
      <c r="DW402" s="80"/>
      <c r="DX402" s="80"/>
      <c r="DY402" s="80"/>
      <c r="DZ402" s="80"/>
      <c r="EA402" s="80"/>
      <c r="EB402" s="80"/>
      <c r="EC402" s="80"/>
      <c r="ED402" s="80"/>
      <c r="EE402" s="80"/>
      <c r="EF402" s="80"/>
      <c r="EG402" s="80"/>
      <c r="EH402" s="80"/>
      <c r="EI402" s="80"/>
      <c r="EJ402" s="80"/>
      <c r="EK402" s="80"/>
      <c r="EL402" s="80"/>
      <c r="EM402" s="80"/>
      <c r="EN402" s="80"/>
      <c r="EO402" s="80"/>
      <c r="EP402" s="80"/>
      <c r="EQ402" s="80"/>
      <c r="ER402" s="80"/>
      <c r="ES402" s="80"/>
      <c r="ET402" s="80"/>
      <c r="EU402" s="80"/>
      <c r="EV402" s="80"/>
      <c r="EW402" s="80"/>
      <c r="EX402" s="80"/>
      <c r="EY402" s="80"/>
      <c r="EZ402" s="80"/>
      <c r="FA402" s="80"/>
      <c r="FB402" s="80"/>
      <c r="FC402" s="80"/>
      <c r="FD402" s="80"/>
      <c r="FE402" s="80"/>
      <c r="FF402" s="80"/>
      <c r="FG402" s="80"/>
      <c r="FH402" s="80"/>
      <c r="FI402" s="80"/>
      <c r="FJ402" s="80"/>
      <c r="FK402" s="80"/>
      <c r="FL402" s="80"/>
      <c r="FM402" s="80"/>
      <c r="FN402" s="80"/>
      <c r="FO402" s="80"/>
      <c r="FP402" s="80"/>
      <c r="FQ402" s="80"/>
      <c r="FR402" s="80"/>
      <c r="FS402" s="80"/>
      <c r="FT402" s="80"/>
      <c r="FU402" s="80"/>
      <c r="FV402" s="80"/>
      <c r="FW402" s="80"/>
      <c r="FX402" s="80"/>
      <c r="FY402" s="80"/>
      <c r="FZ402" s="80"/>
      <c r="GA402" s="80"/>
      <c r="GB402" s="80"/>
      <c r="GC402" s="80"/>
      <c r="GD402" s="80"/>
      <c r="GE402" s="80"/>
      <c r="GF402" s="80"/>
    </row>
    <row r="403" spans="1:188" x14ac:dyDescent="0.25">
      <c r="A403" s="101"/>
      <c r="B403" s="102"/>
      <c r="C403" s="103"/>
      <c r="D403" s="39"/>
      <c r="E403" s="89"/>
      <c r="F403" s="90"/>
      <c r="G403" s="78"/>
      <c r="H403" s="91"/>
      <c r="I403" s="78"/>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c r="CT403" s="80"/>
      <c r="CU403" s="80"/>
      <c r="CV403" s="80"/>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80"/>
      <c r="EP403" s="80"/>
      <c r="EQ403" s="80"/>
      <c r="ER403" s="80"/>
      <c r="ES403" s="80"/>
      <c r="ET403" s="80"/>
      <c r="EU403" s="80"/>
      <c r="EV403" s="80"/>
      <c r="EW403" s="80"/>
      <c r="EX403" s="80"/>
      <c r="EY403" s="80"/>
      <c r="EZ403" s="80"/>
      <c r="FA403" s="80"/>
      <c r="FB403" s="80"/>
      <c r="FC403" s="80"/>
      <c r="FD403" s="80"/>
      <c r="FE403" s="80"/>
      <c r="FF403" s="80"/>
      <c r="FG403" s="80"/>
      <c r="FH403" s="80"/>
      <c r="FI403" s="80"/>
      <c r="FJ403" s="80"/>
      <c r="FK403" s="80"/>
      <c r="FL403" s="80"/>
      <c r="FM403" s="80"/>
      <c r="FN403" s="80"/>
      <c r="FO403" s="80"/>
      <c r="FP403" s="80"/>
      <c r="FQ403" s="80"/>
      <c r="FR403" s="80"/>
      <c r="FS403" s="80"/>
      <c r="FT403" s="80"/>
      <c r="FU403" s="80"/>
      <c r="FV403" s="80"/>
      <c r="FW403" s="80"/>
      <c r="FX403" s="80"/>
      <c r="FY403" s="80"/>
      <c r="FZ403" s="80"/>
      <c r="GA403" s="80"/>
      <c r="GB403" s="80"/>
      <c r="GC403" s="80"/>
      <c r="GD403" s="80"/>
      <c r="GE403" s="80"/>
      <c r="GF403" s="80"/>
    </row>
    <row r="404" spans="1:188" x14ac:dyDescent="0.25">
      <c r="A404" s="101"/>
      <c r="B404" s="102"/>
      <c r="C404" s="103"/>
      <c r="D404" s="39"/>
      <c r="E404" s="89"/>
      <c r="F404" s="90"/>
      <c r="G404" s="78"/>
      <c r="H404" s="91"/>
      <c r="I404" s="78"/>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80"/>
      <c r="EP404" s="80"/>
      <c r="EQ404" s="80"/>
      <c r="ER404" s="80"/>
      <c r="ES404" s="80"/>
      <c r="ET404" s="80"/>
      <c r="EU404" s="80"/>
      <c r="EV404" s="80"/>
      <c r="EW404" s="80"/>
      <c r="EX404" s="80"/>
      <c r="EY404" s="80"/>
      <c r="EZ404" s="80"/>
      <c r="FA404" s="80"/>
      <c r="FB404" s="80"/>
      <c r="FC404" s="80"/>
      <c r="FD404" s="80"/>
      <c r="FE404" s="80"/>
      <c r="FF404" s="80"/>
      <c r="FG404" s="80"/>
      <c r="FH404" s="80"/>
      <c r="FI404" s="80"/>
      <c r="FJ404" s="80"/>
      <c r="FK404" s="80"/>
      <c r="FL404" s="80"/>
      <c r="FM404" s="80"/>
      <c r="FN404" s="80"/>
      <c r="FO404" s="80"/>
      <c r="FP404" s="80"/>
      <c r="FQ404" s="80"/>
      <c r="FR404" s="80"/>
      <c r="FS404" s="80"/>
      <c r="FT404" s="80"/>
      <c r="FU404" s="80"/>
      <c r="FV404" s="80"/>
      <c r="FW404" s="80"/>
      <c r="FX404" s="80"/>
      <c r="FY404" s="80"/>
      <c r="FZ404" s="80"/>
      <c r="GA404" s="80"/>
      <c r="GB404" s="80"/>
      <c r="GC404" s="80"/>
      <c r="GD404" s="80"/>
      <c r="GE404" s="80"/>
      <c r="GF404" s="80"/>
    </row>
    <row r="405" spans="1:188" x14ac:dyDescent="0.25">
      <c r="A405" s="101"/>
      <c r="B405" s="102"/>
      <c r="C405" s="103"/>
      <c r="D405" s="39"/>
      <c r="E405" s="89"/>
      <c r="F405" s="90"/>
      <c r="G405" s="78"/>
      <c r="H405" s="91"/>
      <c r="I405" s="78"/>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80"/>
      <c r="EP405" s="80"/>
      <c r="EQ405" s="80"/>
      <c r="ER405" s="80"/>
      <c r="ES405" s="80"/>
      <c r="ET405" s="80"/>
      <c r="EU405" s="80"/>
      <c r="EV405" s="80"/>
      <c r="EW405" s="80"/>
      <c r="EX405" s="80"/>
      <c r="EY405" s="80"/>
      <c r="EZ405" s="80"/>
      <c r="FA405" s="80"/>
      <c r="FB405" s="80"/>
      <c r="FC405" s="80"/>
      <c r="FD405" s="80"/>
      <c r="FE405" s="80"/>
      <c r="FF405" s="80"/>
      <c r="FG405" s="80"/>
      <c r="FH405" s="80"/>
      <c r="FI405" s="80"/>
      <c r="FJ405" s="80"/>
      <c r="FK405" s="80"/>
      <c r="FL405" s="80"/>
      <c r="FM405" s="80"/>
      <c r="FN405" s="80"/>
      <c r="FO405" s="80"/>
      <c r="FP405" s="80"/>
      <c r="FQ405" s="80"/>
      <c r="FR405" s="80"/>
      <c r="FS405" s="80"/>
      <c r="FT405" s="80"/>
      <c r="FU405" s="80"/>
      <c r="FV405" s="80"/>
      <c r="FW405" s="80"/>
      <c r="FX405" s="80"/>
      <c r="FY405" s="80"/>
      <c r="FZ405" s="80"/>
      <c r="GA405" s="80"/>
      <c r="GB405" s="80"/>
      <c r="GC405" s="80"/>
      <c r="GD405" s="80"/>
      <c r="GE405" s="80"/>
      <c r="GF405" s="80"/>
    </row>
    <row r="406" spans="1:188" x14ac:dyDescent="0.25">
      <c r="A406" s="101"/>
      <c r="B406" s="102"/>
      <c r="C406" s="103"/>
      <c r="D406" s="39"/>
      <c r="E406" s="89"/>
      <c r="F406" s="90"/>
      <c r="G406" s="78"/>
      <c r="H406" s="91"/>
      <c r="I406" s="78"/>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c r="EA406" s="80"/>
      <c r="EB406" s="80"/>
      <c r="EC406" s="80"/>
      <c r="ED406" s="80"/>
      <c r="EE406" s="80"/>
      <c r="EF406" s="80"/>
      <c r="EG406" s="80"/>
      <c r="EH406" s="80"/>
      <c r="EI406" s="80"/>
      <c r="EJ406" s="80"/>
      <c r="EK406" s="80"/>
      <c r="EL406" s="80"/>
      <c r="EM406" s="80"/>
      <c r="EN406" s="80"/>
      <c r="EO406" s="80"/>
      <c r="EP406" s="80"/>
      <c r="EQ406" s="80"/>
      <c r="ER406" s="80"/>
      <c r="ES406" s="80"/>
      <c r="ET406" s="80"/>
      <c r="EU406" s="80"/>
      <c r="EV406" s="80"/>
      <c r="EW406" s="80"/>
      <c r="EX406" s="80"/>
      <c r="EY406" s="80"/>
      <c r="EZ406" s="80"/>
      <c r="FA406" s="80"/>
      <c r="FB406" s="80"/>
      <c r="FC406" s="80"/>
      <c r="FD406" s="80"/>
      <c r="FE406" s="80"/>
      <c r="FF406" s="80"/>
      <c r="FG406" s="80"/>
      <c r="FH406" s="80"/>
      <c r="FI406" s="80"/>
      <c r="FJ406" s="80"/>
      <c r="FK406" s="80"/>
      <c r="FL406" s="80"/>
      <c r="FM406" s="80"/>
      <c r="FN406" s="80"/>
      <c r="FO406" s="80"/>
      <c r="FP406" s="80"/>
      <c r="FQ406" s="80"/>
      <c r="FR406" s="80"/>
      <c r="FS406" s="80"/>
      <c r="FT406" s="80"/>
      <c r="FU406" s="80"/>
      <c r="FV406" s="80"/>
      <c r="FW406" s="80"/>
      <c r="FX406" s="80"/>
      <c r="FY406" s="80"/>
      <c r="FZ406" s="80"/>
      <c r="GA406" s="80"/>
      <c r="GB406" s="80"/>
      <c r="GC406" s="80"/>
      <c r="GD406" s="80"/>
      <c r="GE406" s="80"/>
      <c r="GF406" s="80"/>
    </row>
    <row r="407" spans="1:188" x14ac:dyDescent="0.25">
      <c r="A407" s="101"/>
      <c r="B407" s="102"/>
      <c r="C407" s="103"/>
      <c r="D407" s="39"/>
      <c r="E407" s="89"/>
      <c r="F407" s="90"/>
      <c r="G407" s="78"/>
      <c r="H407" s="91"/>
      <c r="I407" s="78"/>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c r="EA407" s="80"/>
      <c r="EB407" s="80"/>
      <c r="EC407" s="80"/>
      <c r="ED407" s="80"/>
      <c r="EE407" s="80"/>
      <c r="EF407" s="80"/>
      <c r="EG407" s="80"/>
      <c r="EH407" s="80"/>
      <c r="EI407" s="80"/>
      <c r="EJ407" s="80"/>
      <c r="EK407" s="80"/>
      <c r="EL407" s="80"/>
      <c r="EM407" s="80"/>
      <c r="EN407" s="80"/>
      <c r="EO407" s="80"/>
      <c r="EP407" s="80"/>
      <c r="EQ407" s="80"/>
      <c r="ER407" s="80"/>
      <c r="ES407" s="80"/>
      <c r="ET407" s="80"/>
      <c r="EU407" s="80"/>
      <c r="EV407" s="80"/>
      <c r="EW407" s="80"/>
      <c r="EX407" s="80"/>
      <c r="EY407" s="80"/>
      <c r="EZ407" s="80"/>
      <c r="FA407" s="80"/>
      <c r="FB407" s="80"/>
      <c r="FC407" s="80"/>
      <c r="FD407" s="80"/>
      <c r="FE407" s="80"/>
      <c r="FF407" s="80"/>
      <c r="FG407" s="80"/>
      <c r="FH407" s="80"/>
      <c r="FI407" s="80"/>
      <c r="FJ407" s="80"/>
      <c r="FK407" s="80"/>
      <c r="FL407" s="80"/>
      <c r="FM407" s="80"/>
      <c r="FN407" s="80"/>
      <c r="FO407" s="80"/>
      <c r="FP407" s="80"/>
      <c r="FQ407" s="80"/>
      <c r="FR407" s="80"/>
      <c r="FS407" s="80"/>
      <c r="FT407" s="80"/>
      <c r="FU407" s="80"/>
      <c r="FV407" s="80"/>
      <c r="FW407" s="80"/>
      <c r="FX407" s="80"/>
      <c r="FY407" s="80"/>
      <c r="FZ407" s="80"/>
      <c r="GA407" s="80"/>
      <c r="GB407" s="80"/>
      <c r="GC407" s="80"/>
      <c r="GD407" s="80"/>
      <c r="GE407" s="80"/>
      <c r="GF407" s="80"/>
    </row>
    <row r="408" spans="1:188" x14ac:dyDescent="0.25">
      <c r="A408" s="101"/>
      <c r="B408" s="102"/>
      <c r="C408" s="103"/>
      <c r="D408" s="39"/>
      <c r="E408" s="89"/>
      <c r="F408" s="90"/>
      <c r="G408" s="78"/>
      <c r="H408" s="91"/>
      <c r="I408" s="78"/>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c r="CT408" s="80"/>
      <c r="CU408" s="80"/>
      <c r="CV408" s="80"/>
      <c r="CW408" s="80"/>
      <c r="CX408" s="80"/>
      <c r="CY408" s="80"/>
      <c r="CZ408" s="80"/>
      <c r="DA408" s="80"/>
      <c r="DB408" s="80"/>
      <c r="DC408" s="80"/>
      <c r="DD408" s="80"/>
      <c r="DE408" s="80"/>
      <c r="DF408" s="80"/>
      <c r="DG408" s="80"/>
      <c r="DH408" s="80"/>
      <c r="DI408" s="80"/>
      <c r="DJ408" s="80"/>
      <c r="DK408" s="80"/>
      <c r="DL408" s="80"/>
      <c r="DM408" s="80"/>
      <c r="DN408" s="80"/>
      <c r="DO408" s="80"/>
      <c r="DP408" s="80"/>
      <c r="DQ408" s="80"/>
      <c r="DR408" s="80"/>
      <c r="DS408" s="80"/>
      <c r="DT408" s="80"/>
      <c r="DU408" s="80"/>
      <c r="DV408" s="80"/>
      <c r="DW408" s="80"/>
      <c r="DX408" s="80"/>
      <c r="DY408" s="80"/>
      <c r="DZ408" s="80"/>
      <c r="EA408" s="80"/>
      <c r="EB408" s="80"/>
      <c r="EC408" s="80"/>
      <c r="ED408" s="80"/>
      <c r="EE408" s="80"/>
      <c r="EF408" s="80"/>
      <c r="EG408" s="80"/>
      <c r="EH408" s="80"/>
      <c r="EI408" s="80"/>
      <c r="EJ408" s="80"/>
      <c r="EK408" s="80"/>
      <c r="EL408" s="80"/>
      <c r="EM408" s="80"/>
      <c r="EN408" s="80"/>
      <c r="EO408" s="80"/>
      <c r="EP408" s="80"/>
      <c r="EQ408" s="80"/>
      <c r="ER408" s="80"/>
      <c r="ES408" s="80"/>
      <c r="ET408" s="80"/>
      <c r="EU408" s="80"/>
      <c r="EV408" s="80"/>
      <c r="EW408" s="80"/>
      <c r="EX408" s="80"/>
      <c r="EY408" s="80"/>
      <c r="EZ408" s="80"/>
      <c r="FA408" s="80"/>
      <c r="FB408" s="80"/>
      <c r="FC408" s="80"/>
      <c r="FD408" s="80"/>
      <c r="FE408" s="80"/>
      <c r="FF408" s="80"/>
      <c r="FG408" s="80"/>
      <c r="FH408" s="80"/>
      <c r="FI408" s="80"/>
      <c r="FJ408" s="80"/>
      <c r="FK408" s="80"/>
      <c r="FL408" s="80"/>
      <c r="FM408" s="80"/>
      <c r="FN408" s="80"/>
      <c r="FO408" s="80"/>
      <c r="FP408" s="80"/>
      <c r="FQ408" s="80"/>
      <c r="FR408" s="80"/>
      <c r="FS408" s="80"/>
      <c r="FT408" s="80"/>
      <c r="FU408" s="80"/>
      <c r="FV408" s="80"/>
      <c r="FW408" s="80"/>
      <c r="FX408" s="80"/>
      <c r="FY408" s="80"/>
      <c r="FZ408" s="80"/>
      <c r="GA408" s="80"/>
      <c r="GB408" s="80"/>
      <c r="GC408" s="80"/>
      <c r="GD408" s="80"/>
      <c r="GE408" s="80"/>
      <c r="GF408" s="80"/>
    </row>
    <row r="409" spans="1:188" x14ac:dyDescent="0.25">
      <c r="A409" s="101"/>
      <c r="B409" s="102"/>
      <c r="C409" s="103"/>
      <c r="D409" s="39"/>
      <c r="E409" s="89"/>
      <c r="F409" s="90"/>
      <c r="G409" s="78"/>
      <c r="H409" s="91"/>
      <c r="I409" s="78"/>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c r="CT409" s="80"/>
      <c r="CU409" s="80"/>
      <c r="CV409" s="80"/>
      <c r="CW409" s="80"/>
      <c r="CX409" s="80"/>
      <c r="CY409" s="80"/>
      <c r="CZ409" s="80"/>
      <c r="DA409" s="80"/>
      <c r="DB409" s="80"/>
      <c r="DC409" s="80"/>
      <c r="DD409" s="80"/>
      <c r="DE409" s="80"/>
      <c r="DF409" s="80"/>
      <c r="DG409" s="80"/>
      <c r="DH409" s="80"/>
      <c r="DI409" s="80"/>
      <c r="DJ409" s="80"/>
      <c r="DK409" s="80"/>
      <c r="DL409" s="80"/>
      <c r="DM409" s="80"/>
      <c r="DN409" s="80"/>
      <c r="DO409" s="80"/>
      <c r="DP409" s="80"/>
      <c r="DQ409" s="80"/>
      <c r="DR409" s="80"/>
      <c r="DS409" s="80"/>
      <c r="DT409" s="80"/>
      <c r="DU409" s="80"/>
      <c r="DV409" s="80"/>
      <c r="DW409" s="80"/>
      <c r="DX409" s="80"/>
      <c r="DY409" s="80"/>
      <c r="DZ409" s="80"/>
      <c r="EA409" s="80"/>
      <c r="EB409" s="80"/>
      <c r="EC409" s="80"/>
      <c r="ED409" s="80"/>
      <c r="EE409" s="80"/>
      <c r="EF409" s="80"/>
      <c r="EG409" s="80"/>
      <c r="EH409" s="80"/>
      <c r="EI409" s="80"/>
      <c r="EJ409" s="80"/>
      <c r="EK409" s="80"/>
      <c r="EL409" s="80"/>
      <c r="EM409" s="80"/>
      <c r="EN409" s="80"/>
      <c r="EO409" s="80"/>
      <c r="EP409" s="80"/>
      <c r="EQ409" s="80"/>
      <c r="ER409" s="80"/>
      <c r="ES409" s="80"/>
      <c r="ET409" s="80"/>
      <c r="EU409" s="80"/>
      <c r="EV409" s="80"/>
      <c r="EW409" s="80"/>
      <c r="EX409" s="80"/>
      <c r="EY409" s="80"/>
      <c r="EZ409" s="80"/>
      <c r="FA409" s="80"/>
      <c r="FB409" s="80"/>
      <c r="FC409" s="80"/>
      <c r="FD409" s="80"/>
      <c r="FE409" s="80"/>
      <c r="FF409" s="80"/>
      <c r="FG409" s="80"/>
      <c r="FH409" s="80"/>
      <c r="FI409" s="80"/>
      <c r="FJ409" s="80"/>
      <c r="FK409" s="80"/>
      <c r="FL409" s="80"/>
      <c r="FM409" s="80"/>
      <c r="FN409" s="80"/>
      <c r="FO409" s="80"/>
      <c r="FP409" s="80"/>
      <c r="FQ409" s="80"/>
      <c r="FR409" s="80"/>
      <c r="FS409" s="80"/>
      <c r="FT409" s="80"/>
      <c r="FU409" s="80"/>
      <c r="FV409" s="80"/>
      <c r="FW409" s="80"/>
      <c r="FX409" s="80"/>
      <c r="FY409" s="80"/>
      <c r="FZ409" s="80"/>
      <c r="GA409" s="80"/>
      <c r="GB409" s="80"/>
      <c r="GC409" s="80"/>
      <c r="GD409" s="80"/>
      <c r="GE409" s="80"/>
      <c r="GF409" s="80"/>
    </row>
    <row r="410" spans="1:188" x14ac:dyDescent="0.25">
      <c r="A410" s="101"/>
      <c r="B410" s="102"/>
      <c r="C410" s="103"/>
      <c r="D410" s="39"/>
      <c r="E410" s="89"/>
      <c r="F410" s="90"/>
      <c r="G410" s="78"/>
      <c r="H410" s="91"/>
      <c r="I410" s="78"/>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c r="CT410" s="80"/>
      <c r="CU410" s="80"/>
      <c r="CV410" s="80"/>
      <c r="CW410" s="80"/>
      <c r="CX410" s="80"/>
      <c r="CY410" s="80"/>
      <c r="CZ410" s="80"/>
      <c r="DA410" s="80"/>
      <c r="DB410" s="80"/>
      <c r="DC410" s="80"/>
      <c r="DD410" s="80"/>
      <c r="DE410" s="80"/>
      <c r="DF410" s="80"/>
      <c r="DG410" s="80"/>
      <c r="DH410" s="80"/>
      <c r="DI410" s="80"/>
      <c r="DJ410" s="80"/>
      <c r="DK410" s="80"/>
      <c r="DL410" s="80"/>
      <c r="DM410" s="80"/>
      <c r="DN410" s="80"/>
      <c r="DO410" s="80"/>
      <c r="DP410" s="80"/>
      <c r="DQ410" s="80"/>
      <c r="DR410" s="80"/>
      <c r="DS410" s="80"/>
      <c r="DT410" s="80"/>
      <c r="DU410" s="80"/>
      <c r="DV410" s="80"/>
      <c r="DW410" s="80"/>
      <c r="DX410" s="80"/>
      <c r="DY410" s="80"/>
      <c r="DZ410" s="80"/>
      <c r="EA410" s="80"/>
      <c r="EB410" s="80"/>
      <c r="EC410" s="80"/>
      <c r="ED410" s="80"/>
      <c r="EE410" s="80"/>
      <c r="EF410" s="80"/>
      <c r="EG410" s="80"/>
      <c r="EH410" s="80"/>
      <c r="EI410" s="80"/>
      <c r="EJ410" s="80"/>
      <c r="EK410" s="80"/>
      <c r="EL410" s="80"/>
      <c r="EM410" s="80"/>
      <c r="EN410" s="80"/>
      <c r="EO410" s="80"/>
      <c r="EP410" s="80"/>
      <c r="EQ410" s="80"/>
      <c r="ER410" s="80"/>
      <c r="ES410" s="80"/>
      <c r="ET410" s="80"/>
      <c r="EU410" s="80"/>
      <c r="EV410" s="80"/>
      <c r="EW410" s="80"/>
      <c r="EX410" s="80"/>
      <c r="EY410" s="80"/>
      <c r="EZ410" s="80"/>
      <c r="FA410" s="80"/>
      <c r="FB410" s="80"/>
      <c r="FC410" s="80"/>
      <c r="FD410" s="80"/>
      <c r="FE410" s="80"/>
      <c r="FF410" s="80"/>
      <c r="FG410" s="80"/>
      <c r="FH410" s="80"/>
      <c r="FI410" s="80"/>
      <c r="FJ410" s="80"/>
      <c r="FK410" s="80"/>
      <c r="FL410" s="80"/>
      <c r="FM410" s="80"/>
      <c r="FN410" s="80"/>
      <c r="FO410" s="80"/>
      <c r="FP410" s="80"/>
      <c r="FQ410" s="80"/>
      <c r="FR410" s="80"/>
      <c r="FS410" s="80"/>
      <c r="FT410" s="80"/>
      <c r="FU410" s="80"/>
      <c r="FV410" s="80"/>
      <c r="FW410" s="80"/>
      <c r="FX410" s="80"/>
      <c r="FY410" s="80"/>
      <c r="FZ410" s="80"/>
      <c r="GA410" s="80"/>
      <c r="GB410" s="80"/>
      <c r="GC410" s="80"/>
      <c r="GD410" s="80"/>
      <c r="GE410" s="80"/>
      <c r="GF410" s="80"/>
    </row>
    <row r="411" spans="1:188" x14ac:dyDescent="0.25">
      <c r="A411" s="101"/>
      <c r="B411" s="102"/>
      <c r="C411" s="103"/>
      <c r="D411" s="39"/>
      <c r="E411" s="89"/>
      <c r="F411" s="90"/>
      <c r="G411" s="78"/>
      <c r="H411" s="91"/>
      <c r="I411" s="78"/>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c r="CT411" s="80"/>
      <c r="CU411" s="80"/>
      <c r="CV411" s="80"/>
      <c r="CW411" s="80"/>
      <c r="CX411" s="80"/>
      <c r="CY411" s="80"/>
      <c r="CZ411" s="80"/>
      <c r="DA411" s="80"/>
      <c r="DB411" s="80"/>
      <c r="DC411" s="80"/>
      <c r="DD411" s="80"/>
      <c r="DE411" s="80"/>
      <c r="DF411" s="80"/>
      <c r="DG411" s="80"/>
      <c r="DH411" s="80"/>
      <c r="DI411" s="80"/>
      <c r="DJ411" s="80"/>
      <c r="DK411" s="80"/>
      <c r="DL411" s="80"/>
      <c r="DM411" s="80"/>
      <c r="DN411" s="80"/>
      <c r="DO411" s="80"/>
      <c r="DP411" s="80"/>
      <c r="DQ411" s="80"/>
      <c r="DR411" s="80"/>
      <c r="DS411" s="80"/>
      <c r="DT411" s="80"/>
      <c r="DU411" s="80"/>
      <c r="DV411" s="80"/>
      <c r="DW411" s="80"/>
      <c r="DX411" s="80"/>
      <c r="DY411" s="80"/>
      <c r="DZ411" s="80"/>
      <c r="EA411" s="80"/>
      <c r="EB411" s="80"/>
      <c r="EC411" s="80"/>
      <c r="ED411" s="80"/>
      <c r="EE411" s="80"/>
      <c r="EF411" s="80"/>
      <c r="EG411" s="80"/>
      <c r="EH411" s="80"/>
      <c r="EI411" s="80"/>
      <c r="EJ411" s="80"/>
      <c r="EK411" s="80"/>
      <c r="EL411" s="80"/>
      <c r="EM411" s="80"/>
      <c r="EN411" s="80"/>
      <c r="EO411" s="80"/>
      <c r="EP411" s="80"/>
      <c r="EQ411" s="80"/>
      <c r="ER411" s="80"/>
      <c r="ES411" s="80"/>
      <c r="ET411" s="80"/>
      <c r="EU411" s="80"/>
      <c r="EV411" s="80"/>
      <c r="EW411" s="80"/>
      <c r="EX411" s="80"/>
      <c r="EY411" s="80"/>
      <c r="EZ411" s="80"/>
      <c r="FA411" s="80"/>
      <c r="FB411" s="80"/>
      <c r="FC411" s="80"/>
      <c r="FD411" s="80"/>
      <c r="FE411" s="80"/>
      <c r="FF411" s="80"/>
      <c r="FG411" s="80"/>
      <c r="FH411" s="80"/>
      <c r="FI411" s="80"/>
      <c r="FJ411" s="80"/>
      <c r="FK411" s="80"/>
      <c r="FL411" s="80"/>
      <c r="FM411" s="80"/>
      <c r="FN411" s="80"/>
      <c r="FO411" s="80"/>
      <c r="FP411" s="80"/>
      <c r="FQ411" s="80"/>
      <c r="FR411" s="80"/>
      <c r="FS411" s="80"/>
      <c r="FT411" s="80"/>
      <c r="FU411" s="80"/>
      <c r="FV411" s="80"/>
      <c r="FW411" s="80"/>
      <c r="FX411" s="80"/>
      <c r="FY411" s="80"/>
      <c r="FZ411" s="80"/>
      <c r="GA411" s="80"/>
      <c r="GB411" s="80"/>
      <c r="GC411" s="80"/>
      <c r="GD411" s="80"/>
      <c r="GE411" s="80"/>
      <c r="GF411" s="80"/>
    </row>
    <row r="412" spans="1:188" x14ac:dyDescent="0.25">
      <c r="A412" s="101"/>
      <c r="B412" s="102"/>
      <c r="C412" s="103"/>
      <c r="D412" s="39"/>
      <c r="E412" s="89"/>
      <c r="F412" s="90"/>
      <c r="G412" s="78"/>
      <c r="H412" s="91"/>
      <c r="I412" s="78"/>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c r="CT412" s="80"/>
      <c r="CU412" s="80"/>
      <c r="CV412" s="80"/>
      <c r="CW412" s="80"/>
      <c r="CX412" s="80"/>
      <c r="CY412" s="80"/>
      <c r="CZ412" s="80"/>
      <c r="DA412" s="80"/>
      <c r="DB412" s="80"/>
      <c r="DC412" s="80"/>
      <c r="DD412" s="80"/>
      <c r="DE412" s="80"/>
      <c r="DF412" s="80"/>
      <c r="DG412" s="80"/>
      <c r="DH412" s="80"/>
      <c r="DI412" s="80"/>
      <c r="DJ412" s="80"/>
      <c r="DK412" s="80"/>
      <c r="DL412" s="80"/>
      <c r="DM412" s="80"/>
      <c r="DN412" s="80"/>
      <c r="DO412" s="80"/>
      <c r="DP412" s="80"/>
      <c r="DQ412" s="80"/>
      <c r="DR412" s="80"/>
      <c r="DS412" s="80"/>
      <c r="DT412" s="80"/>
      <c r="DU412" s="80"/>
      <c r="DV412" s="80"/>
      <c r="DW412" s="80"/>
      <c r="DX412" s="80"/>
      <c r="DY412" s="80"/>
      <c r="DZ412" s="80"/>
      <c r="EA412" s="80"/>
      <c r="EB412" s="80"/>
      <c r="EC412" s="80"/>
      <c r="ED412" s="80"/>
      <c r="EE412" s="80"/>
      <c r="EF412" s="80"/>
      <c r="EG412" s="80"/>
      <c r="EH412" s="80"/>
      <c r="EI412" s="80"/>
      <c r="EJ412" s="80"/>
      <c r="EK412" s="80"/>
      <c r="EL412" s="80"/>
      <c r="EM412" s="80"/>
      <c r="EN412" s="80"/>
      <c r="EO412" s="80"/>
      <c r="EP412" s="80"/>
      <c r="EQ412" s="80"/>
      <c r="ER412" s="80"/>
      <c r="ES412" s="80"/>
      <c r="ET412" s="80"/>
      <c r="EU412" s="80"/>
      <c r="EV412" s="80"/>
      <c r="EW412" s="80"/>
      <c r="EX412" s="80"/>
      <c r="EY412" s="80"/>
      <c r="EZ412" s="80"/>
      <c r="FA412" s="80"/>
      <c r="FB412" s="80"/>
      <c r="FC412" s="80"/>
      <c r="FD412" s="80"/>
      <c r="FE412" s="80"/>
      <c r="FF412" s="80"/>
      <c r="FG412" s="80"/>
      <c r="FH412" s="80"/>
      <c r="FI412" s="80"/>
      <c r="FJ412" s="80"/>
      <c r="FK412" s="80"/>
      <c r="FL412" s="80"/>
      <c r="FM412" s="80"/>
      <c r="FN412" s="80"/>
      <c r="FO412" s="80"/>
      <c r="FP412" s="80"/>
      <c r="FQ412" s="80"/>
      <c r="FR412" s="80"/>
      <c r="FS412" s="80"/>
      <c r="FT412" s="80"/>
      <c r="FU412" s="80"/>
      <c r="FV412" s="80"/>
      <c r="FW412" s="80"/>
      <c r="FX412" s="80"/>
      <c r="FY412" s="80"/>
      <c r="FZ412" s="80"/>
      <c r="GA412" s="80"/>
      <c r="GB412" s="80"/>
      <c r="GC412" s="80"/>
      <c r="GD412" s="80"/>
      <c r="GE412" s="80"/>
      <c r="GF412" s="80"/>
    </row>
    <row r="413" spans="1:188" x14ac:dyDescent="0.25">
      <c r="A413" s="101"/>
      <c r="B413" s="102"/>
      <c r="C413" s="103"/>
      <c r="D413" s="39"/>
      <c r="E413" s="89"/>
      <c r="F413" s="90"/>
      <c r="G413" s="78"/>
      <c r="H413" s="91"/>
      <c r="I413" s="78"/>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c r="CT413" s="80"/>
      <c r="CU413" s="80"/>
      <c r="CV413" s="80"/>
      <c r="CW413" s="80"/>
      <c r="CX413" s="80"/>
      <c r="CY413" s="80"/>
      <c r="CZ413" s="80"/>
      <c r="DA413" s="80"/>
      <c r="DB413" s="80"/>
      <c r="DC413" s="80"/>
      <c r="DD413" s="80"/>
      <c r="DE413" s="80"/>
      <c r="DF413" s="80"/>
      <c r="DG413" s="80"/>
      <c r="DH413" s="80"/>
      <c r="DI413" s="80"/>
      <c r="DJ413" s="80"/>
      <c r="DK413" s="80"/>
      <c r="DL413" s="80"/>
      <c r="DM413" s="80"/>
      <c r="DN413" s="80"/>
      <c r="DO413" s="80"/>
      <c r="DP413" s="80"/>
      <c r="DQ413" s="80"/>
      <c r="DR413" s="80"/>
      <c r="DS413" s="80"/>
      <c r="DT413" s="80"/>
      <c r="DU413" s="80"/>
      <c r="DV413" s="80"/>
      <c r="DW413" s="80"/>
      <c r="DX413" s="80"/>
      <c r="DY413" s="80"/>
      <c r="DZ413" s="80"/>
      <c r="EA413" s="80"/>
      <c r="EB413" s="80"/>
      <c r="EC413" s="80"/>
      <c r="ED413" s="80"/>
      <c r="EE413" s="80"/>
      <c r="EF413" s="80"/>
      <c r="EG413" s="80"/>
      <c r="EH413" s="80"/>
      <c r="EI413" s="80"/>
      <c r="EJ413" s="80"/>
      <c r="EK413" s="80"/>
      <c r="EL413" s="80"/>
      <c r="EM413" s="80"/>
      <c r="EN413" s="80"/>
      <c r="EO413" s="80"/>
      <c r="EP413" s="80"/>
      <c r="EQ413" s="80"/>
      <c r="ER413" s="80"/>
      <c r="ES413" s="80"/>
      <c r="ET413" s="80"/>
      <c r="EU413" s="80"/>
      <c r="EV413" s="80"/>
      <c r="EW413" s="80"/>
      <c r="EX413" s="80"/>
      <c r="EY413" s="80"/>
      <c r="EZ413" s="80"/>
      <c r="FA413" s="80"/>
      <c r="FB413" s="80"/>
      <c r="FC413" s="80"/>
      <c r="FD413" s="80"/>
      <c r="FE413" s="80"/>
      <c r="FF413" s="80"/>
      <c r="FG413" s="80"/>
      <c r="FH413" s="80"/>
      <c r="FI413" s="80"/>
      <c r="FJ413" s="80"/>
      <c r="FK413" s="80"/>
      <c r="FL413" s="80"/>
      <c r="FM413" s="80"/>
      <c r="FN413" s="80"/>
      <c r="FO413" s="80"/>
      <c r="FP413" s="80"/>
      <c r="FQ413" s="80"/>
      <c r="FR413" s="80"/>
      <c r="FS413" s="80"/>
      <c r="FT413" s="80"/>
      <c r="FU413" s="80"/>
      <c r="FV413" s="80"/>
      <c r="FW413" s="80"/>
      <c r="FX413" s="80"/>
      <c r="FY413" s="80"/>
      <c r="FZ413" s="80"/>
      <c r="GA413" s="80"/>
      <c r="GB413" s="80"/>
      <c r="GC413" s="80"/>
      <c r="GD413" s="80"/>
      <c r="GE413" s="80"/>
      <c r="GF413" s="80"/>
    </row>
    <row r="414" spans="1:188" x14ac:dyDescent="0.25">
      <c r="A414" s="101"/>
      <c r="B414" s="102"/>
      <c r="C414" s="103"/>
      <c r="D414" s="39"/>
      <c r="E414" s="89"/>
      <c r="F414" s="90"/>
      <c r="G414" s="78"/>
      <c r="H414" s="91"/>
      <c r="I414" s="78"/>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80"/>
      <c r="AO414" s="80"/>
      <c r="AP414" s="80"/>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0"/>
      <c r="CB414" s="80"/>
      <c r="CC414" s="80"/>
      <c r="CD414" s="80"/>
      <c r="CE414" s="80"/>
      <c r="CF414" s="80"/>
      <c r="CG414" s="80"/>
      <c r="CH414" s="80"/>
      <c r="CI414" s="80"/>
      <c r="CJ414" s="80"/>
      <c r="CK414" s="80"/>
      <c r="CL414" s="80"/>
      <c r="CM414" s="80"/>
      <c r="CN414" s="80"/>
      <c r="CO414" s="80"/>
      <c r="CP414" s="80"/>
      <c r="CQ414" s="80"/>
      <c r="CR414" s="80"/>
      <c r="CS414" s="80"/>
      <c r="CT414" s="80"/>
      <c r="CU414" s="80"/>
      <c r="CV414" s="80"/>
      <c r="CW414" s="80"/>
      <c r="CX414" s="80"/>
      <c r="CY414" s="80"/>
      <c r="CZ414" s="80"/>
      <c r="DA414" s="80"/>
      <c r="DB414" s="80"/>
      <c r="DC414" s="80"/>
      <c r="DD414" s="80"/>
      <c r="DE414" s="80"/>
      <c r="DF414" s="80"/>
      <c r="DG414" s="80"/>
      <c r="DH414" s="80"/>
      <c r="DI414" s="80"/>
      <c r="DJ414" s="80"/>
      <c r="DK414" s="80"/>
      <c r="DL414" s="80"/>
      <c r="DM414" s="80"/>
      <c r="DN414" s="80"/>
      <c r="DO414" s="80"/>
      <c r="DP414" s="80"/>
      <c r="DQ414" s="80"/>
      <c r="DR414" s="80"/>
      <c r="DS414" s="80"/>
      <c r="DT414" s="80"/>
      <c r="DU414" s="80"/>
      <c r="DV414" s="80"/>
      <c r="DW414" s="80"/>
      <c r="DX414" s="80"/>
      <c r="DY414" s="80"/>
      <c r="DZ414" s="80"/>
      <c r="EA414" s="80"/>
      <c r="EB414" s="80"/>
      <c r="EC414" s="80"/>
      <c r="ED414" s="80"/>
      <c r="EE414" s="80"/>
      <c r="EF414" s="80"/>
      <c r="EG414" s="80"/>
      <c r="EH414" s="80"/>
      <c r="EI414" s="80"/>
      <c r="EJ414" s="80"/>
      <c r="EK414" s="80"/>
      <c r="EL414" s="80"/>
      <c r="EM414" s="80"/>
      <c r="EN414" s="80"/>
      <c r="EO414" s="80"/>
      <c r="EP414" s="80"/>
      <c r="EQ414" s="80"/>
      <c r="ER414" s="80"/>
      <c r="ES414" s="80"/>
      <c r="ET414" s="80"/>
      <c r="EU414" s="80"/>
      <c r="EV414" s="80"/>
      <c r="EW414" s="80"/>
      <c r="EX414" s="80"/>
      <c r="EY414" s="80"/>
      <c r="EZ414" s="80"/>
      <c r="FA414" s="80"/>
      <c r="FB414" s="80"/>
      <c r="FC414" s="80"/>
      <c r="FD414" s="80"/>
      <c r="FE414" s="80"/>
      <c r="FF414" s="80"/>
      <c r="FG414" s="80"/>
      <c r="FH414" s="80"/>
      <c r="FI414" s="80"/>
      <c r="FJ414" s="80"/>
      <c r="FK414" s="80"/>
      <c r="FL414" s="80"/>
      <c r="FM414" s="80"/>
      <c r="FN414" s="80"/>
      <c r="FO414" s="80"/>
      <c r="FP414" s="80"/>
      <c r="FQ414" s="80"/>
      <c r="FR414" s="80"/>
      <c r="FS414" s="80"/>
      <c r="FT414" s="80"/>
      <c r="FU414" s="80"/>
      <c r="FV414" s="80"/>
      <c r="FW414" s="80"/>
      <c r="FX414" s="80"/>
      <c r="FY414" s="80"/>
      <c r="FZ414" s="80"/>
      <c r="GA414" s="80"/>
      <c r="GB414" s="80"/>
      <c r="GC414" s="80"/>
      <c r="GD414" s="80"/>
      <c r="GE414" s="80"/>
      <c r="GF414" s="80"/>
    </row>
    <row r="415" spans="1:188" x14ac:dyDescent="0.25">
      <c r="A415" s="101"/>
      <c r="B415" s="102"/>
      <c r="C415" s="103"/>
      <c r="D415" s="39"/>
      <c r="E415" s="89"/>
      <c r="F415" s="90"/>
      <c r="G415" s="78"/>
      <c r="H415" s="91"/>
      <c r="I415" s="78"/>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80"/>
      <c r="AO415" s="80"/>
      <c r="AP415" s="80"/>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0"/>
      <c r="CB415" s="80"/>
      <c r="CC415" s="80"/>
      <c r="CD415" s="80"/>
      <c r="CE415" s="80"/>
      <c r="CF415" s="80"/>
      <c r="CG415" s="80"/>
      <c r="CH415" s="80"/>
      <c r="CI415" s="80"/>
      <c r="CJ415" s="80"/>
      <c r="CK415" s="80"/>
      <c r="CL415" s="80"/>
      <c r="CM415" s="80"/>
      <c r="CN415" s="80"/>
      <c r="CO415" s="80"/>
      <c r="CP415" s="80"/>
      <c r="CQ415" s="80"/>
      <c r="CR415" s="80"/>
      <c r="CS415" s="80"/>
      <c r="CT415" s="80"/>
      <c r="CU415" s="80"/>
      <c r="CV415" s="80"/>
      <c r="CW415" s="80"/>
      <c r="CX415" s="80"/>
      <c r="CY415" s="80"/>
      <c r="CZ415" s="80"/>
      <c r="DA415" s="80"/>
      <c r="DB415" s="80"/>
      <c r="DC415" s="80"/>
      <c r="DD415" s="80"/>
      <c r="DE415" s="80"/>
      <c r="DF415" s="80"/>
      <c r="DG415" s="80"/>
      <c r="DH415" s="80"/>
      <c r="DI415" s="80"/>
      <c r="DJ415" s="80"/>
      <c r="DK415" s="80"/>
      <c r="DL415" s="80"/>
      <c r="DM415" s="80"/>
      <c r="DN415" s="80"/>
      <c r="DO415" s="80"/>
      <c r="DP415" s="80"/>
      <c r="DQ415" s="80"/>
      <c r="DR415" s="80"/>
      <c r="DS415" s="80"/>
      <c r="DT415" s="80"/>
      <c r="DU415" s="80"/>
      <c r="DV415" s="80"/>
      <c r="DW415" s="80"/>
      <c r="DX415" s="80"/>
      <c r="DY415" s="80"/>
      <c r="DZ415" s="80"/>
      <c r="EA415" s="80"/>
      <c r="EB415" s="80"/>
      <c r="EC415" s="80"/>
      <c r="ED415" s="80"/>
      <c r="EE415" s="80"/>
      <c r="EF415" s="80"/>
      <c r="EG415" s="80"/>
      <c r="EH415" s="80"/>
      <c r="EI415" s="80"/>
      <c r="EJ415" s="80"/>
      <c r="EK415" s="80"/>
      <c r="EL415" s="80"/>
      <c r="EM415" s="80"/>
      <c r="EN415" s="80"/>
      <c r="EO415" s="80"/>
      <c r="EP415" s="80"/>
      <c r="EQ415" s="80"/>
      <c r="ER415" s="80"/>
      <c r="ES415" s="80"/>
      <c r="ET415" s="80"/>
      <c r="EU415" s="80"/>
      <c r="EV415" s="80"/>
      <c r="EW415" s="80"/>
      <c r="EX415" s="80"/>
      <c r="EY415" s="80"/>
      <c r="EZ415" s="80"/>
      <c r="FA415" s="80"/>
      <c r="FB415" s="80"/>
      <c r="FC415" s="80"/>
      <c r="FD415" s="80"/>
      <c r="FE415" s="80"/>
      <c r="FF415" s="80"/>
      <c r="FG415" s="80"/>
      <c r="FH415" s="80"/>
      <c r="FI415" s="80"/>
      <c r="FJ415" s="80"/>
      <c r="FK415" s="80"/>
      <c r="FL415" s="80"/>
      <c r="FM415" s="80"/>
      <c r="FN415" s="80"/>
      <c r="FO415" s="80"/>
      <c r="FP415" s="80"/>
      <c r="FQ415" s="80"/>
      <c r="FR415" s="80"/>
      <c r="FS415" s="80"/>
      <c r="FT415" s="80"/>
      <c r="FU415" s="80"/>
      <c r="FV415" s="80"/>
      <c r="FW415" s="80"/>
      <c r="FX415" s="80"/>
      <c r="FY415" s="80"/>
      <c r="FZ415" s="80"/>
      <c r="GA415" s="80"/>
      <c r="GB415" s="80"/>
      <c r="GC415" s="80"/>
      <c r="GD415" s="80"/>
      <c r="GE415" s="80"/>
      <c r="GF415" s="80"/>
    </row>
    <row r="416" spans="1:188" x14ac:dyDescent="0.25">
      <c r="A416" s="101"/>
      <c r="B416" s="102"/>
      <c r="C416" s="103"/>
      <c r="D416" s="39"/>
      <c r="E416" s="89"/>
      <c r="F416" s="90"/>
      <c r="G416" s="78"/>
      <c r="H416" s="91"/>
      <c r="I416" s="78"/>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80"/>
      <c r="AO416" s="80"/>
      <c r="AP416" s="80"/>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0"/>
      <c r="CB416" s="80"/>
      <c r="CC416" s="80"/>
      <c r="CD416" s="80"/>
      <c r="CE416" s="80"/>
      <c r="CF416" s="80"/>
      <c r="CG416" s="80"/>
      <c r="CH416" s="80"/>
      <c r="CI416" s="80"/>
      <c r="CJ416" s="80"/>
      <c r="CK416" s="80"/>
      <c r="CL416" s="80"/>
      <c r="CM416" s="80"/>
      <c r="CN416" s="80"/>
      <c r="CO416" s="80"/>
      <c r="CP416" s="80"/>
      <c r="CQ416" s="80"/>
      <c r="CR416" s="80"/>
      <c r="CS416" s="80"/>
      <c r="CT416" s="80"/>
      <c r="CU416" s="80"/>
      <c r="CV416" s="80"/>
      <c r="CW416" s="80"/>
      <c r="CX416" s="80"/>
      <c r="CY416" s="80"/>
      <c r="CZ416" s="80"/>
      <c r="DA416" s="80"/>
      <c r="DB416" s="80"/>
      <c r="DC416" s="80"/>
      <c r="DD416" s="80"/>
      <c r="DE416" s="80"/>
      <c r="DF416" s="80"/>
      <c r="DG416" s="80"/>
      <c r="DH416" s="80"/>
      <c r="DI416" s="80"/>
      <c r="DJ416" s="80"/>
      <c r="DK416" s="80"/>
      <c r="DL416" s="80"/>
      <c r="DM416" s="80"/>
      <c r="DN416" s="80"/>
      <c r="DO416" s="80"/>
      <c r="DP416" s="80"/>
      <c r="DQ416" s="80"/>
      <c r="DR416" s="80"/>
      <c r="DS416" s="80"/>
      <c r="DT416" s="80"/>
      <c r="DU416" s="80"/>
      <c r="DV416" s="80"/>
      <c r="DW416" s="80"/>
      <c r="DX416" s="80"/>
      <c r="DY416" s="80"/>
      <c r="DZ416" s="80"/>
      <c r="EA416" s="80"/>
      <c r="EB416" s="80"/>
      <c r="EC416" s="80"/>
      <c r="ED416" s="80"/>
      <c r="EE416" s="80"/>
      <c r="EF416" s="80"/>
      <c r="EG416" s="80"/>
      <c r="EH416" s="80"/>
      <c r="EI416" s="80"/>
      <c r="EJ416" s="80"/>
      <c r="EK416" s="80"/>
      <c r="EL416" s="80"/>
      <c r="EM416" s="80"/>
      <c r="EN416" s="80"/>
      <c r="EO416" s="80"/>
      <c r="EP416" s="80"/>
      <c r="EQ416" s="80"/>
      <c r="ER416" s="80"/>
      <c r="ES416" s="80"/>
      <c r="ET416" s="80"/>
      <c r="EU416" s="80"/>
      <c r="EV416" s="80"/>
      <c r="EW416" s="80"/>
      <c r="EX416" s="80"/>
      <c r="EY416" s="80"/>
      <c r="EZ416" s="80"/>
      <c r="FA416" s="80"/>
      <c r="FB416" s="80"/>
      <c r="FC416" s="80"/>
      <c r="FD416" s="80"/>
      <c r="FE416" s="80"/>
      <c r="FF416" s="80"/>
      <c r="FG416" s="80"/>
      <c r="FH416" s="80"/>
      <c r="FI416" s="80"/>
      <c r="FJ416" s="80"/>
      <c r="FK416" s="80"/>
      <c r="FL416" s="80"/>
      <c r="FM416" s="80"/>
      <c r="FN416" s="80"/>
      <c r="FO416" s="80"/>
      <c r="FP416" s="80"/>
      <c r="FQ416" s="80"/>
      <c r="FR416" s="80"/>
      <c r="FS416" s="80"/>
      <c r="FT416" s="80"/>
      <c r="FU416" s="80"/>
      <c r="FV416" s="80"/>
      <c r="FW416" s="80"/>
      <c r="FX416" s="80"/>
      <c r="FY416" s="80"/>
      <c r="FZ416" s="80"/>
      <c r="GA416" s="80"/>
      <c r="GB416" s="80"/>
      <c r="GC416" s="80"/>
      <c r="GD416" s="80"/>
      <c r="GE416" s="80"/>
      <c r="GF416" s="80"/>
    </row>
    <row r="417" spans="1:188" x14ac:dyDescent="0.25">
      <c r="A417" s="101"/>
      <c r="B417" s="102"/>
      <c r="C417" s="103"/>
      <c r="D417" s="39"/>
      <c r="E417" s="89"/>
      <c r="F417" s="90"/>
      <c r="G417" s="78"/>
      <c r="H417" s="91"/>
      <c r="I417" s="78"/>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80"/>
      <c r="AO417" s="80"/>
      <c r="AP417" s="80"/>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0"/>
      <c r="CB417" s="80"/>
      <c r="CC417" s="80"/>
      <c r="CD417" s="80"/>
      <c r="CE417" s="80"/>
      <c r="CF417" s="80"/>
      <c r="CG417" s="80"/>
      <c r="CH417" s="80"/>
      <c r="CI417" s="80"/>
      <c r="CJ417" s="80"/>
      <c r="CK417" s="80"/>
      <c r="CL417" s="80"/>
      <c r="CM417" s="80"/>
      <c r="CN417" s="80"/>
      <c r="CO417" s="80"/>
      <c r="CP417" s="80"/>
      <c r="CQ417" s="80"/>
      <c r="CR417" s="80"/>
      <c r="CS417" s="80"/>
      <c r="CT417" s="80"/>
      <c r="CU417" s="80"/>
      <c r="CV417" s="80"/>
      <c r="CW417" s="80"/>
      <c r="CX417" s="80"/>
      <c r="CY417" s="80"/>
      <c r="CZ417" s="80"/>
      <c r="DA417" s="80"/>
      <c r="DB417" s="80"/>
      <c r="DC417" s="80"/>
      <c r="DD417" s="80"/>
      <c r="DE417" s="80"/>
      <c r="DF417" s="80"/>
      <c r="DG417" s="80"/>
      <c r="DH417" s="80"/>
      <c r="DI417" s="80"/>
      <c r="DJ417" s="80"/>
      <c r="DK417" s="80"/>
      <c r="DL417" s="80"/>
      <c r="DM417" s="80"/>
      <c r="DN417" s="80"/>
      <c r="DO417" s="80"/>
      <c r="DP417" s="80"/>
      <c r="DQ417" s="80"/>
      <c r="DR417" s="80"/>
      <c r="DS417" s="80"/>
      <c r="DT417" s="80"/>
      <c r="DU417" s="80"/>
      <c r="DV417" s="80"/>
      <c r="DW417" s="80"/>
      <c r="DX417" s="80"/>
      <c r="DY417" s="80"/>
      <c r="DZ417" s="80"/>
      <c r="EA417" s="80"/>
      <c r="EB417" s="80"/>
      <c r="EC417" s="80"/>
      <c r="ED417" s="80"/>
      <c r="EE417" s="80"/>
      <c r="EF417" s="80"/>
      <c r="EG417" s="80"/>
      <c r="EH417" s="80"/>
      <c r="EI417" s="80"/>
      <c r="EJ417" s="80"/>
      <c r="EK417" s="80"/>
      <c r="EL417" s="80"/>
      <c r="EM417" s="80"/>
      <c r="EN417" s="80"/>
      <c r="EO417" s="80"/>
      <c r="EP417" s="80"/>
      <c r="EQ417" s="80"/>
      <c r="ER417" s="80"/>
      <c r="ES417" s="80"/>
      <c r="ET417" s="80"/>
      <c r="EU417" s="80"/>
      <c r="EV417" s="80"/>
      <c r="EW417" s="80"/>
      <c r="EX417" s="80"/>
      <c r="EY417" s="80"/>
      <c r="EZ417" s="80"/>
      <c r="FA417" s="80"/>
      <c r="FB417" s="80"/>
      <c r="FC417" s="80"/>
      <c r="FD417" s="80"/>
      <c r="FE417" s="80"/>
      <c r="FF417" s="80"/>
      <c r="FG417" s="80"/>
      <c r="FH417" s="80"/>
      <c r="FI417" s="80"/>
      <c r="FJ417" s="80"/>
      <c r="FK417" s="80"/>
      <c r="FL417" s="80"/>
      <c r="FM417" s="80"/>
      <c r="FN417" s="80"/>
      <c r="FO417" s="80"/>
      <c r="FP417" s="80"/>
      <c r="FQ417" s="80"/>
      <c r="FR417" s="80"/>
      <c r="FS417" s="80"/>
      <c r="FT417" s="80"/>
      <c r="FU417" s="80"/>
      <c r="FV417" s="80"/>
      <c r="FW417" s="80"/>
      <c r="FX417" s="80"/>
      <c r="FY417" s="80"/>
      <c r="FZ417" s="80"/>
      <c r="GA417" s="80"/>
      <c r="GB417" s="80"/>
      <c r="GC417" s="80"/>
      <c r="GD417" s="80"/>
      <c r="GE417" s="80"/>
      <c r="GF417" s="80"/>
    </row>
    <row r="418" spans="1:188" x14ac:dyDescent="0.25">
      <c r="A418" s="101"/>
      <c r="B418" s="102"/>
      <c r="C418" s="103"/>
      <c r="D418" s="39"/>
      <c r="E418" s="89"/>
      <c r="F418" s="90"/>
      <c r="G418" s="78"/>
      <c r="H418" s="91"/>
      <c r="I418" s="78"/>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80"/>
      <c r="AO418" s="80"/>
      <c r="AP418" s="80"/>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0"/>
      <c r="CB418" s="80"/>
      <c r="CC418" s="80"/>
      <c r="CD418" s="80"/>
      <c r="CE418" s="80"/>
      <c r="CF418" s="80"/>
      <c r="CG418" s="80"/>
      <c r="CH418" s="80"/>
      <c r="CI418" s="80"/>
      <c r="CJ418" s="80"/>
      <c r="CK418" s="80"/>
      <c r="CL418" s="80"/>
      <c r="CM418" s="80"/>
      <c r="CN418" s="80"/>
      <c r="CO418" s="80"/>
      <c r="CP418" s="80"/>
      <c r="CQ418" s="80"/>
      <c r="CR418" s="80"/>
      <c r="CS418" s="80"/>
      <c r="CT418" s="80"/>
      <c r="CU418" s="80"/>
      <c r="CV418" s="80"/>
      <c r="CW418" s="80"/>
      <c r="CX418" s="80"/>
      <c r="CY418" s="80"/>
      <c r="CZ418" s="80"/>
      <c r="DA418" s="80"/>
      <c r="DB418" s="80"/>
      <c r="DC418" s="80"/>
      <c r="DD418" s="80"/>
      <c r="DE418" s="80"/>
      <c r="DF418" s="80"/>
      <c r="DG418" s="80"/>
      <c r="DH418" s="80"/>
      <c r="DI418" s="80"/>
      <c r="DJ418" s="80"/>
      <c r="DK418" s="80"/>
      <c r="DL418" s="80"/>
      <c r="DM418" s="80"/>
      <c r="DN418" s="80"/>
      <c r="DO418" s="80"/>
      <c r="DP418" s="80"/>
      <c r="DQ418" s="80"/>
      <c r="DR418" s="80"/>
      <c r="DS418" s="80"/>
      <c r="DT418" s="80"/>
      <c r="DU418" s="80"/>
      <c r="DV418" s="80"/>
      <c r="DW418" s="80"/>
      <c r="DX418" s="80"/>
      <c r="DY418" s="80"/>
      <c r="DZ418" s="80"/>
      <c r="EA418" s="80"/>
      <c r="EB418" s="80"/>
      <c r="EC418" s="80"/>
      <c r="ED418" s="80"/>
      <c r="EE418" s="80"/>
      <c r="EF418" s="80"/>
      <c r="EG418" s="80"/>
      <c r="EH418" s="80"/>
      <c r="EI418" s="80"/>
      <c r="EJ418" s="80"/>
      <c r="EK418" s="80"/>
      <c r="EL418" s="80"/>
      <c r="EM418" s="80"/>
      <c r="EN418" s="80"/>
      <c r="EO418" s="80"/>
      <c r="EP418" s="80"/>
      <c r="EQ418" s="80"/>
      <c r="ER418" s="80"/>
      <c r="ES418" s="80"/>
      <c r="ET418" s="80"/>
      <c r="EU418" s="80"/>
      <c r="EV418" s="80"/>
      <c r="EW418" s="80"/>
      <c r="EX418" s="80"/>
      <c r="EY418" s="80"/>
      <c r="EZ418" s="80"/>
      <c r="FA418" s="80"/>
      <c r="FB418" s="80"/>
      <c r="FC418" s="80"/>
      <c r="FD418" s="80"/>
      <c r="FE418" s="80"/>
      <c r="FF418" s="80"/>
      <c r="FG418" s="80"/>
      <c r="FH418" s="80"/>
      <c r="FI418" s="80"/>
      <c r="FJ418" s="80"/>
      <c r="FK418" s="80"/>
      <c r="FL418" s="80"/>
      <c r="FM418" s="80"/>
      <c r="FN418" s="80"/>
      <c r="FO418" s="80"/>
      <c r="FP418" s="80"/>
      <c r="FQ418" s="80"/>
      <c r="FR418" s="80"/>
      <c r="FS418" s="80"/>
      <c r="FT418" s="80"/>
      <c r="FU418" s="80"/>
      <c r="FV418" s="80"/>
      <c r="FW418" s="80"/>
      <c r="FX418" s="80"/>
      <c r="FY418" s="80"/>
      <c r="FZ418" s="80"/>
      <c r="GA418" s="80"/>
      <c r="GB418" s="80"/>
      <c r="GC418" s="80"/>
      <c r="GD418" s="80"/>
      <c r="GE418" s="80"/>
      <c r="GF418" s="80"/>
    </row>
    <row r="419" spans="1:188" x14ac:dyDescent="0.25">
      <c r="A419" s="101"/>
      <c r="B419" s="102"/>
      <c r="C419" s="103"/>
      <c r="D419" s="39"/>
      <c r="E419" s="89"/>
      <c r="F419" s="90"/>
      <c r="G419" s="78"/>
      <c r="H419" s="91"/>
      <c r="I419" s="78"/>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80"/>
      <c r="AO419" s="80"/>
      <c r="AP419" s="80"/>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0"/>
      <c r="CB419" s="80"/>
      <c r="CC419" s="80"/>
      <c r="CD419" s="80"/>
      <c r="CE419" s="80"/>
      <c r="CF419" s="80"/>
      <c r="CG419" s="80"/>
      <c r="CH419" s="80"/>
      <c r="CI419" s="80"/>
      <c r="CJ419" s="80"/>
      <c r="CK419" s="80"/>
      <c r="CL419" s="80"/>
      <c r="CM419" s="80"/>
      <c r="CN419" s="80"/>
      <c r="CO419" s="80"/>
      <c r="CP419" s="80"/>
      <c r="CQ419" s="80"/>
      <c r="CR419" s="80"/>
      <c r="CS419" s="80"/>
      <c r="CT419" s="80"/>
      <c r="CU419" s="80"/>
      <c r="CV419" s="80"/>
      <c r="CW419" s="80"/>
      <c r="CX419" s="80"/>
      <c r="CY419" s="80"/>
      <c r="CZ419" s="80"/>
      <c r="DA419" s="80"/>
      <c r="DB419" s="80"/>
      <c r="DC419" s="80"/>
      <c r="DD419" s="80"/>
      <c r="DE419" s="80"/>
      <c r="DF419" s="80"/>
      <c r="DG419" s="80"/>
      <c r="DH419" s="80"/>
      <c r="DI419" s="80"/>
      <c r="DJ419" s="80"/>
      <c r="DK419" s="80"/>
      <c r="DL419" s="80"/>
      <c r="DM419" s="80"/>
      <c r="DN419" s="80"/>
      <c r="DO419" s="80"/>
      <c r="DP419" s="80"/>
      <c r="DQ419" s="80"/>
      <c r="DR419" s="80"/>
      <c r="DS419" s="80"/>
      <c r="DT419" s="80"/>
      <c r="DU419" s="80"/>
      <c r="DV419" s="80"/>
      <c r="DW419" s="80"/>
      <c r="DX419" s="80"/>
      <c r="DY419" s="80"/>
      <c r="DZ419" s="80"/>
      <c r="EA419" s="80"/>
      <c r="EB419" s="80"/>
      <c r="EC419" s="80"/>
      <c r="ED419" s="80"/>
      <c r="EE419" s="80"/>
      <c r="EF419" s="80"/>
      <c r="EG419" s="80"/>
      <c r="EH419" s="80"/>
      <c r="EI419" s="80"/>
      <c r="EJ419" s="80"/>
      <c r="EK419" s="80"/>
      <c r="EL419" s="80"/>
      <c r="EM419" s="80"/>
      <c r="EN419" s="80"/>
      <c r="EO419" s="80"/>
      <c r="EP419" s="80"/>
      <c r="EQ419" s="80"/>
      <c r="ER419" s="80"/>
      <c r="ES419" s="80"/>
      <c r="ET419" s="80"/>
      <c r="EU419" s="80"/>
      <c r="EV419" s="80"/>
      <c r="EW419" s="80"/>
      <c r="EX419" s="80"/>
      <c r="EY419" s="80"/>
      <c r="EZ419" s="80"/>
      <c r="FA419" s="80"/>
      <c r="FB419" s="80"/>
      <c r="FC419" s="80"/>
      <c r="FD419" s="80"/>
      <c r="FE419" s="80"/>
      <c r="FF419" s="80"/>
      <c r="FG419" s="80"/>
      <c r="FH419" s="80"/>
      <c r="FI419" s="80"/>
      <c r="FJ419" s="80"/>
      <c r="FK419" s="80"/>
      <c r="FL419" s="80"/>
      <c r="FM419" s="80"/>
      <c r="FN419" s="80"/>
      <c r="FO419" s="80"/>
      <c r="FP419" s="80"/>
      <c r="FQ419" s="80"/>
      <c r="FR419" s="80"/>
      <c r="FS419" s="80"/>
      <c r="FT419" s="80"/>
      <c r="FU419" s="80"/>
      <c r="FV419" s="80"/>
      <c r="FW419" s="80"/>
      <c r="FX419" s="80"/>
      <c r="FY419" s="80"/>
      <c r="FZ419" s="80"/>
      <c r="GA419" s="80"/>
      <c r="GB419" s="80"/>
      <c r="GC419" s="80"/>
      <c r="GD419" s="80"/>
      <c r="GE419" s="80"/>
      <c r="GF419" s="80"/>
    </row>
    <row r="420" spans="1:188" x14ac:dyDescent="0.25">
      <c r="A420" s="101"/>
      <c r="B420" s="102"/>
      <c r="C420" s="103"/>
      <c r="D420" s="39"/>
      <c r="E420" s="89"/>
      <c r="F420" s="90"/>
      <c r="G420" s="78"/>
      <c r="H420" s="91"/>
      <c r="I420" s="78"/>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0"/>
      <c r="CB420" s="80"/>
      <c r="CC420" s="80"/>
      <c r="CD420" s="80"/>
      <c r="CE420" s="80"/>
      <c r="CF420" s="80"/>
      <c r="CG420" s="80"/>
      <c r="CH420" s="80"/>
      <c r="CI420" s="80"/>
      <c r="CJ420" s="80"/>
      <c r="CK420" s="80"/>
      <c r="CL420" s="80"/>
      <c r="CM420" s="80"/>
      <c r="CN420" s="80"/>
      <c r="CO420" s="80"/>
      <c r="CP420" s="80"/>
      <c r="CQ420" s="80"/>
      <c r="CR420" s="80"/>
      <c r="CS420" s="80"/>
      <c r="CT420" s="80"/>
      <c r="CU420" s="80"/>
      <c r="CV420" s="80"/>
      <c r="CW420" s="80"/>
      <c r="CX420" s="80"/>
      <c r="CY420" s="80"/>
      <c r="CZ420" s="80"/>
      <c r="DA420" s="80"/>
      <c r="DB420" s="80"/>
      <c r="DC420" s="80"/>
      <c r="DD420" s="80"/>
      <c r="DE420" s="80"/>
      <c r="DF420" s="80"/>
      <c r="DG420" s="80"/>
      <c r="DH420" s="80"/>
      <c r="DI420" s="80"/>
      <c r="DJ420" s="80"/>
      <c r="DK420" s="80"/>
      <c r="DL420" s="80"/>
      <c r="DM420" s="80"/>
      <c r="DN420" s="80"/>
      <c r="DO420" s="80"/>
      <c r="DP420" s="80"/>
      <c r="DQ420" s="80"/>
      <c r="DR420" s="80"/>
      <c r="DS420" s="80"/>
      <c r="DT420" s="80"/>
      <c r="DU420" s="80"/>
      <c r="DV420" s="80"/>
      <c r="DW420" s="80"/>
      <c r="DX420" s="80"/>
      <c r="DY420" s="80"/>
      <c r="DZ420" s="80"/>
      <c r="EA420" s="80"/>
      <c r="EB420" s="80"/>
      <c r="EC420" s="80"/>
      <c r="ED420" s="80"/>
      <c r="EE420" s="80"/>
      <c r="EF420" s="80"/>
      <c r="EG420" s="80"/>
      <c r="EH420" s="80"/>
      <c r="EI420" s="80"/>
      <c r="EJ420" s="80"/>
      <c r="EK420" s="80"/>
      <c r="EL420" s="80"/>
      <c r="EM420" s="80"/>
      <c r="EN420" s="80"/>
      <c r="EO420" s="80"/>
      <c r="EP420" s="80"/>
      <c r="EQ420" s="80"/>
      <c r="ER420" s="80"/>
      <c r="ES420" s="80"/>
      <c r="ET420" s="80"/>
      <c r="EU420" s="80"/>
      <c r="EV420" s="80"/>
      <c r="EW420" s="80"/>
      <c r="EX420" s="80"/>
      <c r="EY420" s="80"/>
      <c r="EZ420" s="80"/>
      <c r="FA420" s="80"/>
      <c r="FB420" s="80"/>
      <c r="FC420" s="80"/>
      <c r="FD420" s="80"/>
      <c r="FE420" s="80"/>
      <c r="FF420" s="80"/>
      <c r="FG420" s="80"/>
      <c r="FH420" s="80"/>
      <c r="FI420" s="80"/>
      <c r="FJ420" s="80"/>
      <c r="FK420" s="80"/>
      <c r="FL420" s="80"/>
      <c r="FM420" s="80"/>
      <c r="FN420" s="80"/>
      <c r="FO420" s="80"/>
      <c r="FP420" s="80"/>
      <c r="FQ420" s="80"/>
      <c r="FR420" s="80"/>
      <c r="FS420" s="80"/>
      <c r="FT420" s="80"/>
      <c r="FU420" s="80"/>
      <c r="FV420" s="80"/>
      <c r="FW420" s="80"/>
      <c r="FX420" s="80"/>
      <c r="FY420" s="80"/>
      <c r="FZ420" s="80"/>
      <c r="GA420" s="80"/>
      <c r="GB420" s="80"/>
      <c r="GC420" s="80"/>
      <c r="GD420" s="80"/>
      <c r="GE420" s="80"/>
      <c r="GF420" s="80"/>
    </row>
    <row r="421" spans="1:188" x14ac:dyDescent="0.25">
      <c r="A421" s="101"/>
      <c r="B421" s="102"/>
      <c r="C421" s="103"/>
      <c r="D421" s="39"/>
      <c r="E421" s="89"/>
      <c r="F421" s="90"/>
      <c r="G421" s="78"/>
      <c r="H421" s="91"/>
      <c r="I421" s="78"/>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80"/>
      <c r="AO421" s="80"/>
      <c r="AP421" s="80"/>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0"/>
      <c r="CB421" s="80"/>
      <c r="CC421" s="80"/>
      <c r="CD421" s="80"/>
      <c r="CE421" s="80"/>
      <c r="CF421" s="80"/>
      <c r="CG421" s="80"/>
      <c r="CH421" s="80"/>
      <c r="CI421" s="80"/>
      <c r="CJ421" s="80"/>
      <c r="CK421" s="80"/>
      <c r="CL421" s="80"/>
      <c r="CM421" s="80"/>
      <c r="CN421" s="80"/>
      <c r="CO421" s="80"/>
      <c r="CP421" s="80"/>
      <c r="CQ421" s="80"/>
      <c r="CR421" s="80"/>
      <c r="CS421" s="80"/>
      <c r="CT421" s="80"/>
      <c r="CU421" s="80"/>
      <c r="CV421" s="80"/>
      <c r="CW421" s="80"/>
      <c r="CX421" s="80"/>
      <c r="CY421" s="80"/>
      <c r="CZ421" s="80"/>
      <c r="DA421" s="80"/>
      <c r="DB421" s="80"/>
      <c r="DC421" s="80"/>
      <c r="DD421" s="80"/>
      <c r="DE421" s="80"/>
      <c r="DF421" s="80"/>
      <c r="DG421" s="80"/>
      <c r="DH421" s="80"/>
      <c r="DI421" s="80"/>
      <c r="DJ421" s="80"/>
      <c r="DK421" s="80"/>
      <c r="DL421" s="80"/>
      <c r="DM421" s="80"/>
      <c r="DN421" s="80"/>
      <c r="DO421" s="80"/>
      <c r="DP421" s="80"/>
      <c r="DQ421" s="80"/>
      <c r="DR421" s="80"/>
      <c r="DS421" s="80"/>
      <c r="DT421" s="80"/>
      <c r="DU421" s="80"/>
      <c r="DV421" s="80"/>
      <c r="DW421" s="80"/>
      <c r="DX421" s="80"/>
      <c r="DY421" s="80"/>
      <c r="DZ421" s="80"/>
      <c r="EA421" s="80"/>
      <c r="EB421" s="80"/>
      <c r="EC421" s="80"/>
      <c r="ED421" s="80"/>
      <c r="EE421" s="80"/>
      <c r="EF421" s="80"/>
      <c r="EG421" s="80"/>
      <c r="EH421" s="80"/>
      <c r="EI421" s="80"/>
      <c r="EJ421" s="80"/>
      <c r="EK421" s="80"/>
      <c r="EL421" s="80"/>
      <c r="EM421" s="80"/>
      <c r="EN421" s="80"/>
      <c r="EO421" s="80"/>
      <c r="EP421" s="80"/>
      <c r="EQ421" s="80"/>
      <c r="ER421" s="80"/>
      <c r="ES421" s="80"/>
      <c r="ET421" s="80"/>
      <c r="EU421" s="80"/>
      <c r="EV421" s="80"/>
      <c r="EW421" s="80"/>
      <c r="EX421" s="80"/>
      <c r="EY421" s="80"/>
      <c r="EZ421" s="80"/>
      <c r="FA421" s="80"/>
      <c r="FB421" s="80"/>
      <c r="FC421" s="80"/>
      <c r="FD421" s="80"/>
      <c r="FE421" s="80"/>
      <c r="FF421" s="80"/>
      <c r="FG421" s="80"/>
      <c r="FH421" s="80"/>
      <c r="FI421" s="80"/>
      <c r="FJ421" s="80"/>
      <c r="FK421" s="80"/>
      <c r="FL421" s="80"/>
      <c r="FM421" s="80"/>
      <c r="FN421" s="80"/>
      <c r="FO421" s="80"/>
      <c r="FP421" s="80"/>
      <c r="FQ421" s="80"/>
      <c r="FR421" s="80"/>
      <c r="FS421" s="80"/>
      <c r="FT421" s="80"/>
      <c r="FU421" s="80"/>
      <c r="FV421" s="80"/>
      <c r="FW421" s="80"/>
      <c r="FX421" s="80"/>
      <c r="FY421" s="80"/>
      <c r="FZ421" s="80"/>
      <c r="GA421" s="80"/>
      <c r="GB421" s="80"/>
      <c r="GC421" s="80"/>
      <c r="GD421" s="80"/>
      <c r="GE421" s="80"/>
      <c r="GF421" s="80"/>
    </row>
    <row r="422" spans="1:188" x14ac:dyDescent="0.25">
      <c r="A422" s="101"/>
      <c r="B422" s="102"/>
      <c r="C422" s="103"/>
      <c r="D422" s="39"/>
      <c r="E422" s="89"/>
      <c r="F422" s="90"/>
      <c r="G422" s="78"/>
      <c r="H422" s="91"/>
      <c r="I422" s="78"/>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80"/>
      <c r="AO422" s="80"/>
      <c r="AP422" s="80"/>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0"/>
      <c r="CB422" s="80"/>
      <c r="CC422" s="80"/>
      <c r="CD422" s="80"/>
      <c r="CE422" s="80"/>
      <c r="CF422" s="80"/>
      <c r="CG422" s="80"/>
      <c r="CH422" s="80"/>
      <c r="CI422" s="80"/>
      <c r="CJ422" s="80"/>
      <c r="CK422" s="80"/>
      <c r="CL422" s="80"/>
      <c r="CM422" s="80"/>
      <c r="CN422" s="80"/>
      <c r="CO422" s="80"/>
      <c r="CP422" s="80"/>
      <c r="CQ422" s="80"/>
      <c r="CR422" s="80"/>
      <c r="CS422" s="80"/>
      <c r="CT422" s="80"/>
      <c r="CU422" s="80"/>
      <c r="CV422" s="80"/>
      <c r="CW422" s="80"/>
      <c r="CX422" s="80"/>
      <c r="CY422" s="80"/>
      <c r="CZ422" s="80"/>
      <c r="DA422" s="80"/>
      <c r="DB422" s="80"/>
      <c r="DC422" s="80"/>
      <c r="DD422" s="80"/>
      <c r="DE422" s="80"/>
      <c r="DF422" s="80"/>
      <c r="DG422" s="80"/>
      <c r="DH422" s="80"/>
      <c r="DI422" s="80"/>
      <c r="DJ422" s="80"/>
      <c r="DK422" s="80"/>
      <c r="DL422" s="80"/>
      <c r="DM422" s="80"/>
      <c r="DN422" s="80"/>
      <c r="DO422" s="80"/>
      <c r="DP422" s="80"/>
      <c r="DQ422" s="80"/>
      <c r="DR422" s="80"/>
      <c r="DS422" s="80"/>
      <c r="DT422" s="80"/>
      <c r="DU422" s="80"/>
      <c r="DV422" s="80"/>
      <c r="DW422" s="80"/>
      <c r="DX422" s="80"/>
      <c r="DY422" s="80"/>
      <c r="DZ422" s="80"/>
      <c r="EA422" s="80"/>
      <c r="EB422" s="80"/>
      <c r="EC422" s="80"/>
      <c r="ED422" s="80"/>
      <c r="EE422" s="80"/>
      <c r="EF422" s="80"/>
      <c r="EG422" s="80"/>
      <c r="EH422" s="80"/>
      <c r="EI422" s="80"/>
      <c r="EJ422" s="80"/>
      <c r="EK422" s="80"/>
      <c r="EL422" s="80"/>
      <c r="EM422" s="80"/>
      <c r="EN422" s="80"/>
      <c r="EO422" s="80"/>
      <c r="EP422" s="80"/>
      <c r="EQ422" s="80"/>
      <c r="ER422" s="80"/>
      <c r="ES422" s="80"/>
      <c r="ET422" s="80"/>
      <c r="EU422" s="80"/>
      <c r="EV422" s="80"/>
      <c r="EW422" s="80"/>
      <c r="EX422" s="80"/>
      <c r="EY422" s="80"/>
      <c r="EZ422" s="80"/>
      <c r="FA422" s="80"/>
      <c r="FB422" s="80"/>
      <c r="FC422" s="80"/>
      <c r="FD422" s="80"/>
      <c r="FE422" s="80"/>
      <c r="FF422" s="80"/>
      <c r="FG422" s="80"/>
      <c r="FH422" s="80"/>
      <c r="FI422" s="80"/>
      <c r="FJ422" s="80"/>
      <c r="FK422" s="80"/>
      <c r="FL422" s="80"/>
      <c r="FM422" s="80"/>
      <c r="FN422" s="80"/>
      <c r="FO422" s="80"/>
      <c r="FP422" s="80"/>
      <c r="FQ422" s="80"/>
      <c r="FR422" s="80"/>
      <c r="FS422" s="80"/>
      <c r="FT422" s="80"/>
      <c r="FU422" s="80"/>
      <c r="FV422" s="80"/>
      <c r="FW422" s="80"/>
      <c r="FX422" s="80"/>
      <c r="FY422" s="80"/>
      <c r="FZ422" s="80"/>
      <c r="GA422" s="80"/>
      <c r="GB422" s="80"/>
      <c r="GC422" s="80"/>
      <c r="GD422" s="80"/>
      <c r="GE422" s="80"/>
      <c r="GF422" s="80"/>
    </row>
    <row r="423" spans="1:188" x14ac:dyDescent="0.25">
      <c r="A423" s="101"/>
      <c r="B423" s="102"/>
      <c r="C423" s="103"/>
      <c r="D423" s="39"/>
      <c r="E423" s="89"/>
      <c r="F423" s="90"/>
      <c r="G423" s="78"/>
      <c r="H423" s="91"/>
      <c r="I423" s="78"/>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80"/>
      <c r="AO423" s="80"/>
      <c r="AP423" s="80"/>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0"/>
      <c r="CB423" s="80"/>
      <c r="CC423" s="80"/>
      <c r="CD423" s="80"/>
      <c r="CE423" s="80"/>
      <c r="CF423" s="80"/>
      <c r="CG423" s="80"/>
      <c r="CH423" s="80"/>
      <c r="CI423" s="80"/>
      <c r="CJ423" s="80"/>
      <c r="CK423" s="80"/>
      <c r="CL423" s="80"/>
      <c r="CM423" s="80"/>
      <c r="CN423" s="80"/>
      <c r="CO423" s="80"/>
      <c r="CP423" s="80"/>
      <c r="CQ423" s="80"/>
      <c r="CR423" s="80"/>
      <c r="CS423" s="80"/>
      <c r="CT423" s="80"/>
      <c r="CU423" s="80"/>
      <c r="CV423" s="80"/>
      <c r="CW423" s="80"/>
      <c r="CX423" s="80"/>
      <c r="CY423" s="80"/>
      <c r="CZ423" s="80"/>
      <c r="DA423" s="80"/>
      <c r="DB423" s="80"/>
      <c r="DC423" s="80"/>
      <c r="DD423" s="80"/>
      <c r="DE423" s="80"/>
      <c r="DF423" s="80"/>
      <c r="DG423" s="80"/>
      <c r="DH423" s="80"/>
      <c r="DI423" s="80"/>
      <c r="DJ423" s="80"/>
      <c r="DK423" s="80"/>
      <c r="DL423" s="80"/>
      <c r="DM423" s="80"/>
      <c r="DN423" s="80"/>
      <c r="DO423" s="80"/>
      <c r="DP423" s="80"/>
      <c r="DQ423" s="80"/>
      <c r="DR423" s="80"/>
      <c r="DS423" s="80"/>
      <c r="DT423" s="80"/>
      <c r="DU423" s="80"/>
      <c r="DV423" s="80"/>
      <c r="DW423" s="80"/>
      <c r="DX423" s="80"/>
      <c r="DY423" s="80"/>
      <c r="DZ423" s="80"/>
      <c r="EA423" s="80"/>
      <c r="EB423" s="80"/>
      <c r="EC423" s="80"/>
      <c r="ED423" s="80"/>
      <c r="EE423" s="80"/>
      <c r="EF423" s="80"/>
      <c r="EG423" s="80"/>
      <c r="EH423" s="80"/>
      <c r="EI423" s="80"/>
      <c r="EJ423" s="80"/>
      <c r="EK423" s="80"/>
      <c r="EL423" s="80"/>
      <c r="EM423" s="80"/>
      <c r="EN423" s="80"/>
      <c r="EO423" s="80"/>
      <c r="EP423" s="80"/>
      <c r="EQ423" s="80"/>
      <c r="ER423" s="80"/>
      <c r="ES423" s="80"/>
      <c r="ET423" s="80"/>
      <c r="EU423" s="80"/>
      <c r="EV423" s="80"/>
      <c r="EW423" s="80"/>
      <c r="EX423" s="80"/>
      <c r="EY423" s="80"/>
      <c r="EZ423" s="80"/>
      <c r="FA423" s="80"/>
      <c r="FB423" s="80"/>
      <c r="FC423" s="80"/>
      <c r="FD423" s="80"/>
      <c r="FE423" s="80"/>
      <c r="FF423" s="80"/>
      <c r="FG423" s="80"/>
      <c r="FH423" s="80"/>
      <c r="FI423" s="80"/>
      <c r="FJ423" s="80"/>
      <c r="FK423" s="80"/>
      <c r="FL423" s="80"/>
      <c r="FM423" s="80"/>
      <c r="FN423" s="80"/>
      <c r="FO423" s="80"/>
      <c r="FP423" s="80"/>
      <c r="FQ423" s="80"/>
      <c r="FR423" s="80"/>
      <c r="FS423" s="80"/>
      <c r="FT423" s="80"/>
      <c r="FU423" s="80"/>
      <c r="FV423" s="80"/>
      <c r="FW423" s="80"/>
      <c r="FX423" s="80"/>
      <c r="FY423" s="80"/>
      <c r="FZ423" s="80"/>
      <c r="GA423" s="80"/>
      <c r="GB423" s="80"/>
      <c r="GC423" s="80"/>
      <c r="GD423" s="80"/>
      <c r="GE423" s="80"/>
      <c r="GF423" s="80"/>
    </row>
    <row r="424" spans="1:188" x14ac:dyDescent="0.25">
      <c r="A424" s="101"/>
      <c r="B424" s="102"/>
      <c r="C424" s="103"/>
      <c r="D424" s="39"/>
      <c r="E424" s="89"/>
      <c r="F424" s="90"/>
      <c r="G424" s="78"/>
      <c r="H424" s="91"/>
      <c r="I424" s="78"/>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80"/>
      <c r="AO424" s="80"/>
      <c r="AP424" s="80"/>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0"/>
      <c r="CB424" s="80"/>
      <c r="CC424" s="80"/>
      <c r="CD424" s="80"/>
      <c r="CE424" s="80"/>
      <c r="CF424" s="80"/>
      <c r="CG424" s="80"/>
      <c r="CH424" s="80"/>
      <c r="CI424" s="80"/>
      <c r="CJ424" s="80"/>
      <c r="CK424" s="80"/>
      <c r="CL424" s="80"/>
      <c r="CM424" s="80"/>
      <c r="CN424" s="80"/>
      <c r="CO424" s="80"/>
      <c r="CP424" s="80"/>
      <c r="CQ424" s="80"/>
      <c r="CR424" s="80"/>
      <c r="CS424" s="80"/>
      <c r="CT424" s="80"/>
      <c r="CU424" s="80"/>
      <c r="CV424" s="80"/>
      <c r="CW424" s="80"/>
      <c r="CX424" s="80"/>
      <c r="CY424" s="80"/>
      <c r="CZ424" s="80"/>
      <c r="DA424" s="80"/>
      <c r="DB424" s="80"/>
      <c r="DC424" s="80"/>
      <c r="DD424" s="80"/>
      <c r="DE424" s="80"/>
      <c r="DF424" s="80"/>
      <c r="DG424" s="80"/>
      <c r="DH424" s="80"/>
      <c r="DI424" s="80"/>
      <c r="DJ424" s="80"/>
      <c r="DK424" s="80"/>
      <c r="DL424" s="80"/>
      <c r="DM424" s="80"/>
      <c r="DN424" s="80"/>
      <c r="DO424" s="80"/>
      <c r="DP424" s="80"/>
      <c r="DQ424" s="80"/>
      <c r="DR424" s="80"/>
      <c r="DS424" s="80"/>
      <c r="DT424" s="80"/>
      <c r="DU424" s="80"/>
      <c r="DV424" s="80"/>
      <c r="DW424" s="80"/>
      <c r="DX424" s="80"/>
      <c r="DY424" s="80"/>
      <c r="DZ424" s="80"/>
      <c r="EA424" s="80"/>
      <c r="EB424" s="80"/>
      <c r="EC424" s="80"/>
      <c r="ED424" s="80"/>
      <c r="EE424" s="80"/>
      <c r="EF424" s="80"/>
      <c r="EG424" s="80"/>
      <c r="EH424" s="80"/>
      <c r="EI424" s="80"/>
      <c r="EJ424" s="80"/>
      <c r="EK424" s="80"/>
      <c r="EL424" s="80"/>
      <c r="EM424" s="80"/>
      <c r="EN424" s="80"/>
      <c r="EO424" s="80"/>
      <c r="EP424" s="80"/>
      <c r="EQ424" s="80"/>
      <c r="ER424" s="80"/>
      <c r="ES424" s="80"/>
      <c r="ET424" s="80"/>
      <c r="EU424" s="80"/>
      <c r="EV424" s="80"/>
      <c r="EW424" s="80"/>
      <c r="EX424" s="80"/>
      <c r="EY424" s="80"/>
      <c r="EZ424" s="80"/>
      <c r="FA424" s="80"/>
      <c r="FB424" s="80"/>
      <c r="FC424" s="80"/>
      <c r="FD424" s="80"/>
      <c r="FE424" s="80"/>
      <c r="FF424" s="80"/>
      <c r="FG424" s="80"/>
      <c r="FH424" s="80"/>
      <c r="FI424" s="80"/>
      <c r="FJ424" s="80"/>
      <c r="FK424" s="80"/>
      <c r="FL424" s="80"/>
      <c r="FM424" s="80"/>
      <c r="FN424" s="80"/>
      <c r="FO424" s="80"/>
      <c r="FP424" s="80"/>
      <c r="FQ424" s="80"/>
      <c r="FR424" s="80"/>
      <c r="FS424" s="80"/>
      <c r="FT424" s="80"/>
      <c r="FU424" s="80"/>
      <c r="FV424" s="80"/>
      <c r="FW424" s="80"/>
      <c r="FX424" s="80"/>
      <c r="FY424" s="80"/>
      <c r="FZ424" s="80"/>
      <c r="GA424" s="80"/>
      <c r="GB424" s="80"/>
      <c r="GC424" s="80"/>
      <c r="GD424" s="80"/>
      <c r="GE424" s="80"/>
      <c r="GF424" s="80"/>
    </row>
    <row r="425" spans="1:188" x14ac:dyDescent="0.25">
      <c r="A425" s="101"/>
      <c r="B425" s="102"/>
      <c r="C425" s="103"/>
      <c r="D425" s="39"/>
      <c r="E425" s="89"/>
      <c r="F425" s="90"/>
      <c r="G425" s="78"/>
      <c r="H425" s="91"/>
      <c r="I425" s="78"/>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0"/>
      <c r="CB425" s="80"/>
      <c r="CC425" s="80"/>
      <c r="CD425" s="80"/>
      <c r="CE425" s="80"/>
      <c r="CF425" s="80"/>
      <c r="CG425" s="80"/>
      <c r="CH425" s="80"/>
      <c r="CI425" s="80"/>
      <c r="CJ425" s="80"/>
      <c r="CK425" s="80"/>
      <c r="CL425" s="80"/>
      <c r="CM425" s="80"/>
      <c r="CN425" s="80"/>
      <c r="CO425" s="80"/>
      <c r="CP425" s="80"/>
      <c r="CQ425" s="80"/>
      <c r="CR425" s="80"/>
      <c r="CS425" s="80"/>
      <c r="CT425" s="80"/>
      <c r="CU425" s="80"/>
      <c r="CV425" s="80"/>
      <c r="CW425" s="80"/>
      <c r="CX425" s="80"/>
      <c r="CY425" s="80"/>
      <c r="CZ425" s="80"/>
      <c r="DA425" s="80"/>
      <c r="DB425" s="80"/>
      <c r="DC425" s="80"/>
      <c r="DD425" s="80"/>
      <c r="DE425" s="80"/>
      <c r="DF425" s="80"/>
      <c r="DG425" s="80"/>
      <c r="DH425" s="80"/>
      <c r="DI425" s="80"/>
      <c r="DJ425" s="80"/>
      <c r="DK425" s="80"/>
      <c r="DL425" s="80"/>
      <c r="DM425" s="80"/>
      <c r="DN425" s="80"/>
      <c r="DO425" s="80"/>
      <c r="DP425" s="80"/>
      <c r="DQ425" s="80"/>
      <c r="DR425" s="80"/>
      <c r="DS425" s="80"/>
      <c r="DT425" s="80"/>
      <c r="DU425" s="80"/>
      <c r="DV425" s="80"/>
      <c r="DW425" s="80"/>
      <c r="DX425" s="80"/>
      <c r="DY425" s="80"/>
      <c r="DZ425" s="80"/>
      <c r="EA425" s="80"/>
      <c r="EB425" s="80"/>
      <c r="EC425" s="80"/>
      <c r="ED425" s="80"/>
      <c r="EE425" s="80"/>
      <c r="EF425" s="80"/>
      <c r="EG425" s="80"/>
      <c r="EH425" s="80"/>
      <c r="EI425" s="80"/>
      <c r="EJ425" s="80"/>
      <c r="EK425" s="80"/>
      <c r="EL425" s="80"/>
      <c r="EM425" s="80"/>
      <c r="EN425" s="80"/>
      <c r="EO425" s="80"/>
      <c r="EP425" s="80"/>
      <c r="EQ425" s="80"/>
      <c r="ER425" s="80"/>
      <c r="ES425" s="80"/>
      <c r="ET425" s="80"/>
      <c r="EU425" s="80"/>
      <c r="EV425" s="80"/>
      <c r="EW425" s="80"/>
      <c r="EX425" s="80"/>
      <c r="EY425" s="80"/>
      <c r="EZ425" s="80"/>
      <c r="FA425" s="80"/>
      <c r="FB425" s="80"/>
      <c r="FC425" s="80"/>
      <c r="FD425" s="80"/>
      <c r="FE425" s="80"/>
      <c r="FF425" s="80"/>
      <c r="FG425" s="80"/>
      <c r="FH425" s="80"/>
      <c r="FI425" s="80"/>
      <c r="FJ425" s="80"/>
      <c r="FK425" s="80"/>
      <c r="FL425" s="80"/>
      <c r="FM425" s="80"/>
      <c r="FN425" s="80"/>
      <c r="FO425" s="80"/>
      <c r="FP425" s="80"/>
      <c r="FQ425" s="80"/>
      <c r="FR425" s="80"/>
      <c r="FS425" s="80"/>
      <c r="FT425" s="80"/>
      <c r="FU425" s="80"/>
      <c r="FV425" s="80"/>
      <c r="FW425" s="80"/>
      <c r="FX425" s="80"/>
      <c r="FY425" s="80"/>
      <c r="FZ425" s="80"/>
      <c r="GA425" s="80"/>
      <c r="GB425" s="80"/>
      <c r="GC425" s="80"/>
      <c r="GD425" s="80"/>
      <c r="GE425" s="80"/>
      <c r="GF425" s="80"/>
    </row>
    <row r="426" spans="1:188" x14ac:dyDescent="0.25">
      <c r="A426" s="101"/>
      <c r="B426" s="102"/>
      <c r="C426" s="103"/>
      <c r="D426" s="39"/>
      <c r="E426" s="89"/>
      <c r="F426" s="90"/>
      <c r="G426" s="78"/>
      <c r="H426" s="91"/>
      <c r="I426" s="78"/>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80"/>
      <c r="AO426" s="80"/>
      <c r="AP426" s="80"/>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0"/>
      <c r="CB426" s="80"/>
      <c r="CC426" s="80"/>
      <c r="CD426" s="80"/>
      <c r="CE426" s="80"/>
      <c r="CF426" s="80"/>
      <c r="CG426" s="80"/>
      <c r="CH426" s="80"/>
      <c r="CI426" s="80"/>
      <c r="CJ426" s="80"/>
      <c r="CK426" s="80"/>
      <c r="CL426" s="80"/>
      <c r="CM426" s="80"/>
      <c r="CN426" s="80"/>
      <c r="CO426" s="80"/>
      <c r="CP426" s="80"/>
      <c r="CQ426" s="80"/>
      <c r="CR426" s="80"/>
      <c r="CS426" s="80"/>
      <c r="CT426" s="80"/>
      <c r="CU426" s="80"/>
      <c r="CV426" s="80"/>
      <c r="CW426" s="80"/>
      <c r="CX426" s="80"/>
      <c r="CY426" s="80"/>
      <c r="CZ426" s="80"/>
      <c r="DA426" s="80"/>
      <c r="DB426" s="80"/>
      <c r="DC426" s="80"/>
      <c r="DD426" s="80"/>
      <c r="DE426" s="80"/>
      <c r="DF426" s="80"/>
      <c r="DG426" s="80"/>
      <c r="DH426" s="80"/>
      <c r="DI426" s="80"/>
      <c r="DJ426" s="80"/>
      <c r="DK426" s="80"/>
      <c r="DL426" s="80"/>
      <c r="DM426" s="80"/>
      <c r="DN426" s="80"/>
      <c r="DO426" s="80"/>
      <c r="DP426" s="80"/>
      <c r="DQ426" s="80"/>
      <c r="DR426" s="80"/>
      <c r="DS426" s="80"/>
      <c r="DT426" s="80"/>
      <c r="DU426" s="80"/>
      <c r="DV426" s="80"/>
      <c r="DW426" s="80"/>
      <c r="DX426" s="80"/>
      <c r="DY426" s="80"/>
      <c r="DZ426" s="80"/>
      <c r="EA426" s="80"/>
      <c r="EB426" s="80"/>
      <c r="EC426" s="80"/>
      <c r="ED426" s="80"/>
      <c r="EE426" s="80"/>
      <c r="EF426" s="80"/>
      <c r="EG426" s="80"/>
      <c r="EH426" s="80"/>
      <c r="EI426" s="80"/>
      <c r="EJ426" s="80"/>
      <c r="EK426" s="80"/>
      <c r="EL426" s="80"/>
      <c r="EM426" s="80"/>
      <c r="EN426" s="80"/>
      <c r="EO426" s="80"/>
      <c r="EP426" s="80"/>
      <c r="EQ426" s="80"/>
      <c r="ER426" s="80"/>
      <c r="ES426" s="80"/>
      <c r="ET426" s="80"/>
      <c r="EU426" s="80"/>
      <c r="EV426" s="80"/>
      <c r="EW426" s="80"/>
      <c r="EX426" s="80"/>
      <c r="EY426" s="80"/>
      <c r="EZ426" s="80"/>
      <c r="FA426" s="80"/>
      <c r="FB426" s="80"/>
      <c r="FC426" s="80"/>
      <c r="FD426" s="80"/>
      <c r="FE426" s="80"/>
      <c r="FF426" s="80"/>
      <c r="FG426" s="80"/>
      <c r="FH426" s="80"/>
      <c r="FI426" s="80"/>
      <c r="FJ426" s="80"/>
      <c r="FK426" s="80"/>
      <c r="FL426" s="80"/>
      <c r="FM426" s="80"/>
      <c r="FN426" s="80"/>
      <c r="FO426" s="80"/>
      <c r="FP426" s="80"/>
      <c r="FQ426" s="80"/>
      <c r="FR426" s="80"/>
      <c r="FS426" s="80"/>
      <c r="FT426" s="80"/>
      <c r="FU426" s="80"/>
      <c r="FV426" s="80"/>
      <c r="FW426" s="80"/>
      <c r="FX426" s="80"/>
      <c r="FY426" s="80"/>
      <c r="FZ426" s="80"/>
      <c r="GA426" s="80"/>
      <c r="GB426" s="80"/>
      <c r="GC426" s="80"/>
      <c r="GD426" s="80"/>
      <c r="GE426" s="80"/>
      <c r="GF426" s="80"/>
    </row>
    <row r="427" spans="1:188" x14ac:dyDescent="0.25">
      <c r="A427" s="101"/>
      <c r="B427" s="102"/>
      <c r="C427" s="103"/>
      <c r="D427" s="39"/>
      <c r="E427" s="89"/>
      <c r="F427" s="90"/>
      <c r="G427" s="78"/>
      <c r="H427" s="91"/>
      <c r="I427" s="78"/>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80"/>
      <c r="AO427" s="80"/>
      <c r="AP427" s="80"/>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0"/>
      <c r="CB427" s="80"/>
      <c r="CC427" s="80"/>
      <c r="CD427" s="80"/>
      <c r="CE427" s="80"/>
      <c r="CF427" s="80"/>
      <c r="CG427" s="80"/>
      <c r="CH427" s="80"/>
      <c r="CI427" s="80"/>
      <c r="CJ427" s="80"/>
      <c r="CK427" s="80"/>
      <c r="CL427" s="80"/>
      <c r="CM427" s="80"/>
      <c r="CN427" s="80"/>
      <c r="CO427" s="80"/>
      <c r="CP427" s="80"/>
      <c r="CQ427" s="80"/>
      <c r="CR427" s="80"/>
      <c r="CS427" s="80"/>
      <c r="CT427" s="80"/>
      <c r="CU427" s="80"/>
      <c r="CV427" s="80"/>
      <c r="CW427" s="80"/>
      <c r="CX427" s="80"/>
      <c r="CY427" s="80"/>
      <c r="CZ427" s="80"/>
      <c r="DA427" s="80"/>
      <c r="DB427" s="80"/>
      <c r="DC427" s="80"/>
      <c r="DD427" s="80"/>
      <c r="DE427" s="80"/>
      <c r="DF427" s="80"/>
      <c r="DG427" s="80"/>
      <c r="DH427" s="80"/>
      <c r="DI427" s="80"/>
      <c r="DJ427" s="80"/>
      <c r="DK427" s="80"/>
      <c r="DL427" s="80"/>
      <c r="DM427" s="80"/>
      <c r="DN427" s="80"/>
      <c r="DO427" s="80"/>
      <c r="DP427" s="80"/>
      <c r="DQ427" s="80"/>
      <c r="DR427" s="80"/>
      <c r="DS427" s="80"/>
      <c r="DT427" s="80"/>
      <c r="DU427" s="80"/>
      <c r="DV427" s="80"/>
      <c r="DW427" s="80"/>
      <c r="DX427" s="80"/>
      <c r="DY427" s="80"/>
      <c r="DZ427" s="80"/>
      <c r="EA427" s="80"/>
      <c r="EB427" s="80"/>
      <c r="EC427" s="80"/>
      <c r="ED427" s="80"/>
      <c r="EE427" s="80"/>
      <c r="EF427" s="80"/>
      <c r="EG427" s="80"/>
      <c r="EH427" s="80"/>
      <c r="EI427" s="80"/>
      <c r="EJ427" s="80"/>
      <c r="EK427" s="80"/>
      <c r="EL427" s="80"/>
      <c r="EM427" s="80"/>
      <c r="EN427" s="80"/>
      <c r="EO427" s="80"/>
      <c r="EP427" s="80"/>
      <c r="EQ427" s="80"/>
      <c r="ER427" s="80"/>
      <c r="ES427" s="80"/>
      <c r="ET427" s="80"/>
      <c r="EU427" s="80"/>
      <c r="EV427" s="80"/>
      <c r="EW427" s="80"/>
      <c r="EX427" s="80"/>
      <c r="EY427" s="80"/>
      <c r="EZ427" s="80"/>
      <c r="FA427" s="80"/>
      <c r="FB427" s="80"/>
      <c r="FC427" s="80"/>
      <c r="FD427" s="80"/>
      <c r="FE427" s="80"/>
      <c r="FF427" s="80"/>
      <c r="FG427" s="80"/>
      <c r="FH427" s="80"/>
      <c r="FI427" s="80"/>
      <c r="FJ427" s="80"/>
      <c r="FK427" s="80"/>
      <c r="FL427" s="80"/>
      <c r="FM427" s="80"/>
      <c r="FN427" s="80"/>
      <c r="FO427" s="80"/>
      <c r="FP427" s="80"/>
      <c r="FQ427" s="80"/>
      <c r="FR427" s="80"/>
      <c r="FS427" s="80"/>
      <c r="FT427" s="80"/>
      <c r="FU427" s="80"/>
      <c r="FV427" s="80"/>
      <c r="FW427" s="80"/>
      <c r="FX427" s="80"/>
      <c r="FY427" s="80"/>
      <c r="FZ427" s="80"/>
      <c r="GA427" s="80"/>
      <c r="GB427" s="80"/>
      <c r="GC427" s="80"/>
      <c r="GD427" s="80"/>
      <c r="GE427" s="80"/>
      <c r="GF427" s="80"/>
    </row>
    <row r="428" spans="1:188" x14ac:dyDescent="0.25">
      <c r="A428" s="101"/>
      <c r="B428" s="102"/>
      <c r="C428" s="103"/>
      <c r="D428" s="39"/>
      <c r="E428" s="89"/>
      <c r="F428" s="90"/>
      <c r="G428" s="78"/>
      <c r="H428" s="91"/>
      <c r="I428" s="78"/>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80"/>
      <c r="AO428" s="80"/>
      <c r="AP428" s="80"/>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0"/>
      <c r="CB428" s="80"/>
      <c r="CC428" s="80"/>
      <c r="CD428" s="80"/>
      <c r="CE428" s="80"/>
      <c r="CF428" s="80"/>
      <c r="CG428" s="80"/>
      <c r="CH428" s="80"/>
      <c r="CI428" s="80"/>
      <c r="CJ428" s="80"/>
      <c r="CK428" s="80"/>
      <c r="CL428" s="80"/>
      <c r="CM428" s="80"/>
      <c r="CN428" s="80"/>
      <c r="CO428" s="80"/>
      <c r="CP428" s="80"/>
      <c r="CQ428" s="80"/>
      <c r="CR428" s="80"/>
      <c r="CS428" s="80"/>
      <c r="CT428" s="80"/>
      <c r="CU428" s="80"/>
      <c r="CV428" s="80"/>
      <c r="CW428" s="80"/>
      <c r="CX428" s="80"/>
      <c r="CY428" s="80"/>
      <c r="CZ428" s="80"/>
      <c r="DA428" s="80"/>
      <c r="DB428" s="80"/>
      <c r="DC428" s="80"/>
      <c r="DD428" s="80"/>
      <c r="DE428" s="80"/>
      <c r="DF428" s="80"/>
      <c r="DG428" s="80"/>
      <c r="DH428" s="80"/>
      <c r="DI428" s="80"/>
      <c r="DJ428" s="80"/>
      <c r="DK428" s="80"/>
      <c r="DL428" s="80"/>
      <c r="DM428" s="80"/>
      <c r="DN428" s="80"/>
      <c r="DO428" s="80"/>
      <c r="DP428" s="80"/>
      <c r="DQ428" s="80"/>
      <c r="DR428" s="80"/>
      <c r="DS428" s="80"/>
      <c r="DT428" s="80"/>
      <c r="DU428" s="80"/>
      <c r="DV428" s="80"/>
      <c r="DW428" s="80"/>
      <c r="DX428" s="80"/>
      <c r="DY428" s="80"/>
      <c r="DZ428" s="80"/>
      <c r="EA428" s="80"/>
      <c r="EB428" s="80"/>
      <c r="EC428" s="80"/>
      <c r="ED428" s="80"/>
      <c r="EE428" s="80"/>
      <c r="EF428" s="80"/>
      <c r="EG428" s="80"/>
      <c r="EH428" s="80"/>
      <c r="EI428" s="80"/>
      <c r="EJ428" s="80"/>
      <c r="EK428" s="80"/>
      <c r="EL428" s="80"/>
      <c r="EM428" s="80"/>
      <c r="EN428" s="80"/>
      <c r="EO428" s="80"/>
      <c r="EP428" s="80"/>
      <c r="EQ428" s="80"/>
      <c r="ER428" s="80"/>
      <c r="ES428" s="80"/>
      <c r="ET428" s="80"/>
      <c r="EU428" s="80"/>
      <c r="EV428" s="80"/>
      <c r="EW428" s="80"/>
      <c r="EX428" s="80"/>
      <c r="EY428" s="80"/>
      <c r="EZ428" s="80"/>
      <c r="FA428" s="80"/>
      <c r="FB428" s="80"/>
      <c r="FC428" s="80"/>
      <c r="FD428" s="80"/>
      <c r="FE428" s="80"/>
      <c r="FF428" s="80"/>
      <c r="FG428" s="80"/>
      <c r="FH428" s="80"/>
      <c r="FI428" s="80"/>
      <c r="FJ428" s="80"/>
      <c r="FK428" s="80"/>
      <c r="FL428" s="80"/>
      <c r="FM428" s="80"/>
      <c r="FN428" s="80"/>
      <c r="FO428" s="80"/>
      <c r="FP428" s="80"/>
      <c r="FQ428" s="80"/>
      <c r="FR428" s="80"/>
      <c r="FS428" s="80"/>
      <c r="FT428" s="80"/>
      <c r="FU428" s="80"/>
      <c r="FV428" s="80"/>
      <c r="FW428" s="80"/>
      <c r="FX428" s="80"/>
      <c r="FY428" s="80"/>
      <c r="FZ428" s="80"/>
      <c r="GA428" s="80"/>
      <c r="GB428" s="80"/>
      <c r="GC428" s="80"/>
      <c r="GD428" s="80"/>
      <c r="GE428" s="80"/>
      <c r="GF428" s="80"/>
    </row>
    <row r="429" spans="1:188" x14ac:dyDescent="0.25">
      <c r="A429" s="101"/>
      <c r="B429" s="102"/>
      <c r="C429" s="103"/>
      <c r="D429" s="39"/>
      <c r="E429" s="89"/>
      <c r="F429" s="90"/>
      <c r="G429" s="78"/>
      <c r="H429" s="91"/>
      <c r="I429" s="78"/>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80"/>
      <c r="AO429" s="80"/>
      <c r="AP429" s="80"/>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0"/>
      <c r="CB429" s="80"/>
      <c r="CC429" s="80"/>
      <c r="CD429" s="80"/>
      <c r="CE429" s="80"/>
      <c r="CF429" s="80"/>
      <c r="CG429" s="80"/>
      <c r="CH429" s="80"/>
      <c r="CI429" s="80"/>
      <c r="CJ429" s="80"/>
      <c r="CK429" s="80"/>
      <c r="CL429" s="80"/>
      <c r="CM429" s="80"/>
      <c r="CN429" s="80"/>
      <c r="CO429" s="80"/>
      <c r="CP429" s="80"/>
      <c r="CQ429" s="80"/>
      <c r="CR429" s="80"/>
      <c r="CS429" s="80"/>
      <c r="CT429" s="80"/>
      <c r="CU429" s="80"/>
      <c r="CV429" s="80"/>
      <c r="CW429" s="80"/>
      <c r="CX429" s="80"/>
      <c r="CY429" s="80"/>
      <c r="CZ429" s="80"/>
      <c r="DA429" s="80"/>
      <c r="DB429" s="80"/>
      <c r="DC429" s="80"/>
      <c r="DD429" s="80"/>
      <c r="DE429" s="80"/>
      <c r="DF429" s="80"/>
      <c r="DG429" s="80"/>
      <c r="DH429" s="80"/>
      <c r="DI429" s="80"/>
      <c r="DJ429" s="80"/>
      <c r="DK429" s="80"/>
      <c r="DL429" s="80"/>
      <c r="DM429" s="80"/>
      <c r="DN429" s="80"/>
      <c r="DO429" s="80"/>
      <c r="DP429" s="80"/>
      <c r="DQ429" s="80"/>
      <c r="DR429" s="80"/>
      <c r="DS429" s="80"/>
      <c r="DT429" s="80"/>
      <c r="DU429" s="80"/>
      <c r="DV429" s="80"/>
      <c r="DW429" s="80"/>
      <c r="DX429" s="80"/>
      <c r="DY429" s="80"/>
      <c r="DZ429" s="80"/>
      <c r="EA429" s="80"/>
      <c r="EB429" s="80"/>
      <c r="EC429" s="80"/>
      <c r="ED429" s="80"/>
      <c r="EE429" s="80"/>
      <c r="EF429" s="80"/>
      <c r="EG429" s="80"/>
      <c r="EH429" s="80"/>
      <c r="EI429" s="80"/>
      <c r="EJ429" s="80"/>
      <c r="EK429" s="80"/>
      <c r="EL429" s="80"/>
      <c r="EM429" s="80"/>
      <c r="EN429" s="80"/>
      <c r="EO429" s="80"/>
      <c r="EP429" s="80"/>
      <c r="EQ429" s="80"/>
      <c r="ER429" s="80"/>
      <c r="ES429" s="80"/>
      <c r="ET429" s="80"/>
      <c r="EU429" s="80"/>
      <c r="EV429" s="80"/>
      <c r="EW429" s="80"/>
      <c r="EX429" s="80"/>
      <c r="EY429" s="80"/>
      <c r="EZ429" s="80"/>
      <c r="FA429" s="80"/>
      <c r="FB429" s="80"/>
      <c r="FC429" s="80"/>
      <c r="FD429" s="80"/>
      <c r="FE429" s="80"/>
      <c r="FF429" s="80"/>
      <c r="FG429" s="80"/>
      <c r="FH429" s="80"/>
      <c r="FI429" s="80"/>
      <c r="FJ429" s="80"/>
      <c r="FK429" s="80"/>
      <c r="FL429" s="80"/>
      <c r="FM429" s="80"/>
      <c r="FN429" s="80"/>
      <c r="FO429" s="80"/>
      <c r="FP429" s="80"/>
      <c r="FQ429" s="80"/>
      <c r="FR429" s="80"/>
      <c r="FS429" s="80"/>
      <c r="FT429" s="80"/>
      <c r="FU429" s="80"/>
      <c r="FV429" s="80"/>
      <c r="FW429" s="80"/>
      <c r="FX429" s="80"/>
      <c r="FY429" s="80"/>
      <c r="FZ429" s="80"/>
      <c r="GA429" s="80"/>
      <c r="GB429" s="80"/>
      <c r="GC429" s="80"/>
      <c r="GD429" s="80"/>
      <c r="GE429" s="80"/>
      <c r="GF429" s="80"/>
    </row>
    <row r="430" spans="1:188" x14ac:dyDescent="0.25">
      <c r="A430" s="101"/>
      <c r="B430" s="102"/>
      <c r="C430" s="103"/>
      <c r="D430" s="39"/>
      <c r="E430" s="89"/>
      <c r="F430" s="90"/>
      <c r="G430" s="78"/>
      <c r="H430" s="91"/>
      <c r="I430" s="78"/>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80"/>
      <c r="AO430" s="80"/>
      <c r="AP430" s="80"/>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0"/>
      <c r="CB430" s="80"/>
      <c r="CC430" s="80"/>
      <c r="CD430" s="80"/>
      <c r="CE430" s="80"/>
      <c r="CF430" s="80"/>
      <c r="CG430" s="80"/>
      <c r="CH430" s="80"/>
      <c r="CI430" s="80"/>
      <c r="CJ430" s="80"/>
      <c r="CK430" s="80"/>
      <c r="CL430" s="80"/>
      <c r="CM430" s="80"/>
      <c r="CN430" s="80"/>
      <c r="CO430" s="80"/>
      <c r="CP430" s="80"/>
      <c r="CQ430" s="80"/>
      <c r="CR430" s="80"/>
      <c r="CS430" s="80"/>
      <c r="CT430" s="80"/>
      <c r="CU430" s="80"/>
      <c r="CV430" s="80"/>
      <c r="CW430" s="80"/>
      <c r="CX430" s="80"/>
      <c r="CY430" s="80"/>
      <c r="CZ430" s="80"/>
      <c r="DA430" s="80"/>
      <c r="DB430" s="80"/>
      <c r="DC430" s="80"/>
      <c r="DD430" s="80"/>
      <c r="DE430" s="80"/>
      <c r="DF430" s="80"/>
      <c r="DG430" s="80"/>
      <c r="DH430" s="80"/>
      <c r="DI430" s="80"/>
      <c r="DJ430" s="80"/>
      <c r="DK430" s="80"/>
      <c r="DL430" s="80"/>
      <c r="DM430" s="80"/>
      <c r="DN430" s="80"/>
      <c r="DO430" s="80"/>
      <c r="DP430" s="80"/>
      <c r="DQ430" s="80"/>
      <c r="DR430" s="80"/>
      <c r="DS430" s="80"/>
      <c r="DT430" s="80"/>
      <c r="DU430" s="80"/>
      <c r="DV430" s="80"/>
      <c r="DW430" s="80"/>
      <c r="DX430" s="80"/>
      <c r="DY430" s="80"/>
      <c r="DZ430" s="80"/>
      <c r="EA430" s="80"/>
      <c r="EB430" s="80"/>
      <c r="EC430" s="80"/>
      <c r="ED430" s="80"/>
      <c r="EE430" s="80"/>
      <c r="EF430" s="80"/>
      <c r="EG430" s="80"/>
      <c r="EH430" s="80"/>
      <c r="EI430" s="80"/>
      <c r="EJ430" s="80"/>
      <c r="EK430" s="80"/>
      <c r="EL430" s="80"/>
      <c r="EM430" s="80"/>
      <c r="EN430" s="80"/>
      <c r="EO430" s="80"/>
      <c r="EP430" s="80"/>
      <c r="EQ430" s="80"/>
      <c r="ER430" s="80"/>
      <c r="ES430" s="80"/>
      <c r="ET430" s="80"/>
      <c r="EU430" s="80"/>
      <c r="EV430" s="80"/>
      <c r="EW430" s="80"/>
      <c r="EX430" s="80"/>
      <c r="EY430" s="80"/>
      <c r="EZ430" s="80"/>
      <c r="FA430" s="80"/>
      <c r="FB430" s="80"/>
      <c r="FC430" s="80"/>
      <c r="FD430" s="80"/>
      <c r="FE430" s="80"/>
      <c r="FF430" s="80"/>
      <c r="FG430" s="80"/>
      <c r="FH430" s="80"/>
      <c r="FI430" s="80"/>
      <c r="FJ430" s="80"/>
      <c r="FK430" s="80"/>
      <c r="FL430" s="80"/>
      <c r="FM430" s="80"/>
      <c r="FN430" s="80"/>
      <c r="FO430" s="80"/>
      <c r="FP430" s="80"/>
      <c r="FQ430" s="80"/>
      <c r="FR430" s="80"/>
      <c r="FS430" s="80"/>
      <c r="FT430" s="80"/>
      <c r="FU430" s="80"/>
      <c r="FV430" s="80"/>
      <c r="FW430" s="80"/>
      <c r="FX430" s="80"/>
      <c r="FY430" s="80"/>
      <c r="FZ430" s="80"/>
      <c r="GA430" s="80"/>
      <c r="GB430" s="80"/>
      <c r="GC430" s="80"/>
      <c r="GD430" s="80"/>
      <c r="GE430" s="80"/>
      <c r="GF430" s="80"/>
    </row>
    <row r="431" spans="1:188" x14ac:dyDescent="0.25">
      <c r="A431" s="101"/>
      <c r="B431" s="102"/>
      <c r="C431" s="103"/>
      <c r="D431" s="39"/>
      <c r="E431" s="89"/>
      <c r="F431" s="90"/>
      <c r="G431" s="78"/>
      <c r="H431" s="91"/>
      <c r="I431" s="78"/>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0"/>
      <c r="CB431" s="80"/>
      <c r="CC431" s="80"/>
      <c r="CD431" s="80"/>
      <c r="CE431" s="80"/>
      <c r="CF431" s="80"/>
      <c r="CG431" s="80"/>
      <c r="CH431" s="80"/>
      <c r="CI431" s="80"/>
      <c r="CJ431" s="80"/>
      <c r="CK431" s="80"/>
      <c r="CL431" s="80"/>
      <c r="CM431" s="80"/>
      <c r="CN431" s="80"/>
      <c r="CO431" s="80"/>
      <c r="CP431" s="80"/>
      <c r="CQ431" s="80"/>
      <c r="CR431" s="80"/>
      <c r="CS431" s="80"/>
      <c r="CT431" s="80"/>
      <c r="CU431" s="80"/>
      <c r="CV431" s="80"/>
      <c r="CW431" s="80"/>
      <c r="CX431" s="80"/>
      <c r="CY431" s="80"/>
      <c r="CZ431" s="80"/>
      <c r="DA431" s="80"/>
      <c r="DB431" s="80"/>
      <c r="DC431" s="80"/>
      <c r="DD431" s="80"/>
      <c r="DE431" s="80"/>
      <c r="DF431" s="80"/>
      <c r="DG431" s="80"/>
      <c r="DH431" s="80"/>
      <c r="DI431" s="80"/>
      <c r="DJ431" s="80"/>
      <c r="DK431" s="80"/>
      <c r="DL431" s="80"/>
      <c r="DM431" s="80"/>
      <c r="DN431" s="80"/>
      <c r="DO431" s="80"/>
      <c r="DP431" s="80"/>
      <c r="DQ431" s="80"/>
      <c r="DR431" s="80"/>
      <c r="DS431" s="80"/>
      <c r="DT431" s="80"/>
      <c r="DU431" s="80"/>
      <c r="DV431" s="80"/>
      <c r="DW431" s="80"/>
      <c r="DX431" s="80"/>
      <c r="DY431" s="80"/>
      <c r="DZ431" s="80"/>
      <c r="EA431" s="80"/>
      <c r="EB431" s="80"/>
      <c r="EC431" s="80"/>
      <c r="ED431" s="80"/>
      <c r="EE431" s="80"/>
      <c r="EF431" s="80"/>
      <c r="EG431" s="80"/>
      <c r="EH431" s="80"/>
      <c r="EI431" s="80"/>
      <c r="EJ431" s="80"/>
      <c r="EK431" s="80"/>
      <c r="EL431" s="80"/>
      <c r="EM431" s="80"/>
      <c r="EN431" s="80"/>
      <c r="EO431" s="80"/>
      <c r="EP431" s="80"/>
      <c r="EQ431" s="80"/>
      <c r="ER431" s="80"/>
      <c r="ES431" s="80"/>
      <c r="ET431" s="80"/>
      <c r="EU431" s="80"/>
      <c r="EV431" s="80"/>
      <c r="EW431" s="80"/>
      <c r="EX431" s="80"/>
      <c r="EY431" s="80"/>
      <c r="EZ431" s="80"/>
      <c r="FA431" s="80"/>
      <c r="FB431" s="80"/>
      <c r="FC431" s="80"/>
      <c r="FD431" s="80"/>
      <c r="FE431" s="80"/>
      <c r="FF431" s="80"/>
      <c r="FG431" s="80"/>
      <c r="FH431" s="80"/>
      <c r="FI431" s="80"/>
      <c r="FJ431" s="80"/>
      <c r="FK431" s="80"/>
      <c r="FL431" s="80"/>
      <c r="FM431" s="80"/>
      <c r="FN431" s="80"/>
      <c r="FO431" s="80"/>
      <c r="FP431" s="80"/>
      <c r="FQ431" s="80"/>
      <c r="FR431" s="80"/>
      <c r="FS431" s="80"/>
      <c r="FT431" s="80"/>
      <c r="FU431" s="80"/>
      <c r="FV431" s="80"/>
      <c r="FW431" s="80"/>
      <c r="FX431" s="80"/>
      <c r="FY431" s="80"/>
      <c r="FZ431" s="80"/>
      <c r="GA431" s="80"/>
      <c r="GB431" s="80"/>
      <c r="GC431" s="80"/>
      <c r="GD431" s="80"/>
      <c r="GE431" s="80"/>
      <c r="GF431" s="80"/>
    </row>
    <row r="432" spans="1:188" x14ac:dyDescent="0.25">
      <c r="A432" s="101"/>
      <c r="B432" s="102"/>
      <c r="C432" s="103"/>
      <c r="D432" s="39"/>
      <c r="E432" s="89"/>
      <c r="F432" s="90"/>
      <c r="G432" s="78"/>
      <c r="H432" s="91"/>
      <c r="I432" s="78"/>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80"/>
      <c r="AO432" s="80"/>
      <c r="AP432" s="80"/>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0"/>
      <c r="CB432" s="80"/>
      <c r="CC432" s="80"/>
      <c r="CD432" s="80"/>
      <c r="CE432" s="80"/>
      <c r="CF432" s="80"/>
      <c r="CG432" s="80"/>
      <c r="CH432" s="80"/>
      <c r="CI432" s="80"/>
      <c r="CJ432" s="80"/>
      <c r="CK432" s="80"/>
      <c r="CL432" s="80"/>
      <c r="CM432" s="80"/>
      <c r="CN432" s="80"/>
      <c r="CO432" s="80"/>
      <c r="CP432" s="80"/>
      <c r="CQ432" s="80"/>
      <c r="CR432" s="80"/>
      <c r="CS432" s="80"/>
      <c r="CT432" s="80"/>
      <c r="CU432" s="80"/>
      <c r="CV432" s="80"/>
      <c r="CW432" s="80"/>
      <c r="CX432" s="80"/>
      <c r="CY432" s="80"/>
      <c r="CZ432" s="80"/>
      <c r="DA432" s="80"/>
      <c r="DB432" s="80"/>
      <c r="DC432" s="80"/>
      <c r="DD432" s="80"/>
      <c r="DE432" s="80"/>
      <c r="DF432" s="80"/>
      <c r="DG432" s="80"/>
      <c r="DH432" s="80"/>
      <c r="DI432" s="80"/>
      <c r="DJ432" s="80"/>
      <c r="DK432" s="80"/>
      <c r="DL432" s="80"/>
      <c r="DM432" s="80"/>
      <c r="DN432" s="80"/>
      <c r="DO432" s="80"/>
      <c r="DP432" s="80"/>
      <c r="DQ432" s="80"/>
      <c r="DR432" s="80"/>
      <c r="DS432" s="80"/>
      <c r="DT432" s="80"/>
      <c r="DU432" s="80"/>
      <c r="DV432" s="80"/>
      <c r="DW432" s="80"/>
      <c r="DX432" s="80"/>
      <c r="DY432" s="80"/>
      <c r="DZ432" s="80"/>
      <c r="EA432" s="80"/>
      <c r="EB432" s="80"/>
      <c r="EC432" s="80"/>
      <c r="ED432" s="80"/>
      <c r="EE432" s="80"/>
      <c r="EF432" s="80"/>
      <c r="EG432" s="80"/>
      <c r="EH432" s="80"/>
      <c r="EI432" s="80"/>
      <c r="EJ432" s="80"/>
      <c r="EK432" s="80"/>
      <c r="EL432" s="80"/>
      <c r="EM432" s="80"/>
      <c r="EN432" s="80"/>
      <c r="EO432" s="80"/>
      <c r="EP432" s="80"/>
      <c r="EQ432" s="80"/>
      <c r="ER432" s="80"/>
      <c r="ES432" s="80"/>
      <c r="ET432" s="80"/>
      <c r="EU432" s="80"/>
      <c r="EV432" s="80"/>
      <c r="EW432" s="80"/>
      <c r="EX432" s="80"/>
      <c r="EY432" s="80"/>
      <c r="EZ432" s="80"/>
      <c r="FA432" s="80"/>
      <c r="FB432" s="80"/>
      <c r="FC432" s="80"/>
      <c r="FD432" s="80"/>
      <c r="FE432" s="80"/>
      <c r="FF432" s="80"/>
      <c r="FG432" s="80"/>
      <c r="FH432" s="80"/>
      <c r="FI432" s="80"/>
      <c r="FJ432" s="80"/>
      <c r="FK432" s="80"/>
      <c r="FL432" s="80"/>
      <c r="FM432" s="80"/>
      <c r="FN432" s="80"/>
      <c r="FO432" s="80"/>
      <c r="FP432" s="80"/>
      <c r="FQ432" s="80"/>
      <c r="FR432" s="80"/>
      <c r="FS432" s="80"/>
      <c r="FT432" s="80"/>
      <c r="FU432" s="80"/>
      <c r="FV432" s="80"/>
      <c r="FW432" s="80"/>
      <c r="FX432" s="80"/>
      <c r="FY432" s="80"/>
      <c r="FZ432" s="80"/>
      <c r="GA432" s="80"/>
      <c r="GB432" s="80"/>
      <c r="GC432" s="80"/>
      <c r="GD432" s="80"/>
      <c r="GE432" s="80"/>
      <c r="GF432" s="80"/>
    </row>
    <row r="433" spans="1:188" x14ac:dyDescent="0.25">
      <c r="A433" s="101"/>
      <c r="B433" s="102"/>
      <c r="C433" s="103"/>
      <c r="D433" s="39"/>
      <c r="E433" s="89"/>
      <c r="F433" s="90"/>
      <c r="G433" s="78"/>
      <c r="H433" s="91"/>
      <c r="I433" s="78"/>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c r="CT433" s="80"/>
      <c r="CU433" s="80"/>
      <c r="CV433" s="80"/>
      <c r="CW433" s="80"/>
      <c r="CX433" s="80"/>
      <c r="CY433" s="80"/>
      <c r="CZ433" s="80"/>
      <c r="DA433" s="80"/>
      <c r="DB433" s="80"/>
      <c r="DC433" s="80"/>
      <c r="DD433" s="80"/>
      <c r="DE433" s="80"/>
      <c r="DF433" s="80"/>
      <c r="DG433" s="80"/>
      <c r="DH433" s="80"/>
      <c r="DI433" s="80"/>
      <c r="DJ433" s="80"/>
      <c r="DK433" s="80"/>
      <c r="DL433" s="80"/>
      <c r="DM433" s="80"/>
      <c r="DN433" s="80"/>
      <c r="DO433" s="80"/>
      <c r="DP433" s="80"/>
      <c r="DQ433" s="80"/>
      <c r="DR433" s="80"/>
      <c r="DS433" s="80"/>
      <c r="DT433" s="80"/>
      <c r="DU433" s="80"/>
      <c r="DV433" s="80"/>
      <c r="DW433" s="80"/>
      <c r="DX433" s="80"/>
      <c r="DY433" s="80"/>
      <c r="DZ433" s="80"/>
      <c r="EA433" s="80"/>
      <c r="EB433" s="80"/>
      <c r="EC433" s="80"/>
      <c r="ED433" s="80"/>
      <c r="EE433" s="80"/>
      <c r="EF433" s="80"/>
      <c r="EG433" s="80"/>
      <c r="EH433" s="80"/>
      <c r="EI433" s="80"/>
      <c r="EJ433" s="80"/>
      <c r="EK433" s="80"/>
      <c r="EL433" s="80"/>
      <c r="EM433" s="80"/>
      <c r="EN433" s="80"/>
      <c r="EO433" s="80"/>
      <c r="EP433" s="80"/>
      <c r="EQ433" s="80"/>
      <c r="ER433" s="80"/>
      <c r="ES433" s="80"/>
      <c r="ET433" s="80"/>
      <c r="EU433" s="80"/>
      <c r="EV433" s="80"/>
      <c r="EW433" s="80"/>
      <c r="EX433" s="80"/>
      <c r="EY433" s="80"/>
      <c r="EZ433" s="80"/>
      <c r="FA433" s="80"/>
      <c r="FB433" s="80"/>
      <c r="FC433" s="80"/>
      <c r="FD433" s="80"/>
      <c r="FE433" s="80"/>
      <c r="FF433" s="80"/>
      <c r="FG433" s="80"/>
      <c r="FH433" s="80"/>
      <c r="FI433" s="80"/>
      <c r="FJ433" s="80"/>
      <c r="FK433" s="80"/>
      <c r="FL433" s="80"/>
      <c r="FM433" s="80"/>
      <c r="FN433" s="80"/>
      <c r="FO433" s="80"/>
      <c r="FP433" s="80"/>
      <c r="FQ433" s="80"/>
      <c r="FR433" s="80"/>
      <c r="FS433" s="80"/>
      <c r="FT433" s="80"/>
      <c r="FU433" s="80"/>
      <c r="FV433" s="80"/>
      <c r="FW433" s="80"/>
      <c r="FX433" s="80"/>
      <c r="FY433" s="80"/>
      <c r="FZ433" s="80"/>
      <c r="GA433" s="80"/>
      <c r="GB433" s="80"/>
      <c r="GC433" s="80"/>
      <c r="GD433" s="80"/>
      <c r="GE433" s="80"/>
      <c r="GF433" s="80"/>
    </row>
    <row r="434" spans="1:188" x14ac:dyDescent="0.25">
      <c r="A434" s="101"/>
      <c r="B434" s="102"/>
      <c r="C434" s="103"/>
      <c r="D434" s="39"/>
      <c r="E434" s="89"/>
      <c r="F434" s="90"/>
      <c r="G434" s="78"/>
      <c r="H434" s="91"/>
      <c r="I434" s="78"/>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80"/>
      <c r="AO434" s="80"/>
      <c r="AP434" s="80"/>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0"/>
      <c r="CB434" s="80"/>
      <c r="CC434" s="80"/>
      <c r="CD434" s="80"/>
      <c r="CE434" s="80"/>
      <c r="CF434" s="80"/>
      <c r="CG434" s="80"/>
      <c r="CH434" s="80"/>
      <c r="CI434" s="80"/>
      <c r="CJ434" s="80"/>
      <c r="CK434" s="80"/>
      <c r="CL434" s="80"/>
      <c r="CM434" s="80"/>
      <c r="CN434" s="80"/>
      <c r="CO434" s="80"/>
      <c r="CP434" s="80"/>
      <c r="CQ434" s="80"/>
      <c r="CR434" s="80"/>
      <c r="CS434" s="80"/>
      <c r="CT434" s="80"/>
      <c r="CU434" s="80"/>
      <c r="CV434" s="80"/>
      <c r="CW434" s="80"/>
      <c r="CX434" s="80"/>
      <c r="CY434" s="80"/>
      <c r="CZ434" s="80"/>
      <c r="DA434" s="80"/>
      <c r="DB434" s="80"/>
      <c r="DC434" s="80"/>
      <c r="DD434" s="80"/>
      <c r="DE434" s="80"/>
      <c r="DF434" s="80"/>
      <c r="DG434" s="80"/>
      <c r="DH434" s="80"/>
      <c r="DI434" s="80"/>
      <c r="DJ434" s="80"/>
      <c r="DK434" s="80"/>
      <c r="DL434" s="80"/>
      <c r="DM434" s="80"/>
      <c r="DN434" s="80"/>
      <c r="DO434" s="80"/>
      <c r="DP434" s="80"/>
      <c r="DQ434" s="80"/>
      <c r="DR434" s="80"/>
      <c r="DS434" s="80"/>
      <c r="DT434" s="80"/>
      <c r="DU434" s="80"/>
      <c r="DV434" s="80"/>
      <c r="DW434" s="80"/>
      <c r="DX434" s="80"/>
      <c r="DY434" s="80"/>
      <c r="DZ434" s="80"/>
      <c r="EA434" s="80"/>
      <c r="EB434" s="80"/>
      <c r="EC434" s="80"/>
      <c r="ED434" s="80"/>
      <c r="EE434" s="80"/>
      <c r="EF434" s="80"/>
      <c r="EG434" s="80"/>
      <c r="EH434" s="80"/>
      <c r="EI434" s="80"/>
      <c r="EJ434" s="80"/>
      <c r="EK434" s="80"/>
      <c r="EL434" s="80"/>
      <c r="EM434" s="80"/>
      <c r="EN434" s="80"/>
      <c r="EO434" s="80"/>
      <c r="EP434" s="80"/>
      <c r="EQ434" s="80"/>
      <c r="ER434" s="80"/>
      <c r="ES434" s="80"/>
      <c r="ET434" s="80"/>
      <c r="EU434" s="80"/>
      <c r="EV434" s="80"/>
      <c r="EW434" s="80"/>
      <c r="EX434" s="80"/>
      <c r="EY434" s="80"/>
      <c r="EZ434" s="80"/>
      <c r="FA434" s="80"/>
      <c r="FB434" s="80"/>
      <c r="FC434" s="80"/>
      <c r="FD434" s="80"/>
      <c r="FE434" s="80"/>
      <c r="FF434" s="80"/>
      <c r="FG434" s="80"/>
      <c r="FH434" s="80"/>
      <c r="FI434" s="80"/>
      <c r="FJ434" s="80"/>
      <c r="FK434" s="80"/>
      <c r="FL434" s="80"/>
      <c r="FM434" s="80"/>
      <c r="FN434" s="80"/>
      <c r="FO434" s="80"/>
      <c r="FP434" s="80"/>
      <c r="FQ434" s="80"/>
      <c r="FR434" s="80"/>
      <c r="FS434" s="80"/>
      <c r="FT434" s="80"/>
      <c r="FU434" s="80"/>
      <c r="FV434" s="80"/>
      <c r="FW434" s="80"/>
      <c r="FX434" s="80"/>
      <c r="FY434" s="80"/>
      <c r="FZ434" s="80"/>
      <c r="GA434" s="80"/>
      <c r="GB434" s="80"/>
      <c r="GC434" s="80"/>
      <c r="GD434" s="80"/>
      <c r="GE434" s="80"/>
      <c r="GF434" s="80"/>
    </row>
    <row r="435" spans="1:188" x14ac:dyDescent="0.25">
      <c r="A435" s="101"/>
      <c r="B435" s="102"/>
      <c r="C435" s="103"/>
      <c r="D435" s="39"/>
      <c r="E435" s="89"/>
      <c r="F435" s="90"/>
      <c r="G435" s="78"/>
      <c r="H435" s="91"/>
      <c r="I435" s="78"/>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80"/>
      <c r="AO435" s="80"/>
      <c r="AP435" s="80"/>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0"/>
      <c r="CB435" s="80"/>
      <c r="CC435" s="80"/>
      <c r="CD435" s="80"/>
      <c r="CE435" s="80"/>
      <c r="CF435" s="80"/>
      <c r="CG435" s="80"/>
      <c r="CH435" s="80"/>
      <c r="CI435" s="80"/>
      <c r="CJ435" s="80"/>
      <c r="CK435" s="80"/>
      <c r="CL435" s="80"/>
      <c r="CM435" s="80"/>
      <c r="CN435" s="80"/>
      <c r="CO435" s="80"/>
      <c r="CP435" s="80"/>
      <c r="CQ435" s="80"/>
      <c r="CR435" s="80"/>
      <c r="CS435" s="80"/>
      <c r="CT435" s="80"/>
      <c r="CU435" s="80"/>
      <c r="CV435" s="80"/>
      <c r="CW435" s="80"/>
      <c r="CX435" s="80"/>
      <c r="CY435" s="80"/>
      <c r="CZ435" s="80"/>
      <c r="DA435" s="80"/>
      <c r="DB435" s="80"/>
      <c r="DC435" s="80"/>
      <c r="DD435" s="80"/>
      <c r="DE435" s="80"/>
      <c r="DF435" s="80"/>
      <c r="DG435" s="80"/>
      <c r="DH435" s="80"/>
      <c r="DI435" s="80"/>
      <c r="DJ435" s="80"/>
      <c r="DK435" s="80"/>
      <c r="DL435" s="80"/>
      <c r="DM435" s="80"/>
      <c r="DN435" s="80"/>
      <c r="DO435" s="80"/>
      <c r="DP435" s="80"/>
      <c r="DQ435" s="80"/>
      <c r="DR435" s="80"/>
      <c r="DS435" s="80"/>
      <c r="DT435" s="80"/>
      <c r="DU435" s="80"/>
      <c r="DV435" s="80"/>
      <c r="DW435" s="80"/>
      <c r="DX435" s="80"/>
      <c r="DY435" s="80"/>
      <c r="DZ435" s="80"/>
      <c r="EA435" s="80"/>
      <c r="EB435" s="80"/>
      <c r="EC435" s="80"/>
      <c r="ED435" s="80"/>
      <c r="EE435" s="80"/>
      <c r="EF435" s="80"/>
      <c r="EG435" s="80"/>
      <c r="EH435" s="80"/>
      <c r="EI435" s="80"/>
      <c r="EJ435" s="80"/>
      <c r="EK435" s="80"/>
      <c r="EL435" s="80"/>
      <c r="EM435" s="80"/>
      <c r="EN435" s="80"/>
      <c r="EO435" s="80"/>
      <c r="EP435" s="80"/>
      <c r="EQ435" s="80"/>
      <c r="ER435" s="80"/>
      <c r="ES435" s="80"/>
      <c r="ET435" s="80"/>
      <c r="EU435" s="80"/>
      <c r="EV435" s="80"/>
      <c r="EW435" s="80"/>
      <c r="EX435" s="80"/>
      <c r="EY435" s="80"/>
      <c r="EZ435" s="80"/>
      <c r="FA435" s="80"/>
      <c r="FB435" s="80"/>
      <c r="FC435" s="80"/>
      <c r="FD435" s="80"/>
      <c r="FE435" s="80"/>
      <c r="FF435" s="80"/>
      <c r="FG435" s="80"/>
      <c r="FH435" s="80"/>
      <c r="FI435" s="80"/>
      <c r="FJ435" s="80"/>
      <c r="FK435" s="80"/>
      <c r="FL435" s="80"/>
      <c r="FM435" s="80"/>
      <c r="FN435" s="80"/>
      <c r="FO435" s="80"/>
      <c r="FP435" s="80"/>
      <c r="FQ435" s="80"/>
      <c r="FR435" s="80"/>
      <c r="FS435" s="80"/>
      <c r="FT435" s="80"/>
      <c r="FU435" s="80"/>
      <c r="FV435" s="80"/>
      <c r="FW435" s="80"/>
      <c r="FX435" s="80"/>
      <c r="FY435" s="80"/>
      <c r="FZ435" s="80"/>
      <c r="GA435" s="80"/>
      <c r="GB435" s="80"/>
      <c r="GC435" s="80"/>
      <c r="GD435" s="80"/>
      <c r="GE435" s="80"/>
      <c r="GF435" s="80"/>
    </row>
    <row r="436" spans="1:188" x14ac:dyDescent="0.25">
      <c r="A436" s="101"/>
      <c r="B436" s="102"/>
      <c r="C436" s="103"/>
      <c r="D436" s="39"/>
      <c r="E436" s="89"/>
      <c r="F436" s="90"/>
      <c r="G436" s="78"/>
      <c r="H436" s="91"/>
      <c r="I436" s="78"/>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0"/>
      <c r="CB436" s="80"/>
      <c r="CC436" s="80"/>
      <c r="CD436" s="80"/>
      <c r="CE436" s="80"/>
      <c r="CF436" s="80"/>
      <c r="CG436" s="80"/>
      <c r="CH436" s="80"/>
      <c r="CI436" s="80"/>
      <c r="CJ436" s="80"/>
      <c r="CK436" s="80"/>
      <c r="CL436" s="80"/>
      <c r="CM436" s="80"/>
      <c r="CN436" s="80"/>
      <c r="CO436" s="80"/>
      <c r="CP436" s="80"/>
      <c r="CQ436" s="80"/>
      <c r="CR436" s="80"/>
      <c r="CS436" s="80"/>
      <c r="CT436" s="80"/>
      <c r="CU436" s="80"/>
      <c r="CV436" s="80"/>
      <c r="CW436" s="80"/>
      <c r="CX436" s="80"/>
      <c r="CY436" s="80"/>
      <c r="CZ436" s="80"/>
      <c r="DA436" s="80"/>
      <c r="DB436" s="80"/>
      <c r="DC436" s="80"/>
      <c r="DD436" s="80"/>
      <c r="DE436" s="80"/>
      <c r="DF436" s="80"/>
      <c r="DG436" s="80"/>
      <c r="DH436" s="80"/>
      <c r="DI436" s="80"/>
      <c r="DJ436" s="80"/>
      <c r="DK436" s="80"/>
      <c r="DL436" s="80"/>
      <c r="DM436" s="80"/>
      <c r="DN436" s="80"/>
      <c r="DO436" s="80"/>
      <c r="DP436" s="80"/>
      <c r="DQ436" s="80"/>
      <c r="DR436" s="80"/>
      <c r="DS436" s="80"/>
      <c r="DT436" s="80"/>
      <c r="DU436" s="80"/>
      <c r="DV436" s="80"/>
      <c r="DW436" s="80"/>
      <c r="DX436" s="80"/>
      <c r="DY436" s="80"/>
      <c r="DZ436" s="80"/>
      <c r="EA436" s="80"/>
      <c r="EB436" s="80"/>
      <c r="EC436" s="80"/>
      <c r="ED436" s="80"/>
      <c r="EE436" s="80"/>
      <c r="EF436" s="80"/>
      <c r="EG436" s="80"/>
      <c r="EH436" s="80"/>
      <c r="EI436" s="80"/>
      <c r="EJ436" s="80"/>
      <c r="EK436" s="80"/>
      <c r="EL436" s="80"/>
      <c r="EM436" s="80"/>
      <c r="EN436" s="80"/>
      <c r="EO436" s="80"/>
      <c r="EP436" s="80"/>
      <c r="EQ436" s="80"/>
      <c r="ER436" s="80"/>
      <c r="ES436" s="80"/>
      <c r="ET436" s="80"/>
      <c r="EU436" s="80"/>
      <c r="EV436" s="80"/>
      <c r="EW436" s="80"/>
      <c r="EX436" s="80"/>
      <c r="EY436" s="80"/>
      <c r="EZ436" s="80"/>
      <c r="FA436" s="80"/>
      <c r="FB436" s="80"/>
      <c r="FC436" s="80"/>
      <c r="FD436" s="80"/>
      <c r="FE436" s="80"/>
      <c r="FF436" s="80"/>
      <c r="FG436" s="80"/>
      <c r="FH436" s="80"/>
      <c r="FI436" s="80"/>
      <c r="FJ436" s="80"/>
      <c r="FK436" s="80"/>
      <c r="FL436" s="80"/>
      <c r="FM436" s="80"/>
      <c r="FN436" s="80"/>
      <c r="FO436" s="80"/>
      <c r="FP436" s="80"/>
      <c r="FQ436" s="80"/>
      <c r="FR436" s="80"/>
      <c r="FS436" s="80"/>
      <c r="FT436" s="80"/>
      <c r="FU436" s="80"/>
      <c r="FV436" s="80"/>
      <c r="FW436" s="80"/>
      <c r="FX436" s="80"/>
      <c r="FY436" s="80"/>
      <c r="FZ436" s="80"/>
      <c r="GA436" s="80"/>
      <c r="GB436" s="80"/>
      <c r="GC436" s="80"/>
      <c r="GD436" s="80"/>
      <c r="GE436" s="80"/>
      <c r="GF436" s="80"/>
    </row>
    <row r="437" spans="1:188" x14ac:dyDescent="0.25">
      <c r="A437" s="101"/>
      <c r="B437" s="102"/>
      <c r="C437" s="103"/>
      <c r="D437" s="39"/>
      <c r="E437" s="89"/>
      <c r="F437" s="90"/>
      <c r="G437" s="78"/>
      <c r="H437" s="91"/>
      <c r="I437" s="78"/>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c r="AM437" s="80"/>
      <c r="AN437" s="80"/>
      <c r="AO437" s="80"/>
      <c r="AP437" s="80"/>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0"/>
      <c r="CB437" s="80"/>
      <c r="CC437" s="80"/>
      <c r="CD437" s="80"/>
      <c r="CE437" s="80"/>
      <c r="CF437" s="80"/>
      <c r="CG437" s="80"/>
      <c r="CH437" s="80"/>
      <c r="CI437" s="80"/>
      <c r="CJ437" s="80"/>
      <c r="CK437" s="80"/>
      <c r="CL437" s="80"/>
      <c r="CM437" s="80"/>
      <c r="CN437" s="80"/>
      <c r="CO437" s="80"/>
      <c r="CP437" s="80"/>
      <c r="CQ437" s="80"/>
      <c r="CR437" s="80"/>
      <c r="CS437" s="80"/>
      <c r="CT437" s="80"/>
      <c r="CU437" s="80"/>
      <c r="CV437" s="80"/>
      <c r="CW437" s="80"/>
      <c r="CX437" s="80"/>
      <c r="CY437" s="80"/>
      <c r="CZ437" s="80"/>
      <c r="DA437" s="80"/>
      <c r="DB437" s="80"/>
      <c r="DC437" s="80"/>
      <c r="DD437" s="80"/>
      <c r="DE437" s="80"/>
      <c r="DF437" s="80"/>
      <c r="DG437" s="80"/>
      <c r="DH437" s="80"/>
      <c r="DI437" s="80"/>
      <c r="DJ437" s="80"/>
      <c r="DK437" s="80"/>
      <c r="DL437" s="80"/>
      <c r="DM437" s="80"/>
      <c r="DN437" s="80"/>
      <c r="DO437" s="80"/>
      <c r="DP437" s="80"/>
      <c r="DQ437" s="80"/>
      <c r="DR437" s="80"/>
      <c r="DS437" s="80"/>
      <c r="DT437" s="80"/>
      <c r="DU437" s="80"/>
      <c r="DV437" s="80"/>
      <c r="DW437" s="80"/>
      <c r="DX437" s="80"/>
      <c r="DY437" s="80"/>
      <c r="DZ437" s="80"/>
      <c r="EA437" s="80"/>
      <c r="EB437" s="80"/>
      <c r="EC437" s="80"/>
      <c r="ED437" s="80"/>
      <c r="EE437" s="80"/>
      <c r="EF437" s="80"/>
      <c r="EG437" s="80"/>
      <c r="EH437" s="80"/>
      <c r="EI437" s="80"/>
      <c r="EJ437" s="80"/>
      <c r="EK437" s="80"/>
      <c r="EL437" s="80"/>
      <c r="EM437" s="80"/>
      <c r="EN437" s="80"/>
      <c r="EO437" s="80"/>
      <c r="EP437" s="80"/>
      <c r="EQ437" s="80"/>
      <c r="ER437" s="80"/>
      <c r="ES437" s="80"/>
      <c r="ET437" s="80"/>
      <c r="EU437" s="80"/>
      <c r="EV437" s="80"/>
      <c r="EW437" s="80"/>
      <c r="EX437" s="80"/>
      <c r="EY437" s="80"/>
      <c r="EZ437" s="80"/>
      <c r="FA437" s="80"/>
      <c r="FB437" s="80"/>
      <c r="FC437" s="80"/>
      <c r="FD437" s="80"/>
      <c r="FE437" s="80"/>
      <c r="FF437" s="80"/>
      <c r="FG437" s="80"/>
      <c r="FH437" s="80"/>
      <c r="FI437" s="80"/>
      <c r="FJ437" s="80"/>
      <c r="FK437" s="80"/>
      <c r="FL437" s="80"/>
      <c r="FM437" s="80"/>
      <c r="FN437" s="80"/>
      <c r="FO437" s="80"/>
      <c r="FP437" s="80"/>
      <c r="FQ437" s="80"/>
      <c r="FR437" s="80"/>
      <c r="FS437" s="80"/>
      <c r="FT437" s="80"/>
      <c r="FU437" s="80"/>
      <c r="FV437" s="80"/>
      <c r="FW437" s="80"/>
      <c r="FX437" s="80"/>
      <c r="FY437" s="80"/>
      <c r="FZ437" s="80"/>
      <c r="GA437" s="80"/>
      <c r="GB437" s="80"/>
      <c r="GC437" s="80"/>
      <c r="GD437" s="80"/>
      <c r="GE437" s="80"/>
      <c r="GF437" s="80"/>
    </row>
    <row r="438" spans="1:188" x14ac:dyDescent="0.25">
      <c r="A438" s="101"/>
      <c r="B438" s="102"/>
      <c r="C438" s="103"/>
      <c r="D438" s="39"/>
      <c r="E438" s="89"/>
      <c r="F438" s="90"/>
      <c r="G438" s="78"/>
      <c r="H438" s="91"/>
      <c r="I438" s="78"/>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c r="AM438" s="80"/>
      <c r="AN438" s="80"/>
      <c r="AO438" s="80"/>
      <c r="AP438" s="80"/>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0"/>
      <c r="CB438" s="80"/>
      <c r="CC438" s="80"/>
      <c r="CD438" s="80"/>
      <c r="CE438" s="80"/>
      <c r="CF438" s="80"/>
      <c r="CG438" s="80"/>
      <c r="CH438" s="80"/>
      <c r="CI438" s="80"/>
      <c r="CJ438" s="80"/>
      <c r="CK438" s="80"/>
      <c r="CL438" s="80"/>
      <c r="CM438" s="80"/>
      <c r="CN438" s="80"/>
      <c r="CO438" s="80"/>
      <c r="CP438" s="80"/>
      <c r="CQ438" s="80"/>
      <c r="CR438" s="80"/>
      <c r="CS438" s="80"/>
      <c r="CT438" s="80"/>
      <c r="CU438" s="80"/>
      <c r="CV438" s="80"/>
      <c r="CW438" s="80"/>
      <c r="CX438" s="80"/>
      <c r="CY438" s="80"/>
      <c r="CZ438" s="80"/>
      <c r="DA438" s="80"/>
      <c r="DB438" s="80"/>
      <c r="DC438" s="80"/>
      <c r="DD438" s="80"/>
      <c r="DE438" s="80"/>
      <c r="DF438" s="80"/>
      <c r="DG438" s="80"/>
      <c r="DH438" s="80"/>
      <c r="DI438" s="80"/>
      <c r="DJ438" s="80"/>
      <c r="DK438" s="80"/>
      <c r="DL438" s="80"/>
      <c r="DM438" s="80"/>
      <c r="DN438" s="80"/>
      <c r="DO438" s="80"/>
      <c r="DP438" s="80"/>
      <c r="DQ438" s="80"/>
      <c r="DR438" s="80"/>
      <c r="DS438" s="80"/>
      <c r="DT438" s="80"/>
      <c r="DU438" s="80"/>
      <c r="DV438" s="80"/>
      <c r="DW438" s="80"/>
      <c r="DX438" s="80"/>
      <c r="DY438" s="80"/>
      <c r="DZ438" s="80"/>
      <c r="EA438" s="80"/>
      <c r="EB438" s="80"/>
      <c r="EC438" s="80"/>
      <c r="ED438" s="80"/>
      <c r="EE438" s="80"/>
      <c r="EF438" s="80"/>
      <c r="EG438" s="80"/>
      <c r="EH438" s="80"/>
      <c r="EI438" s="80"/>
      <c r="EJ438" s="80"/>
      <c r="EK438" s="80"/>
      <c r="EL438" s="80"/>
      <c r="EM438" s="80"/>
      <c r="EN438" s="80"/>
      <c r="EO438" s="80"/>
      <c r="EP438" s="80"/>
      <c r="EQ438" s="80"/>
      <c r="ER438" s="80"/>
      <c r="ES438" s="80"/>
      <c r="ET438" s="80"/>
      <c r="EU438" s="80"/>
      <c r="EV438" s="80"/>
      <c r="EW438" s="80"/>
      <c r="EX438" s="80"/>
      <c r="EY438" s="80"/>
      <c r="EZ438" s="80"/>
      <c r="FA438" s="80"/>
      <c r="FB438" s="80"/>
      <c r="FC438" s="80"/>
      <c r="FD438" s="80"/>
      <c r="FE438" s="80"/>
      <c r="FF438" s="80"/>
      <c r="FG438" s="80"/>
      <c r="FH438" s="80"/>
      <c r="FI438" s="80"/>
      <c r="FJ438" s="80"/>
      <c r="FK438" s="80"/>
      <c r="FL438" s="80"/>
      <c r="FM438" s="80"/>
      <c r="FN438" s="80"/>
      <c r="FO438" s="80"/>
      <c r="FP438" s="80"/>
      <c r="FQ438" s="80"/>
      <c r="FR438" s="80"/>
      <c r="FS438" s="80"/>
      <c r="FT438" s="80"/>
      <c r="FU438" s="80"/>
      <c r="FV438" s="80"/>
      <c r="FW438" s="80"/>
      <c r="FX438" s="80"/>
      <c r="FY438" s="80"/>
      <c r="FZ438" s="80"/>
      <c r="GA438" s="80"/>
      <c r="GB438" s="80"/>
      <c r="GC438" s="80"/>
      <c r="GD438" s="80"/>
      <c r="GE438" s="80"/>
      <c r="GF438" s="80"/>
    </row>
    <row r="439" spans="1:188" x14ac:dyDescent="0.25">
      <c r="A439" s="101"/>
      <c r="B439" s="102"/>
      <c r="C439" s="102"/>
      <c r="D439" s="38"/>
      <c r="E439" s="89"/>
      <c r="F439" s="90"/>
      <c r="G439" s="78"/>
      <c r="H439" s="91"/>
      <c r="I439" s="78"/>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c r="AM439" s="80"/>
      <c r="AN439" s="80"/>
      <c r="AO439" s="80"/>
      <c r="AP439" s="80"/>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0"/>
      <c r="CB439" s="80"/>
      <c r="CC439" s="80"/>
      <c r="CD439" s="80"/>
      <c r="CE439" s="80"/>
      <c r="CF439" s="80"/>
      <c r="CG439" s="80"/>
      <c r="CH439" s="80"/>
      <c r="CI439" s="80"/>
      <c r="CJ439" s="80"/>
      <c r="CK439" s="80"/>
      <c r="CL439" s="80"/>
      <c r="CM439" s="80"/>
      <c r="CN439" s="80"/>
      <c r="CO439" s="80"/>
      <c r="CP439" s="80"/>
      <c r="CQ439" s="80"/>
      <c r="CR439" s="80"/>
      <c r="CS439" s="80"/>
      <c r="CT439" s="80"/>
      <c r="CU439" s="80"/>
      <c r="CV439" s="80"/>
      <c r="CW439" s="80"/>
      <c r="CX439" s="80"/>
      <c r="CY439" s="80"/>
      <c r="CZ439" s="80"/>
      <c r="DA439" s="80"/>
      <c r="DB439" s="80"/>
      <c r="DC439" s="80"/>
      <c r="DD439" s="80"/>
      <c r="DE439" s="80"/>
      <c r="DF439" s="80"/>
      <c r="DG439" s="80"/>
      <c r="DH439" s="80"/>
      <c r="DI439" s="80"/>
      <c r="DJ439" s="80"/>
      <c r="DK439" s="80"/>
      <c r="DL439" s="80"/>
      <c r="DM439" s="80"/>
      <c r="DN439" s="80"/>
      <c r="DO439" s="80"/>
      <c r="DP439" s="80"/>
      <c r="DQ439" s="80"/>
      <c r="DR439" s="80"/>
      <c r="DS439" s="80"/>
      <c r="DT439" s="80"/>
      <c r="DU439" s="80"/>
      <c r="DV439" s="80"/>
      <c r="DW439" s="80"/>
      <c r="DX439" s="80"/>
      <c r="DY439" s="80"/>
      <c r="DZ439" s="80"/>
      <c r="EA439" s="80"/>
      <c r="EB439" s="80"/>
      <c r="EC439" s="80"/>
      <c r="ED439" s="80"/>
      <c r="EE439" s="80"/>
      <c r="EF439" s="80"/>
      <c r="EG439" s="80"/>
      <c r="EH439" s="80"/>
      <c r="EI439" s="80"/>
      <c r="EJ439" s="80"/>
      <c r="EK439" s="80"/>
      <c r="EL439" s="80"/>
      <c r="EM439" s="80"/>
      <c r="EN439" s="80"/>
      <c r="EO439" s="80"/>
      <c r="EP439" s="80"/>
      <c r="EQ439" s="80"/>
      <c r="ER439" s="80"/>
      <c r="ES439" s="80"/>
      <c r="ET439" s="80"/>
      <c r="EU439" s="80"/>
      <c r="EV439" s="80"/>
      <c r="EW439" s="80"/>
      <c r="EX439" s="80"/>
      <c r="EY439" s="80"/>
      <c r="EZ439" s="80"/>
      <c r="FA439" s="80"/>
      <c r="FB439" s="80"/>
      <c r="FC439" s="80"/>
      <c r="FD439" s="80"/>
      <c r="FE439" s="80"/>
      <c r="FF439" s="80"/>
      <c r="FG439" s="80"/>
      <c r="FH439" s="80"/>
      <c r="FI439" s="80"/>
      <c r="FJ439" s="80"/>
      <c r="FK439" s="80"/>
      <c r="FL439" s="80"/>
      <c r="FM439" s="80"/>
      <c r="FN439" s="80"/>
      <c r="FO439" s="80"/>
      <c r="FP439" s="80"/>
      <c r="FQ439" s="80"/>
      <c r="FR439" s="80"/>
      <c r="FS439" s="80"/>
      <c r="FT439" s="80"/>
      <c r="FU439" s="80"/>
      <c r="FV439" s="80"/>
      <c r="FW439" s="80"/>
      <c r="FX439" s="80"/>
      <c r="FY439" s="80"/>
      <c r="FZ439" s="80"/>
      <c r="GA439" s="80"/>
      <c r="GB439" s="80"/>
      <c r="GC439" s="80"/>
      <c r="GD439" s="80"/>
      <c r="GE439" s="80"/>
      <c r="GF439" s="80"/>
    </row>
    <row r="440" spans="1:188" x14ac:dyDescent="0.25">
      <c r="A440" s="101"/>
      <c r="B440" s="102"/>
      <c r="C440" s="102"/>
      <c r="D440" s="38"/>
      <c r="E440" s="89"/>
      <c r="F440" s="90"/>
      <c r="G440" s="78"/>
      <c r="H440" s="91"/>
      <c r="I440" s="78"/>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c r="AM440" s="80"/>
      <c r="AN440" s="80"/>
      <c r="AO440" s="80"/>
      <c r="AP440" s="80"/>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0"/>
      <c r="CB440" s="80"/>
      <c r="CC440" s="80"/>
      <c r="CD440" s="80"/>
      <c r="CE440" s="80"/>
      <c r="CF440" s="80"/>
      <c r="CG440" s="80"/>
      <c r="CH440" s="80"/>
      <c r="CI440" s="80"/>
      <c r="CJ440" s="80"/>
      <c r="CK440" s="80"/>
      <c r="CL440" s="80"/>
      <c r="CM440" s="80"/>
      <c r="CN440" s="80"/>
      <c r="CO440" s="80"/>
      <c r="CP440" s="80"/>
      <c r="CQ440" s="80"/>
      <c r="CR440" s="80"/>
      <c r="CS440" s="80"/>
      <c r="CT440" s="80"/>
      <c r="CU440" s="80"/>
      <c r="CV440" s="80"/>
      <c r="CW440" s="80"/>
      <c r="CX440" s="80"/>
      <c r="CY440" s="80"/>
      <c r="CZ440" s="80"/>
      <c r="DA440" s="80"/>
      <c r="DB440" s="80"/>
      <c r="DC440" s="80"/>
      <c r="DD440" s="80"/>
      <c r="DE440" s="80"/>
      <c r="DF440" s="80"/>
      <c r="DG440" s="80"/>
      <c r="DH440" s="80"/>
      <c r="DI440" s="80"/>
      <c r="DJ440" s="80"/>
      <c r="DK440" s="80"/>
      <c r="DL440" s="80"/>
      <c r="DM440" s="80"/>
      <c r="DN440" s="80"/>
      <c r="DO440" s="80"/>
      <c r="DP440" s="80"/>
      <c r="DQ440" s="80"/>
      <c r="DR440" s="80"/>
      <c r="DS440" s="80"/>
      <c r="DT440" s="80"/>
      <c r="DU440" s="80"/>
      <c r="DV440" s="80"/>
      <c r="DW440" s="80"/>
      <c r="DX440" s="80"/>
      <c r="DY440" s="80"/>
      <c r="DZ440" s="80"/>
      <c r="EA440" s="80"/>
      <c r="EB440" s="80"/>
      <c r="EC440" s="80"/>
      <c r="ED440" s="80"/>
      <c r="EE440" s="80"/>
      <c r="EF440" s="80"/>
      <c r="EG440" s="80"/>
      <c r="EH440" s="80"/>
      <c r="EI440" s="80"/>
      <c r="EJ440" s="80"/>
      <c r="EK440" s="80"/>
      <c r="EL440" s="80"/>
      <c r="EM440" s="80"/>
      <c r="EN440" s="80"/>
      <c r="EO440" s="80"/>
      <c r="EP440" s="80"/>
      <c r="EQ440" s="80"/>
      <c r="ER440" s="80"/>
      <c r="ES440" s="80"/>
      <c r="ET440" s="80"/>
      <c r="EU440" s="80"/>
      <c r="EV440" s="80"/>
      <c r="EW440" s="80"/>
      <c r="EX440" s="80"/>
      <c r="EY440" s="80"/>
      <c r="EZ440" s="80"/>
      <c r="FA440" s="80"/>
      <c r="FB440" s="80"/>
      <c r="FC440" s="80"/>
      <c r="FD440" s="80"/>
      <c r="FE440" s="80"/>
      <c r="FF440" s="80"/>
      <c r="FG440" s="80"/>
      <c r="FH440" s="80"/>
      <c r="FI440" s="80"/>
      <c r="FJ440" s="80"/>
      <c r="FK440" s="80"/>
      <c r="FL440" s="80"/>
      <c r="FM440" s="80"/>
      <c r="FN440" s="80"/>
      <c r="FO440" s="80"/>
      <c r="FP440" s="80"/>
      <c r="FQ440" s="80"/>
      <c r="FR440" s="80"/>
      <c r="FS440" s="80"/>
      <c r="FT440" s="80"/>
      <c r="FU440" s="80"/>
      <c r="FV440" s="80"/>
      <c r="FW440" s="80"/>
      <c r="FX440" s="80"/>
      <c r="FY440" s="80"/>
      <c r="FZ440" s="80"/>
      <c r="GA440" s="80"/>
      <c r="GB440" s="80"/>
      <c r="GC440" s="80"/>
      <c r="GD440" s="80"/>
      <c r="GE440" s="80"/>
      <c r="GF440" s="80"/>
    </row>
    <row r="441" spans="1:188" x14ac:dyDescent="0.25">
      <c r="A441" s="101"/>
      <c r="B441" s="102"/>
      <c r="C441" s="102"/>
      <c r="D441" s="38"/>
      <c r="E441" s="89"/>
      <c r="F441" s="90"/>
      <c r="G441" s="78"/>
      <c r="H441" s="91"/>
      <c r="I441" s="78"/>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0"/>
      <c r="CB441" s="80"/>
      <c r="CC441" s="80"/>
      <c r="CD441" s="80"/>
      <c r="CE441" s="80"/>
      <c r="CF441" s="80"/>
      <c r="CG441" s="80"/>
      <c r="CH441" s="80"/>
      <c r="CI441" s="80"/>
      <c r="CJ441" s="80"/>
      <c r="CK441" s="80"/>
      <c r="CL441" s="80"/>
      <c r="CM441" s="80"/>
      <c r="CN441" s="80"/>
      <c r="CO441" s="80"/>
      <c r="CP441" s="80"/>
      <c r="CQ441" s="80"/>
      <c r="CR441" s="80"/>
      <c r="CS441" s="80"/>
      <c r="CT441" s="80"/>
      <c r="CU441" s="80"/>
      <c r="CV441" s="80"/>
      <c r="CW441" s="80"/>
      <c r="CX441" s="80"/>
      <c r="CY441" s="80"/>
      <c r="CZ441" s="80"/>
      <c r="DA441" s="80"/>
      <c r="DB441" s="80"/>
      <c r="DC441" s="80"/>
      <c r="DD441" s="80"/>
      <c r="DE441" s="80"/>
      <c r="DF441" s="80"/>
      <c r="DG441" s="80"/>
      <c r="DH441" s="80"/>
      <c r="DI441" s="80"/>
      <c r="DJ441" s="80"/>
      <c r="DK441" s="80"/>
      <c r="DL441" s="80"/>
      <c r="DM441" s="80"/>
      <c r="DN441" s="80"/>
      <c r="DO441" s="80"/>
      <c r="DP441" s="80"/>
      <c r="DQ441" s="80"/>
      <c r="DR441" s="80"/>
      <c r="DS441" s="80"/>
      <c r="DT441" s="80"/>
      <c r="DU441" s="80"/>
      <c r="DV441" s="80"/>
      <c r="DW441" s="80"/>
      <c r="DX441" s="80"/>
      <c r="DY441" s="80"/>
      <c r="DZ441" s="80"/>
      <c r="EA441" s="80"/>
      <c r="EB441" s="80"/>
      <c r="EC441" s="80"/>
      <c r="ED441" s="80"/>
      <c r="EE441" s="80"/>
      <c r="EF441" s="80"/>
      <c r="EG441" s="80"/>
      <c r="EH441" s="80"/>
      <c r="EI441" s="80"/>
      <c r="EJ441" s="80"/>
      <c r="EK441" s="80"/>
      <c r="EL441" s="80"/>
      <c r="EM441" s="80"/>
      <c r="EN441" s="80"/>
      <c r="EO441" s="80"/>
      <c r="EP441" s="80"/>
      <c r="EQ441" s="80"/>
      <c r="ER441" s="80"/>
      <c r="ES441" s="80"/>
      <c r="ET441" s="80"/>
      <c r="EU441" s="80"/>
      <c r="EV441" s="80"/>
      <c r="EW441" s="80"/>
      <c r="EX441" s="80"/>
      <c r="EY441" s="80"/>
      <c r="EZ441" s="80"/>
      <c r="FA441" s="80"/>
      <c r="FB441" s="80"/>
      <c r="FC441" s="80"/>
      <c r="FD441" s="80"/>
      <c r="FE441" s="80"/>
      <c r="FF441" s="80"/>
      <c r="FG441" s="80"/>
      <c r="FH441" s="80"/>
      <c r="FI441" s="80"/>
      <c r="FJ441" s="80"/>
      <c r="FK441" s="80"/>
      <c r="FL441" s="80"/>
      <c r="FM441" s="80"/>
      <c r="FN441" s="80"/>
      <c r="FO441" s="80"/>
      <c r="FP441" s="80"/>
      <c r="FQ441" s="80"/>
      <c r="FR441" s="80"/>
      <c r="FS441" s="80"/>
      <c r="FT441" s="80"/>
      <c r="FU441" s="80"/>
      <c r="FV441" s="80"/>
      <c r="FW441" s="80"/>
      <c r="FX441" s="80"/>
      <c r="FY441" s="80"/>
      <c r="FZ441" s="80"/>
      <c r="GA441" s="80"/>
      <c r="GB441" s="80"/>
      <c r="GC441" s="80"/>
      <c r="GD441" s="80"/>
      <c r="GE441" s="80"/>
      <c r="GF441" s="80"/>
    </row>
    <row r="442" spans="1:188" x14ac:dyDescent="0.25">
      <c r="A442" s="101"/>
      <c r="B442" s="102"/>
      <c r="C442" s="102"/>
      <c r="D442" s="38"/>
      <c r="E442" s="89"/>
      <c r="F442" s="90"/>
      <c r="G442" s="78"/>
      <c r="H442" s="91"/>
      <c r="I442" s="78"/>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80"/>
      <c r="AO442" s="80"/>
      <c r="AP442" s="80"/>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0"/>
      <c r="CB442" s="80"/>
      <c r="CC442" s="80"/>
      <c r="CD442" s="80"/>
      <c r="CE442" s="80"/>
      <c r="CF442" s="80"/>
      <c r="CG442" s="80"/>
      <c r="CH442" s="80"/>
      <c r="CI442" s="80"/>
      <c r="CJ442" s="80"/>
      <c r="CK442" s="80"/>
      <c r="CL442" s="80"/>
      <c r="CM442" s="80"/>
      <c r="CN442" s="80"/>
      <c r="CO442" s="80"/>
      <c r="CP442" s="80"/>
      <c r="CQ442" s="80"/>
      <c r="CR442" s="80"/>
      <c r="CS442" s="80"/>
      <c r="CT442" s="80"/>
      <c r="CU442" s="80"/>
      <c r="CV442" s="80"/>
      <c r="CW442" s="80"/>
      <c r="CX442" s="80"/>
      <c r="CY442" s="80"/>
      <c r="CZ442" s="80"/>
      <c r="DA442" s="80"/>
      <c r="DB442" s="80"/>
      <c r="DC442" s="80"/>
      <c r="DD442" s="80"/>
      <c r="DE442" s="80"/>
      <c r="DF442" s="80"/>
      <c r="DG442" s="80"/>
      <c r="DH442" s="80"/>
      <c r="DI442" s="80"/>
      <c r="DJ442" s="80"/>
      <c r="DK442" s="80"/>
      <c r="DL442" s="80"/>
      <c r="DM442" s="80"/>
      <c r="DN442" s="80"/>
      <c r="DO442" s="80"/>
      <c r="DP442" s="80"/>
      <c r="DQ442" s="80"/>
      <c r="DR442" s="80"/>
      <c r="DS442" s="80"/>
      <c r="DT442" s="80"/>
      <c r="DU442" s="80"/>
      <c r="DV442" s="80"/>
      <c r="DW442" s="80"/>
      <c r="DX442" s="80"/>
      <c r="DY442" s="80"/>
      <c r="DZ442" s="80"/>
      <c r="EA442" s="80"/>
      <c r="EB442" s="80"/>
      <c r="EC442" s="80"/>
      <c r="ED442" s="80"/>
      <c r="EE442" s="80"/>
      <c r="EF442" s="80"/>
      <c r="EG442" s="80"/>
      <c r="EH442" s="80"/>
      <c r="EI442" s="80"/>
      <c r="EJ442" s="80"/>
      <c r="EK442" s="80"/>
      <c r="EL442" s="80"/>
      <c r="EM442" s="80"/>
      <c r="EN442" s="80"/>
      <c r="EO442" s="80"/>
      <c r="EP442" s="80"/>
      <c r="EQ442" s="80"/>
      <c r="ER442" s="80"/>
      <c r="ES442" s="80"/>
      <c r="ET442" s="80"/>
      <c r="EU442" s="80"/>
      <c r="EV442" s="80"/>
      <c r="EW442" s="80"/>
      <c r="EX442" s="80"/>
      <c r="EY442" s="80"/>
      <c r="EZ442" s="80"/>
      <c r="FA442" s="80"/>
      <c r="FB442" s="80"/>
      <c r="FC442" s="80"/>
      <c r="FD442" s="80"/>
      <c r="FE442" s="80"/>
      <c r="FF442" s="80"/>
      <c r="FG442" s="80"/>
      <c r="FH442" s="80"/>
      <c r="FI442" s="80"/>
      <c r="FJ442" s="80"/>
      <c r="FK442" s="80"/>
      <c r="FL442" s="80"/>
      <c r="FM442" s="80"/>
      <c r="FN442" s="80"/>
      <c r="FO442" s="80"/>
      <c r="FP442" s="80"/>
      <c r="FQ442" s="80"/>
      <c r="FR442" s="80"/>
      <c r="FS442" s="80"/>
      <c r="FT442" s="80"/>
      <c r="FU442" s="80"/>
      <c r="FV442" s="80"/>
      <c r="FW442" s="80"/>
      <c r="FX442" s="80"/>
      <c r="FY442" s="80"/>
      <c r="FZ442" s="80"/>
      <c r="GA442" s="80"/>
      <c r="GB442" s="80"/>
      <c r="GC442" s="80"/>
      <c r="GD442" s="80"/>
      <c r="GE442" s="80"/>
      <c r="GF442" s="80"/>
    </row>
    <row r="443" spans="1:188" x14ac:dyDescent="0.25">
      <c r="A443" s="101"/>
      <c r="B443" s="102"/>
      <c r="C443" s="102"/>
      <c r="D443" s="38"/>
      <c r="E443" s="89"/>
      <c r="F443" s="90"/>
      <c r="G443" s="78"/>
      <c r="H443" s="91"/>
      <c r="I443" s="78"/>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80"/>
      <c r="AO443" s="80"/>
      <c r="AP443" s="80"/>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0"/>
      <c r="CB443" s="80"/>
      <c r="CC443" s="80"/>
      <c r="CD443" s="80"/>
      <c r="CE443" s="80"/>
      <c r="CF443" s="80"/>
      <c r="CG443" s="80"/>
      <c r="CH443" s="80"/>
      <c r="CI443" s="80"/>
      <c r="CJ443" s="80"/>
      <c r="CK443" s="80"/>
      <c r="CL443" s="80"/>
      <c r="CM443" s="80"/>
      <c r="CN443" s="80"/>
      <c r="CO443" s="80"/>
      <c r="CP443" s="80"/>
      <c r="CQ443" s="80"/>
      <c r="CR443" s="80"/>
      <c r="CS443" s="80"/>
      <c r="CT443" s="80"/>
      <c r="CU443" s="80"/>
      <c r="CV443" s="80"/>
      <c r="CW443" s="80"/>
      <c r="CX443" s="80"/>
      <c r="CY443" s="80"/>
      <c r="CZ443" s="80"/>
      <c r="DA443" s="80"/>
      <c r="DB443" s="80"/>
      <c r="DC443" s="80"/>
      <c r="DD443" s="80"/>
      <c r="DE443" s="80"/>
      <c r="DF443" s="80"/>
      <c r="DG443" s="80"/>
      <c r="DH443" s="80"/>
      <c r="DI443" s="80"/>
      <c r="DJ443" s="80"/>
      <c r="DK443" s="80"/>
      <c r="DL443" s="80"/>
      <c r="DM443" s="80"/>
      <c r="DN443" s="80"/>
      <c r="DO443" s="80"/>
      <c r="DP443" s="80"/>
      <c r="DQ443" s="80"/>
      <c r="DR443" s="80"/>
      <c r="DS443" s="80"/>
      <c r="DT443" s="80"/>
      <c r="DU443" s="80"/>
      <c r="DV443" s="80"/>
      <c r="DW443" s="80"/>
      <c r="DX443" s="80"/>
      <c r="DY443" s="80"/>
      <c r="DZ443" s="80"/>
      <c r="EA443" s="80"/>
      <c r="EB443" s="80"/>
      <c r="EC443" s="80"/>
      <c r="ED443" s="80"/>
      <c r="EE443" s="80"/>
      <c r="EF443" s="80"/>
      <c r="EG443" s="80"/>
      <c r="EH443" s="80"/>
      <c r="EI443" s="80"/>
      <c r="EJ443" s="80"/>
      <c r="EK443" s="80"/>
      <c r="EL443" s="80"/>
      <c r="EM443" s="80"/>
      <c r="EN443" s="80"/>
      <c r="EO443" s="80"/>
      <c r="EP443" s="80"/>
      <c r="EQ443" s="80"/>
      <c r="ER443" s="80"/>
      <c r="ES443" s="80"/>
      <c r="ET443" s="80"/>
      <c r="EU443" s="80"/>
      <c r="EV443" s="80"/>
      <c r="EW443" s="80"/>
      <c r="EX443" s="80"/>
      <c r="EY443" s="80"/>
      <c r="EZ443" s="80"/>
      <c r="FA443" s="80"/>
      <c r="FB443" s="80"/>
      <c r="FC443" s="80"/>
      <c r="FD443" s="80"/>
      <c r="FE443" s="80"/>
      <c r="FF443" s="80"/>
      <c r="FG443" s="80"/>
      <c r="FH443" s="80"/>
      <c r="FI443" s="80"/>
      <c r="FJ443" s="80"/>
      <c r="FK443" s="80"/>
      <c r="FL443" s="80"/>
      <c r="FM443" s="80"/>
      <c r="FN443" s="80"/>
      <c r="FO443" s="80"/>
      <c r="FP443" s="80"/>
      <c r="FQ443" s="80"/>
      <c r="FR443" s="80"/>
      <c r="FS443" s="80"/>
      <c r="FT443" s="80"/>
      <c r="FU443" s="80"/>
      <c r="FV443" s="80"/>
      <c r="FW443" s="80"/>
      <c r="FX443" s="80"/>
      <c r="FY443" s="80"/>
      <c r="FZ443" s="80"/>
      <c r="GA443" s="80"/>
      <c r="GB443" s="80"/>
      <c r="GC443" s="80"/>
      <c r="GD443" s="80"/>
      <c r="GE443" s="80"/>
      <c r="GF443" s="80"/>
    </row>
    <row r="444" spans="1:188" x14ac:dyDescent="0.25">
      <c r="A444" s="101"/>
      <c r="B444" s="102"/>
      <c r="C444" s="102"/>
      <c r="D444" s="38"/>
      <c r="E444" s="89"/>
      <c r="F444" s="90"/>
      <c r="G444" s="78"/>
      <c r="H444" s="91"/>
      <c r="I444" s="78"/>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80"/>
      <c r="AO444" s="80"/>
      <c r="AP444" s="80"/>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0"/>
      <c r="CB444" s="80"/>
      <c r="CC444" s="80"/>
      <c r="CD444" s="80"/>
      <c r="CE444" s="80"/>
      <c r="CF444" s="80"/>
      <c r="CG444" s="80"/>
      <c r="CH444" s="80"/>
      <c r="CI444" s="80"/>
      <c r="CJ444" s="80"/>
      <c r="CK444" s="80"/>
      <c r="CL444" s="80"/>
      <c r="CM444" s="80"/>
      <c r="CN444" s="80"/>
      <c r="CO444" s="80"/>
      <c r="CP444" s="80"/>
      <c r="CQ444" s="80"/>
      <c r="CR444" s="80"/>
      <c r="CS444" s="80"/>
      <c r="CT444" s="80"/>
      <c r="CU444" s="80"/>
      <c r="CV444" s="80"/>
      <c r="CW444" s="80"/>
      <c r="CX444" s="80"/>
      <c r="CY444" s="80"/>
      <c r="CZ444" s="80"/>
      <c r="DA444" s="80"/>
      <c r="DB444" s="80"/>
      <c r="DC444" s="80"/>
      <c r="DD444" s="80"/>
      <c r="DE444" s="80"/>
      <c r="DF444" s="80"/>
      <c r="DG444" s="80"/>
      <c r="DH444" s="80"/>
      <c r="DI444" s="80"/>
      <c r="DJ444" s="80"/>
      <c r="DK444" s="80"/>
      <c r="DL444" s="80"/>
      <c r="DM444" s="80"/>
      <c r="DN444" s="80"/>
      <c r="DO444" s="80"/>
      <c r="DP444" s="80"/>
      <c r="DQ444" s="80"/>
      <c r="DR444" s="80"/>
      <c r="DS444" s="80"/>
      <c r="DT444" s="80"/>
      <c r="DU444" s="80"/>
      <c r="DV444" s="80"/>
      <c r="DW444" s="80"/>
      <c r="DX444" s="80"/>
      <c r="DY444" s="80"/>
      <c r="DZ444" s="80"/>
      <c r="EA444" s="80"/>
      <c r="EB444" s="80"/>
      <c r="EC444" s="80"/>
      <c r="ED444" s="80"/>
      <c r="EE444" s="80"/>
      <c r="EF444" s="80"/>
      <c r="EG444" s="80"/>
      <c r="EH444" s="80"/>
      <c r="EI444" s="80"/>
      <c r="EJ444" s="80"/>
      <c r="EK444" s="80"/>
      <c r="EL444" s="80"/>
      <c r="EM444" s="80"/>
      <c r="EN444" s="80"/>
      <c r="EO444" s="80"/>
      <c r="EP444" s="80"/>
      <c r="EQ444" s="80"/>
      <c r="ER444" s="80"/>
      <c r="ES444" s="80"/>
      <c r="ET444" s="80"/>
      <c r="EU444" s="80"/>
      <c r="EV444" s="80"/>
      <c r="EW444" s="80"/>
      <c r="EX444" s="80"/>
      <c r="EY444" s="80"/>
      <c r="EZ444" s="80"/>
      <c r="FA444" s="80"/>
      <c r="FB444" s="80"/>
      <c r="FC444" s="80"/>
      <c r="FD444" s="80"/>
      <c r="FE444" s="80"/>
      <c r="FF444" s="80"/>
      <c r="FG444" s="80"/>
      <c r="FH444" s="80"/>
      <c r="FI444" s="80"/>
      <c r="FJ444" s="80"/>
      <c r="FK444" s="80"/>
      <c r="FL444" s="80"/>
      <c r="FM444" s="80"/>
      <c r="FN444" s="80"/>
      <c r="FO444" s="80"/>
      <c r="FP444" s="80"/>
      <c r="FQ444" s="80"/>
      <c r="FR444" s="80"/>
      <c r="FS444" s="80"/>
      <c r="FT444" s="80"/>
      <c r="FU444" s="80"/>
      <c r="FV444" s="80"/>
      <c r="FW444" s="80"/>
      <c r="FX444" s="80"/>
      <c r="FY444" s="80"/>
      <c r="FZ444" s="80"/>
      <c r="GA444" s="80"/>
      <c r="GB444" s="80"/>
      <c r="GC444" s="80"/>
      <c r="GD444" s="80"/>
      <c r="GE444" s="80"/>
      <c r="GF444" s="80"/>
    </row>
    <row r="445" spans="1:188" x14ac:dyDescent="0.25">
      <c r="A445" s="101"/>
      <c r="B445" s="102"/>
      <c r="C445" s="102"/>
      <c r="D445" s="38"/>
      <c r="E445" s="89"/>
      <c r="F445" s="90"/>
      <c r="G445" s="78"/>
      <c r="H445" s="91"/>
      <c r="I445" s="78"/>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0"/>
      <c r="CB445" s="80"/>
      <c r="CC445" s="80"/>
      <c r="CD445" s="80"/>
      <c r="CE445" s="80"/>
      <c r="CF445" s="80"/>
      <c r="CG445" s="80"/>
      <c r="CH445" s="80"/>
      <c r="CI445" s="80"/>
      <c r="CJ445" s="80"/>
      <c r="CK445" s="80"/>
      <c r="CL445" s="80"/>
      <c r="CM445" s="80"/>
      <c r="CN445" s="80"/>
      <c r="CO445" s="80"/>
      <c r="CP445" s="80"/>
      <c r="CQ445" s="80"/>
      <c r="CR445" s="80"/>
      <c r="CS445" s="80"/>
      <c r="CT445" s="80"/>
      <c r="CU445" s="80"/>
      <c r="CV445" s="80"/>
      <c r="CW445" s="80"/>
      <c r="CX445" s="80"/>
      <c r="CY445" s="80"/>
      <c r="CZ445" s="80"/>
      <c r="DA445" s="80"/>
      <c r="DB445" s="80"/>
      <c r="DC445" s="80"/>
      <c r="DD445" s="80"/>
      <c r="DE445" s="80"/>
      <c r="DF445" s="80"/>
      <c r="DG445" s="80"/>
      <c r="DH445" s="80"/>
      <c r="DI445" s="80"/>
      <c r="DJ445" s="80"/>
      <c r="DK445" s="80"/>
      <c r="DL445" s="80"/>
      <c r="DM445" s="80"/>
      <c r="DN445" s="80"/>
      <c r="DO445" s="80"/>
      <c r="DP445" s="80"/>
      <c r="DQ445" s="80"/>
      <c r="DR445" s="80"/>
      <c r="DS445" s="80"/>
      <c r="DT445" s="80"/>
      <c r="DU445" s="80"/>
      <c r="DV445" s="80"/>
      <c r="DW445" s="80"/>
      <c r="DX445" s="80"/>
      <c r="DY445" s="80"/>
      <c r="DZ445" s="80"/>
      <c r="EA445" s="80"/>
      <c r="EB445" s="80"/>
      <c r="EC445" s="80"/>
      <c r="ED445" s="80"/>
      <c r="EE445" s="80"/>
      <c r="EF445" s="80"/>
      <c r="EG445" s="80"/>
      <c r="EH445" s="80"/>
      <c r="EI445" s="80"/>
      <c r="EJ445" s="80"/>
      <c r="EK445" s="80"/>
      <c r="EL445" s="80"/>
      <c r="EM445" s="80"/>
      <c r="EN445" s="80"/>
      <c r="EO445" s="80"/>
      <c r="EP445" s="80"/>
      <c r="EQ445" s="80"/>
      <c r="ER445" s="80"/>
      <c r="ES445" s="80"/>
      <c r="ET445" s="80"/>
      <c r="EU445" s="80"/>
      <c r="EV445" s="80"/>
      <c r="EW445" s="80"/>
      <c r="EX445" s="80"/>
      <c r="EY445" s="80"/>
      <c r="EZ445" s="80"/>
      <c r="FA445" s="80"/>
      <c r="FB445" s="80"/>
      <c r="FC445" s="80"/>
      <c r="FD445" s="80"/>
      <c r="FE445" s="80"/>
      <c r="FF445" s="80"/>
      <c r="FG445" s="80"/>
      <c r="FH445" s="80"/>
      <c r="FI445" s="80"/>
      <c r="FJ445" s="80"/>
      <c r="FK445" s="80"/>
      <c r="FL445" s="80"/>
      <c r="FM445" s="80"/>
      <c r="FN445" s="80"/>
      <c r="FO445" s="80"/>
      <c r="FP445" s="80"/>
      <c r="FQ445" s="80"/>
      <c r="FR445" s="80"/>
      <c r="FS445" s="80"/>
      <c r="FT445" s="80"/>
      <c r="FU445" s="80"/>
      <c r="FV445" s="80"/>
      <c r="FW445" s="80"/>
      <c r="FX445" s="80"/>
      <c r="FY445" s="80"/>
      <c r="FZ445" s="80"/>
      <c r="GA445" s="80"/>
      <c r="GB445" s="80"/>
      <c r="GC445" s="80"/>
      <c r="GD445" s="80"/>
      <c r="GE445" s="80"/>
      <c r="GF445" s="80"/>
    </row>
    <row r="446" spans="1:188" x14ac:dyDescent="0.25">
      <c r="A446" s="101"/>
      <c r="B446" s="102"/>
      <c r="C446" s="102"/>
      <c r="D446" s="38"/>
      <c r="E446" s="89"/>
      <c r="F446" s="90"/>
      <c r="G446" s="78"/>
      <c r="H446" s="91"/>
      <c r="I446" s="78"/>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0"/>
      <c r="CB446" s="80"/>
      <c r="CC446" s="80"/>
      <c r="CD446" s="80"/>
      <c r="CE446" s="80"/>
      <c r="CF446" s="80"/>
      <c r="CG446" s="80"/>
      <c r="CH446" s="80"/>
      <c r="CI446" s="80"/>
      <c r="CJ446" s="80"/>
      <c r="CK446" s="80"/>
      <c r="CL446" s="80"/>
      <c r="CM446" s="80"/>
      <c r="CN446" s="80"/>
      <c r="CO446" s="80"/>
      <c r="CP446" s="80"/>
      <c r="CQ446" s="80"/>
      <c r="CR446" s="80"/>
      <c r="CS446" s="80"/>
      <c r="CT446" s="80"/>
      <c r="CU446" s="80"/>
      <c r="CV446" s="80"/>
      <c r="CW446" s="80"/>
      <c r="CX446" s="80"/>
      <c r="CY446" s="80"/>
      <c r="CZ446" s="80"/>
      <c r="DA446" s="80"/>
      <c r="DB446" s="80"/>
      <c r="DC446" s="80"/>
      <c r="DD446" s="80"/>
      <c r="DE446" s="80"/>
      <c r="DF446" s="80"/>
      <c r="DG446" s="80"/>
      <c r="DH446" s="80"/>
      <c r="DI446" s="80"/>
      <c r="DJ446" s="80"/>
      <c r="DK446" s="80"/>
      <c r="DL446" s="80"/>
      <c r="DM446" s="80"/>
      <c r="DN446" s="80"/>
      <c r="DO446" s="80"/>
      <c r="DP446" s="80"/>
      <c r="DQ446" s="80"/>
      <c r="DR446" s="80"/>
      <c r="DS446" s="80"/>
      <c r="DT446" s="80"/>
      <c r="DU446" s="80"/>
      <c r="DV446" s="80"/>
      <c r="DW446" s="80"/>
      <c r="DX446" s="80"/>
      <c r="DY446" s="80"/>
      <c r="DZ446" s="80"/>
      <c r="EA446" s="80"/>
      <c r="EB446" s="80"/>
      <c r="EC446" s="80"/>
      <c r="ED446" s="80"/>
      <c r="EE446" s="80"/>
      <c r="EF446" s="80"/>
      <c r="EG446" s="80"/>
      <c r="EH446" s="80"/>
      <c r="EI446" s="80"/>
      <c r="EJ446" s="80"/>
      <c r="EK446" s="80"/>
      <c r="EL446" s="80"/>
      <c r="EM446" s="80"/>
      <c r="EN446" s="80"/>
      <c r="EO446" s="80"/>
      <c r="EP446" s="80"/>
      <c r="EQ446" s="80"/>
      <c r="ER446" s="80"/>
      <c r="ES446" s="80"/>
      <c r="ET446" s="80"/>
      <c r="EU446" s="80"/>
      <c r="EV446" s="80"/>
      <c r="EW446" s="80"/>
      <c r="EX446" s="80"/>
      <c r="EY446" s="80"/>
      <c r="EZ446" s="80"/>
      <c r="FA446" s="80"/>
      <c r="FB446" s="80"/>
      <c r="FC446" s="80"/>
      <c r="FD446" s="80"/>
      <c r="FE446" s="80"/>
      <c r="FF446" s="80"/>
      <c r="FG446" s="80"/>
      <c r="FH446" s="80"/>
      <c r="FI446" s="80"/>
      <c r="FJ446" s="80"/>
      <c r="FK446" s="80"/>
      <c r="FL446" s="80"/>
      <c r="FM446" s="80"/>
      <c r="FN446" s="80"/>
      <c r="FO446" s="80"/>
      <c r="FP446" s="80"/>
      <c r="FQ446" s="80"/>
      <c r="FR446" s="80"/>
      <c r="FS446" s="80"/>
      <c r="FT446" s="80"/>
      <c r="FU446" s="80"/>
      <c r="FV446" s="80"/>
      <c r="FW446" s="80"/>
      <c r="FX446" s="80"/>
      <c r="FY446" s="80"/>
      <c r="FZ446" s="80"/>
      <c r="GA446" s="80"/>
      <c r="GB446" s="80"/>
      <c r="GC446" s="80"/>
      <c r="GD446" s="80"/>
      <c r="GE446" s="80"/>
      <c r="GF446" s="80"/>
    </row>
    <row r="447" spans="1:188" x14ac:dyDescent="0.25">
      <c r="A447" s="101"/>
      <c r="B447" s="102"/>
      <c r="C447" s="102"/>
      <c r="D447" s="38"/>
      <c r="E447" s="89"/>
      <c r="F447" s="90"/>
      <c r="G447" s="78"/>
      <c r="H447" s="91"/>
      <c r="I447" s="78"/>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80"/>
      <c r="AO447" s="80"/>
      <c r="AP447" s="80"/>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0"/>
      <c r="CB447" s="80"/>
      <c r="CC447" s="80"/>
      <c r="CD447" s="80"/>
      <c r="CE447" s="80"/>
      <c r="CF447" s="80"/>
      <c r="CG447" s="80"/>
      <c r="CH447" s="80"/>
      <c r="CI447" s="80"/>
      <c r="CJ447" s="80"/>
      <c r="CK447" s="80"/>
      <c r="CL447" s="80"/>
      <c r="CM447" s="80"/>
      <c r="CN447" s="80"/>
      <c r="CO447" s="80"/>
      <c r="CP447" s="80"/>
      <c r="CQ447" s="80"/>
      <c r="CR447" s="80"/>
      <c r="CS447" s="80"/>
      <c r="CT447" s="80"/>
      <c r="CU447" s="80"/>
      <c r="CV447" s="80"/>
      <c r="CW447" s="80"/>
      <c r="CX447" s="80"/>
      <c r="CY447" s="80"/>
      <c r="CZ447" s="80"/>
      <c r="DA447" s="80"/>
      <c r="DB447" s="80"/>
      <c r="DC447" s="80"/>
      <c r="DD447" s="80"/>
      <c r="DE447" s="80"/>
      <c r="DF447" s="80"/>
      <c r="DG447" s="80"/>
      <c r="DH447" s="80"/>
      <c r="DI447" s="80"/>
      <c r="DJ447" s="80"/>
      <c r="DK447" s="80"/>
      <c r="DL447" s="80"/>
      <c r="DM447" s="80"/>
      <c r="DN447" s="80"/>
      <c r="DO447" s="80"/>
      <c r="DP447" s="80"/>
      <c r="DQ447" s="80"/>
      <c r="DR447" s="80"/>
      <c r="DS447" s="80"/>
      <c r="DT447" s="80"/>
      <c r="DU447" s="80"/>
      <c r="DV447" s="80"/>
      <c r="DW447" s="80"/>
      <c r="DX447" s="80"/>
      <c r="DY447" s="80"/>
      <c r="DZ447" s="80"/>
      <c r="EA447" s="80"/>
      <c r="EB447" s="80"/>
      <c r="EC447" s="80"/>
      <c r="ED447" s="80"/>
      <c r="EE447" s="80"/>
      <c r="EF447" s="80"/>
      <c r="EG447" s="80"/>
      <c r="EH447" s="80"/>
      <c r="EI447" s="80"/>
      <c r="EJ447" s="80"/>
      <c r="EK447" s="80"/>
      <c r="EL447" s="80"/>
      <c r="EM447" s="80"/>
      <c r="EN447" s="80"/>
      <c r="EO447" s="80"/>
      <c r="EP447" s="80"/>
      <c r="EQ447" s="80"/>
      <c r="ER447" s="80"/>
      <c r="ES447" s="80"/>
      <c r="ET447" s="80"/>
      <c r="EU447" s="80"/>
      <c r="EV447" s="80"/>
      <c r="EW447" s="80"/>
      <c r="EX447" s="80"/>
      <c r="EY447" s="80"/>
      <c r="EZ447" s="80"/>
      <c r="FA447" s="80"/>
      <c r="FB447" s="80"/>
      <c r="FC447" s="80"/>
      <c r="FD447" s="80"/>
      <c r="FE447" s="80"/>
      <c r="FF447" s="80"/>
      <c r="FG447" s="80"/>
      <c r="FH447" s="80"/>
      <c r="FI447" s="80"/>
      <c r="FJ447" s="80"/>
      <c r="FK447" s="80"/>
      <c r="FL447" s="80"/>
      <c r="FM447" s="80"/>
      <c r="FN447" s="80"/>
      <c r="FO447" s="80"/>
      <c r="FP447" s="80"/>
      <c r="FQ447" s="80"/>
      <c r="FR447" s="80"/>
      <c r="FS447" s="80"/>
      <c r="FT447" s="80"/>
      <c r="FU447" s="80"/>
      <c r="FV447" s="80"/>
      <c r="FW447" s="80"/>
      <c r="FX447" s="80"/>
      <c r="FY447" s="80"/>
      <c r="FZ447" s="80"/>
      <c r="GA447" s="80"/>
      <c r="GB447" s="80"/>
      <c r="GC447" s="80"/>
      <c r="GD447" s="80"/>
      <c r="GE447" s="80"/>
      <c r="GF447" s="80"/>
    </row>
    <row r="448" spans="1:188" x14ac:dyDescent="0.25">
      <c r="A448" s="101"/>
      <c r="B448" s="102"/>
      <c r="C448" s="102"/>
      <c r="D448" s="38"/>
      <c r="E448" s="89"/>
      <c r="F448" s="90"/>
      <c r="G448" s="78"/>
      <c r="H448" s="91"/>
      <c r="I448" s="78"/>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0"/>
      <c r="CB448" s="80"/>
      <c r="CC448" s="80"/>
      <c r="CD448" s="80"/>
      <c r="CE448" s="80"/>
      <c r="CF448" s="80"/>
      <c r="CG448" s="80"/>
      <c r="CH448" s="80"/>
      <c r="CI448" s="80"/>
      <c r="CJ448" s="80"/>
      <c r="CK448" s="80"/>
      <c r="CL448" s="80"/>
      <c r="CM448" s="80"/>
      <c r="CN448" s="80"/>
      <c r="CO448" s="80"/>
      <c r="CP448" s="80"/>
      <c r="CQ448" s="80"/>
      <c r="CR448" s="80"/>
      <c r="CS448" s="80"/>
      <c r="CT448" s="80"/>
      <c r="CU448" s="80"/>
      <c r="CV448" s="80"/>
      <c r="CW448" s="80"/>
      <c r="CX448" s="80"/>
      <c r="CY448" s="80"/>
      <c r="CZ448" s="80"/>
      <c r="DA448" s="80"/>
      <c r="DB448" s="80"/>
      <c r="DC448" s="80"/>
      <c r="DD448" s="80"/>
      <c r="DE448" s="80"/>
      <c r="DF448" s="80"/>
      <c r="DG448" s="80"/>
      <c r="DH448" s="80"/>
      <c r="DI448" s="80"/>
      <c r="DJ448" s="80"/>
      <c r="DK448" s="80"/>
      <c r="DL448" s="80"/>
      <c r="DM448" s="80"/>
      <c r="DN448" s="80"/>
      <c r="DO448" s="80"/>
      <c r="DP448" s="80"/>
      <c r="DQ448" s="80"/>
      <c r="DR448" s="80"/>
      <c r="DS448" s="80"/>
      <c r="DT448" s="80"/>
      <c r="DU448" s="80"/>
      <c r="DV448" s="80"/>
      <c r="DW448" s="80"/>
      <c r="DX448" s="80"/>
      <c r="DY448" s="80"/>
      <c r="DZ448" s="80"/>
      <c r="EA448" s="80"/>
      <c r="EB448" s="80"/>
      <c r="EC448" s="80"/>
      <c r="ED448" s="80"/>
      <c r="EE448" s="80"/>
      <c r="EF448" s="80"/>
      <c r="EG448" s="80"/>
      <c r="EH448" s="80"/>
      <c r="EI448" s="80"/>
      <c r="EJ448" s="80"/>
      <c r="EK448" s="80"/>
      <c r="EL448" s="80"/>
      <c r="EM448" s="80"/>
      <c r="EN448" s="80"/>
      <c r="EO448" s="80"/>
      <c r="EP448" s="80"/>
      <c r="EQ448" s="80"/>
      <c r="ER448" s="80"/>
      <c r="ES448" s="80"/>
      <c r="ET448" s="80"/>
      <c r="EU448" s="80"/>
      <c r="EV448" s="80"/>
      <c r="EW448" s="80"/>
      <c r="EX448" s="80"/>
      <c r="EY448" s="80"/>
      <c r="EZ448" s="80"/>
      <c r="FA448" s="80"/>
      <c r="FB448" s="80"/>
      <c r="FC448" s="80"/>
      <c r="FD448" s="80"/>
      <c r="FE448" s="80"/>
      <c r="FF448" s="80"/>
      <c r="FG448" s="80"/>
      <c r="FH448" s="80"/>
      <c r="FI448" s="80"/>
      <c r="FJ448" s="80"/>
      <c r="FK448" s="80"/>
      <c r="FL448" s="80"/>
      <c r="FM448" s="80"/>
      <c r="FN448" s="80"/>
      <c r="FO448" s="80"/>
      <c r="FP448" s="80"/>
      <c r="FQ448" s="80"/>
      <c r="FR448" s="80"/>
      <c r="FS448" s="80"/>
      <c r="FT448" s="80"/>
      <c r="FU448" s="80"/>
      <c r="FV448" s="80"/>
      <c r="FW448" s="80"/>
      <c r="FX448" s="80"/>
      <c r="FY448" s="80"/>
      <c r="FZ448" s="80"/>
      <c r="GA448" s="80"/>
      <c r="GB448" s="80"/>
      <c r="GC448" s="80"/>
      <c r="GD448" s="80"/>
      <c r="GE448" s="80"/>
      <c r="GF448" s="80"/>
    </row>
    <row r="449" spans="1:188" x14ac:dyDescent="0.25">
      <c r="A449" s="101"/>
      <c r="B449" s="102"/>
      <c r="C449" s="102"/>
      <c r="D449" s="38"/>
      <c r="E449" s="89"/>
      <c r="F449" s="90"/>
      <c r="G449" s="78"/>
      <c r="H449" s="91"/>
      <c r="I449" s="78"/>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80"/>
      <c r="AO449" s="80"/>
      <c r="AP449" s="80"/>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0"/>
      <c r="CB449" s="80"/>
      <c r="CC449" s="80"/>
      <c r="CD449" s="80"/>
      <c r="CE449" s="80"/>
      <c r="CF449" s="80"/>
      <c r="CG449" s="80"/>
      <c r="CH449" s="80"/>
      <c r="CI449" s="80"/>
      <c r="CJ449" s="80"/>
      <c r="CK449" s="80"/>
      <c r="CL449" s="80"/>
      <c r="CM449" s="80"/>
      <c r="CN449" s="80"/>
      <c r="CO449" s="80"/>
      <c r="CP449" s="80"/>
      <c r="CQ449" s="80"/>
      <c r="CR449" s="80"/>
      <c r="CS449" s="80"/>
      <c r="CT449" s="80"/>
      <c r="CU449" s="80"/>
      <c r="CV449" s="80"/>
      <c r="CW449" s="80"/>
      <c r="CX449" s="80"/>
      <c r="CY449" s="80"/>
      <c r="CZ449" s="80"/>
      <c r="DA449" s="80"/>
      <c r="DB449" s="80"/>
      <c r="DC449" s="80"/>
      <c r="DD449" s="80"/>
      <c r="DE449" s="80"/>
      <c r="DF449" s="80"/>
      <c r="DG449" s="80"/>
      <c r="DH449" s="80"/>
      <c r="DI449" s="80"/>
      <c r="DJ449" s="80"/>
      <c r="DK449" s="80"/>
      <c r="DL449" s="80"/>
      <c r="DM449" s="80"/>
      <c r="DN449" s="80"/>
      <c r="DO449" s="80"/>
      <c r="DP449" s="80"/>
      <c r="DQ449" s="80"/>
      <c r="DR449" s="80"/>
      <c r="DS449" s="80"/>
      <c r="DT449" s="80"/>
      <c r="DU449" s="80"/>
      <c r="DV449" s="80"/>
      <c r="DW449" s="80"/>
      <c r="DX449" s="80"/>
      <c r="DY449" s="80"/>
      <c r="DZ449" s="80"/>
      <c r="EA449" s="80"/>
      <c r="EB449" s="80"/>
      <c r="EC449" s="80"/>
      <c r="ED449" s="80"/>
      <c r="EE449" s="80"/>
      <c r="EF449" s="80"/>
      <c r="EG449" s="80"/>
      <c r="EH449" s="80"/>
      <c r="EI449" s="80"/>
      <c r="EJ449" s="80"/>
      <c r="EK449" s="80"/>
      <c r="EL449" s="80"/>
      <c r="EM449" s="80"/>
      <c r="EN449" s="80"/>
      <c r="EO449" s="80"/>
      <c r="EP449" s="80"/>
      <c r="EQ449" s="80"/>
      <c r="ER449" s="80"/>
      <c r="ES449" s="80"/>
      <c r="ET449" s="80"/>
      <c r="EU449" s="80"/>
      <c r="EV449" s="80"/>
      <c r="EW449" s="80"/>
      <c r="EX449" s="80"/>
      <c r="EY449" s="80"/>
      <c r="EZ449" s="80"/>
      <c r="FA449" s="80"/>
      <c r="FB449" s="80"/>
      <c r="FC449" s="80"/>
      <c r="FD449" s="80"/>
      <c r="FE449" s="80"/>
      <c r="FF449" s="80"/>
      <c r="FG449" s="80"/>
      <c r="FH449" s="80"/>
      <c r="FI449" s="80"/>
      <c r="FJ449" s="80"/>
      <c r="FK449" s="80"/>
      <c r="FL449" s="80"/>
      <c r="FM449" s="80"/>
      <c r="FN449" s="80"/>
      <c r="FO449" s="80"/>
      <c r="FP449" s="80"/>
      <c r="FQ449" s="80"/>
      <c r="FR449" s="80"/>
      <c r="FS449" s="80"/>
      <c r="FT449" s="80"/>
      <c r="FU449" s="80"/>
      <c r="FV449" s="80"/>
      <c r="FW449" s="80"/>
      <c r="FX449" s="80"/>
      <c r="FY449" s="80"/>
      <c r="FZ449" s="80"/>
      <c r="GA449" s="80"/>
      <c r="GB449" s="80"/>
      <c r="GC449" s="80"/>
      <c r="GD449" s="80"/>
      <c r="GE449" s="80"/>
      <c r="GF449" s="80"/>
    </row>
    <row r="450" spans="1:188" x14ac:dyDescent="0.25">
      <c r="A450" s="101"/>
      <c r="B450" s="102"/>
      <c r="C450" s="102"/>
      <c r="D450" s="38"/>
      <c r="E450" s="89"/>
      <c r="F450" s="90"/>
      <c r="G450" s="78"/>
      <c r="H450" s="91"/>
      <c r="I450" s="78"/>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80"/>
      <c r="AO450" s="80"/>
      <c r="AP450" s="80"/>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0"/>
      <c r="CB450" s="80"/>
      <c r="CC450" s="80"/>
      <c r="CD450" s="80"/>
      <c r="CE450" s="80"/>
      <c r="CF450" s="80"/>
      <c r="CG450" s="80"/>
      <c r="CH450" s="80"/>
      <c r="CI450" s="80"/>
      <c r="CJ450" s="80"/>
      <c r="CK450" s="80"/>
      <c r="CL450" s="80"/>
      <c r="CM450" s="80"/>
      <c r="CN450" s="80"/>
      <c r="CO450" s="80"/>
      <c r="CP450" s="80"/>
      <c r="CQ450" s="80"/>
      <c r="CR450" s="80"/>
      <c r="CS450" s="80"/>
      <c r="CT450" s="80"/>
      <c r="CU450" s="80"/>
      <c r="CV450" s="80"/>
      <c r="CW450" s="80"/>
      <c r="CX450" s="80"/>
      <c r="CY450" s="80"/>
      <c r="CZ450" s="80"/>
      <c r="DA450" s="80"/>
      <c r="DB450" s="80"/>
      <c r="DC450" s="80"/>
      <c r="DD450" s="80"/>
      <c r="DE450" s="80"/>
      <c r="DF450" s="80"/>
      <c r="DG450" s="80"/>
      <c r="DH450" s="80"/>
      <c r="DI450" s="80"/>
      <c r="DJ450" s="80"/>
      <c r="DK450" s="80"/>
      <c r="DL450" s="80"/>
      <c r="DM450" s="80"/>
      <c r="DN450" s="80"/>
      <c r="DO450" s="80"/>
      <c r="DP450" s="80"/>
      <c r="DQ450" s="80"/>
      <c r="DR450" s="80"/>
      <c r="DS450" s="80"/>
      <c r="DT450" s="80"/>
      <c r="DU450" s="80"/>
      <c r="DV450" s="80"/>
      <c r="DW450" s="80"/>
      <c r="DX450" s="80"/>
      <c r="DY450" s="80"/>
      <c r="DZ450" s="80"/>
      <c r="EA450" s="80"/>
      <c r="EB450" s="80"/>
      <c r="EC450" s="80"/>
      <c r="ED450" s="80"/>
      <c r="EE450" s="80"/>
      <c r="EF450" s="80"/>
      <c r="EG450" s="80"/>
      <c r="EH450" s="80"/>
      <c r="EI450" s="80"/>
      <c r="EJ450" s="80"/>
      <c r="EK450" s="80"/>
      <c r="EL450" s="80"/>
      <c r="EM450" s="80"/>
      <c r="EN450" s="80"/>
      <c r="EO450" s="80"/>
      <c r="EP450" s="80"/>
      <c r="EQ450" s="80"/>
      <c r="ER450" s="80"/>
      <c r="ES450" s="80"/>
      <c r="ET450" s="80"/>
      <c r="EU450" s="80"/>
      <c r="EV450" s="80"/>
      <c r="EW450" s="80"/>
      <c r="EX450" s="80"/>
      <c r="EY450" s="80"/>
      <c r="EZ450" s="80"/>
      <c r="FA450" s="80"/>
      <c r="FB450" s="80"/>
      <c r="FC450" s="80"/>
      <c r="FD450" s="80"/>
      <c r="FE450" s="80"/>
      <c r="FF450" s="80"/>
      <c r="FG450" s="80"/>
      <c r="FH450" s="80"/>
      <c r="FI450" s="80"/>
      <c r="FJ450" s="80"/>
      <c r="FK450" s="80"/>
      <c r="FL450" s="80"/>
      <c r="FM450" s="80"/>
      <c r="FN450" s="80"/>
      <c r="FO450" s="80"/>
      <c r="FP450" s="80"/>
      <c r="FQ450" s="80"/>
      <c r="FR450" s="80"/>
      <c r="FS450" s="80"/>
      <c r="FT450" s="80"/>
      <c r="FU450" s="80"/>
      <c r="FV450" s="80"/>
      <c r="FW450" s="80"/>
      <c r="FX450" s="80"/>
      <c r="FY450" s="80"/>
      <c r="FZ450" s="80"/>
      <c r="GA450" s="80"/>
      <c r="GB450" s="80"/>
      <c r="GC450" s="80"/>
      <c r="GD450" s="80"/>
      <c r="GE450" s="80"/>
      <c r="GF450" s="80"/>
    </row>
    <row r="451" spans="1:188" x14ac:dyDescent="0.25">
      <c r="A451" s="101"/>
      <c r="B451" s="102"/>
      <c r="C451" s="102"/>
      <c r="D451" s="38"/>
      <c r="E451" s="89"/>
      <c r="F451" s="90"/>
      <c r="G451" s="78"/>
      <c r="H451" s="91"/>
      <c r="I451" s="78"/>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80"/>
      <c r="AO451" s="80"/>
      <c r="AP451" s="80"/>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0"/>
      <c r="CB451" s="80"/>
      <c r="CC451" s="80"/>
      <c r="CD451" s="80"/>
      <c r="CE451" s="80"/>
      <c r="CF451" s="80"/>
      <c r="CG451" s="80"/>
      <c r="CH451" s="80"/>
      <c r="CI451" s="80"/>
      <c r="CJ451" s="80"/>
      <c r="CK451" s="80"/>
      <c r="CL451" s="80"/>
      <c r="CM451" s="80"/>
      <c r="CN451" s="80"/>
      <c r="CO451" s="80"/>
      <c r="CP451" s="80"/>
      <c r="CQ451" s="80"/>
      <c r="CR451" s="80"/>
      <c r="CS451" s="80"/>
      <c r="CT451" s="80"/>
      <c r="CU451" s="80"/>
      <c r="CV451" s="80"/>
      <c r="CW451" s="80"/>
      <c r="CX451" s="80"/>
      <c r="CY451" s="80"/>
      <c r="CZ451" s="80"/>
      <c r="DA451" s="80"/>
      <c r="DB451" s="80"/>
      <c r="DC451" s="80"/>
      <c r="DD451" s="80"/>
      <c r="DE451" s="80"/>
      <c r="DF451" s="80"/>
      <c r="DG451" s="80"/>
      <c r="DH451" s="80"/>
      <c r="DI451" s="80"/>
      <c r="DJ451" s="80"/>
      <c r="DK451" s="80"/>
      <c r="DL451" s="80"/>
      <c r="DM451" s="80"/>
      <c r="DN451" s="80"/>
      <c r="DO451" s="80"/>
      <c r="DP451" s="80"/>
      <c r="DQ451" s="80"/>
      <c r="DR451" s="80"/>
      <c r="DS451" s="80"/>
      <c r="DT451" s="80"/>
      <c r="DU451" s="80"/>
      <c r="DV451" s="80"/>
      <c r="DW451" s="80"/>
      <c r="DX451" s="80"/>
      <c r="DY451" s="80"/>
      <c r="DZ451" s="80"/>
      <c r="EA451" s="80"/>
      <c r="EB451" s="80"/>
      <c r="EC451" s="80"/>
      <c r="ED451" s="80"/>
      <c r="EE451" s="80"/>
      <c r="EF451" s="80"/>
      <c r="EG451" s="80"/>
      <c r="EH451" s="80"/>
      <c r="EI451" s="80"/>
      <c r="EJ451" s="80"/>
      <c r="EK451" s="80"/>
      <c r="EL451" s="80"/>
      <c r="EM451" s="80"/>
      <c r="EN451" s="80"/>
      <c r="EO451" s="80"/>
      <c r="EP451" s="80"/>
      <c r="EQ451" s="80"/>
      <c r="ER451" s="80"/>
      <c r="ES451" s="80"/>
      <c r="ET451" s="80"/>
      <c r="EU451" s="80"/>
      <c r="EV451" s="80"/>
      <c r="EW451" s="80"/>
      <c r="EX451" s="80"/>
      <c r="EY451" s="80"/>
      <c r="EZ451" s="80"/>
      <c r="FA451" s="80"/>
      <c r="FB451" s="80"/>
      <c r="FC451" s="80"/>
      <c r="FD451" s="80"/>
      <c r="FE451" s="80"/>
      <c r="FF451" s="80"/>
      <c r="FG451" s="80"/>
      <c r="FH451" s="80"/>
      <c r="FI451" s="80"/>
      <c r="FJ451" s="80"/>
      <c r="FK451" s="80"/>
      <c r="FL451" s="80"/>
      <c r="FM451" s="80"/>
      <c r="FN451" s="80"/>
      <c r="FO451" s="80"/>
      <c r="FP451" s="80"/>
      <c r="FQ451" s="80"/>
      <c r="FR451" s="80"/>
      <c r="FS451" s="80"/>
      <c r="FT451" s="80"/>
      <c r="FU451" s="80"/>
      <c r="FV451" s="80"/>
      <c r="FW451" s="80"/>
      <c r="FX451" s="80"/>
      <c r="FY451" s="80"/>
      <c r="FZ451" s="80"/>
      <c r="GA451" s="80"/>
      <c r="GB451" s="80"/>
      <c r="GC451" s="80"/>
      <c r="GD451" s="80"/>
      <c r="GE451" s="80"/>
      <c r="GF451" s="80"/>
    </row>
    <row r="452" spans="1:188" x14ac:dyDescent="0.25">
      <c r="A452" s="101"/>
      <c r="B452" s="102"/>
      <c r="C452" s="102"/>
      <c r="D452" s="38"/>
      <c r="E452" s="89"/>
      <c r="F452" s="90"/>
      <c r="G452" s="78"/>
      <c r="H452" s="91"/>
      <c r="I452" s="78"/>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80"/>
      <c r="AO452" s="80"/>
      <c r="AP452" s="80"/>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0"/>
      <c r="CB452" s="80"/>
      <c r="CC452" s="80"/>
      <c r="CD452" s="80"/>
      <c r="CE452" s="80"/>
      <c r="CF452" s="80"/>
      <c r="CG452" s="80"/>
      <c r="CH452" s="80"/>
      <c r="CI452" s="80"/>
      <c r="CJ452" s="80"/>
      <c r="CK452" s="80"/>
      <c r="CL452" s="80"/>
      <c r="CM452" s="80"/>
      <c r="CN452" s="80"/>
      <c r="CO452" s="80"/>
      <c r="CP452" s="80"/>
      <c r="CQ452" s="80"/>
      <c r="CR452" s="80"/>
      <c r="CS452" s="80"/>
      <c r="CT452" s="80"/>
      <c r="CU452" s="80"/>
      <c r="CV452" s="80"/>
      <c r="CW452" s="80"/>
      <c r="CX452" s="80"/>
      <c r="CY452" s="80"/>
      <c r="CZ452" s="80"/>
      <c r="DA452" s="80"/>
      <c r="DB452" s="80"/>
      <c r="DC452" s="80"/>
      <c r="DD452" s="80"/>
      <c r="DE452" s="80"/>
      <c r="DF452" s="80"/>
      <c r="DG452" s="80"/>
      <c r="DH452" s="80"/>
      <c r="DI452" s="80"/>
      <c r="DJ452" s="80"/>
      <c r="DK452" s="80"/>
      <c r="DL452" s="80"/>
      <c r="DM452" s="80"/>
      <c r="DN452" s="80"/>
      <c r="DO452" s="80"/>
      <c r="DP452" s="80"/>
      <c r="DQ452" s="80"/>
      <c r="DR452" s="80"/>
      <c r="DS452" s="80"/>
      <c r="DT452" s="80"/>
      <c r="DU452" s="80"/>
      <c r="DV452" s="80"/>
      <c r="DW452" s="80"/>
      <c r="DX452" s="80"/>
      <c r="DY452" s="80"/>
      <c r="DZ452" s="80"/>
      <c r="EA452" s="80"/>
      <c r="EB452" s="80"/>
      <c r="EC452" s="80"/>
      <c r="ED452" s="80"/>
      <c r="EE452" s="80"/>
      <c r="EF452" s="80"/>
      <c r="EG452" s="80"/>
      <c r="EH452" s="80"/>
      <c r="EI452" s="80"/>
      <c r="EJ452" s="80"/>
      <c r="EK452" s="80"/>
      <c r="EL452" s="80"/>
      <c r="EM452" s="80"/>
      <c r="EN452" s="80"/>
      <c r="EO452" s="80"/>
      <c r="EP452" s="80"/>
      <c r="EQ452" s="80"/>
      <c r="ER452" s="80"/>
      <c r="ES452" s="80"/>
      <c r="ET452" s="80"/>
      <c r="EU452" s="80"/>
      <c r="EV452" s="80"/>
      <c r="EW452" s="80"/>
      <c r="EX452" s="80"/>
      <c r="EY452" s="80"/>
      <c r="EZ452" s="80"/>
      <c r="FA452" s="80"/>
      <c r="FB452" s="80"/>
      <c r="FC452" s="80"/>
      <c r="FD452" s="80"/>
      <c r="FE452" s="80"/>
      <c r="FF452" s="80"/>
      <c r="FG452" s="80"/>
      <c r="FH452" s="80"/>
      <c r="FI452" s="80"/>
      <c r="FJ452" s="80"/>
      <c r="FK452" s="80"/>
      <c r="FL452" s="80"/>
      <c r="FM452" s="80"/>
      <c r="FN452" s="80"/>
      <c r="FO452" s="80"/>
      <c r="FP452" s="80"/>
      <c r="FQ452" s="80"/>
      <c r="FR452" s="80"/>
      <c r="FS452" s="80"/>
      <c r="FT452" s="80"/>
      <c r="FU452" s="80"/>
      <c r="FV452" s="80"/>
      <c r="FW452" s="80"/>
      <c r="FX452" s="80"/>
      <c r="FY452" s="80"/>
      <c r="FZ452" s="80"/>
      <c r="GA452" s="80"/>
      <c r="GB452" s="80"/>
      <c r="GC452" s="80"/>
      <c r="GD452" s="80"/>
      <c r="GE452" s="80"/>
      <c r="GF452" s="80"/>
    </row>
    <row r="453" spans="1:188" x14ac:dyDescent="0.25">
      <c r="A453" s="101"/>
      <c r="B453" s="102"/>
      <c r="C453" s="102"/>
      <c r="D453" s="38"/>
      <c r="E453" s="89"/>
      <c r="F453" s="90"/>
      <c r="G453" s="78"/>
      <c r="H453" s="91"/>
      <c r="I453" s="78"/>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80"/>
      <c r="AO453" s="80"/>
      <c r="AP453" s="80"/>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0"/>
      <c r="CB453" s="80"/>
      <c r="CC453" s="80"/>
      <c r="CD453" s="80"/>
      <c r="CE453" s="80"/>
      <c r="CF453" s="80"/>
      <c r="CG453" s="80"/>
      <c r="CH453" s="80"/>
      <c r="CI453" s="80"/>
      <c r="CJ453" s="80"/>
      <c r="CK453" s="80"/>
      <c r="CL453" s="80"/>
      <c r="CM453" s="80"/>
      <c r="CN453" s="80"/>
      <c r="CO453" s="80"/>
      <c r="CP453" s="80"/>
      <c r="CQ453" s="80"/>
      <c r="CR453" s="80"/>
      <c r="CS453" s="80"/>
      <c r="CT453" s="80"/>
      <c r="CU453" s="80"/>
      <c r="CV453" s="80"/>
      <c r="CW453" s="80"/>
      <c r="CX453" s="80"/>
      <c r="CY453" s="80"/>
      <c r="CZ453" s="80"/>
      <c r="DA453" s="80"/>
      <c r="DB453" s="80"/>
      <c r="DC453" s="80"/>
      <c r="DD453" s="80"/>
      <c r="DE453" s="80"/>
      <c r="DF453" s="80"/>
      <c r="DG453" s="80"/>
      <c r="DH453" s="80"/>
      <c r="DI453" s="80"/>
      <c r="DJ453" s="80"/>
      <c r="DK453" s="80"/>
      <c r="DL453" s="80"/>
      <c r="DM453" s="80"/>
      <c r="DN453" s="80"/>
      <c r="DO453" s="80"/>
      <c r="DP453" s="80"/>
      <c r="DQ453" s="80"/>
      <c r="DR453" s="80"/>
      <c r="DS453" s="80"/>
      <c r="DT453" s="80"/>
      <c r="DU453" s="80"/>
      <c r="DV453" s="80"/>
      <c r="DW453" s="80"/>
      <c r="DX453" s="80"/>
      <c r="DY453" s="80"/>
      <c r="DZ453" s="80"/>
      <c r="EA453" s="80"/>
      <c r="EB453" s="80"/>
      <c r="EC453" s="80"/>
      <c r="ED453" s="80"/>
      <c r="EE453" s="80"/>
      <c r="EF453" s="80"/>
      <c r="EG453" s="80"/>
      <c r="EH453" s="80"/>
      <c r="EI453" s="80"/>
      <c r="EJ453" s="80"/>
      <c r="EK453" s="80"/>
      <c r="EL453" s="80"/>
      <c r="EM453" s="80"/>
      <c r="EN453" s="80"/>
      <c r="EO453" s="80"/>
      <c r="EP453" s="80"/>
      <c r="EQ453" s="80"/>
      <c r="ER453" s="80"/>
      <c r="ES453" s="80"/>
      <c r="ET453" s="80"/>
      <c r="EU453" s="80"/>
      <c r="EV453" s="80"/>
      <c r="EW453" s="80"/>
      <c r="EX453" s="80"/>
      <c r="EY453" s="80"/>
      <c r="EZ453" s="80"/>
      <c r="FA453" s="80"/>
      <c r="FB453" s="80"/>
      <c r="FC453" s="80"/>
      <c r="FD453" s="80"/>
      <c r="FE453" s="80"/>
      <c r="FF453" s="80"/>
      <c r="FG453" s="80"/>
      <c r="FH453" s="80"/>
      <c r="FI453" s="80"/>
      <c r="FJ453" s="80"/>
      <c r="FK453" s="80"/>
      <c r="FL453" s="80"/>
      <c r="FM453" s="80"/>
      <c r="FN453" s="80"/>
      <c r="FO453" s="80"/>
      <c r="FP453" s="80"/>
      <c r="FQ453" s="80"/>
      <c r="FR453" s="80"/>
      <c r="FS453" s="80"/>
      <c r="FT453" s="80"/>
      <c r="FU453" s="80"/>
      <c r="FV453" s="80"/>
      <c r="FW453" s="80"/>
      <c r="FX453" s="80"/>
      <c r="FY453" s="80"/>
      <c r="FZ453" s="80"/>
      <c r="GA453" s="80"/>
      <c r="GB453" s="80"/>
      <c r="GC453" s="80"/>
      <c r="GD453" s="80"/>
      <c r="GE453" s="80"/>
      <c r="GF453" s="80"/>
    </row>
    <row r="454" spans="1:188" x14ac:dyDescent="0.25">
      <c r="A454" s="101"/>
      <c r="B454" s="102"/>
      <c r="C454" s="102"/>
      <c r="D454" s="38"/>
      <c r="E454" s="89"/>
      <c r="F454" s="90"/>
      <c r="G454" s="78"/>
      <c r="H454" s="91"/>
      <c r="I454" s="78"/>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80"/>
      <c r="AO454" s="80"/>
      <c r="AP454" s="80"/>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0"/>
      <c r="CB454" s="80"/>
      <c r="CC454" s="80"/>
      <c r="CD454" s="80"/>
      <c r="CE454" s="80"/>
      <c r="CF454" s="80"/>
      <c r="CG454" s="80"/>
      <c r="CH454" s="80"/>
      <c r="CI454" s="80"/>
      <c r="CJ454" s="80"/>
      <c r="CK454" s="80"/>
      <c r="CL454" s="80"/>
      <c r="CM454" s="80"/>
      <c r="CN454" s="80"/>
      <c r="CO454" s="80"/>
      <c r="CP454" s="80"/>
      <c r="CQ454" s="80"/>
      <c r="CR454" s="80"/>
      <c r="CS454" s="80"/>
      <c r="CT454" s="80"/>
      <c r="CU454" s="80"/>
      <c r="CV454" s="80"/>
      <c r="CW454" s="80"/>
      <c r="CX454" s="80"/>
      <c r="CY454" s="80"/>
      <c r="CZ454" s="80"/>
      <c r="DA454" s="80"/>
      <c r="DB454" s="80"/>
      <c r="DC454" s="80"/>
      <c r="DD454" s="80"/>
      <c r="DE454" s="80"/>
      <c r="DF454" s="80"/>
      <c r="DG454" s="80"/>
      <c r="DH454" s="80"/>
      <c r="DI454" s="80"/>
      <c r="DJ454" s="80"/>
      <c r="DK454" s="80"/>
      <c r="DL454" s="80"/>
      <c r="DM454" s="80"/>
      <c r="DN454" s="80"/>
      <c r="DO454" s="80"/>
      <c r="DP454" s="80"/>
      <c r="DQ454" s="80"/>
      <c r="DR454" s="80"/>
      <c r="DS454" s="80"/>
      <c r="DT454" s="80"/>
      <c r="DU454" s="80"/>
      <c r="DV454" s="80"/>
      <c r="DW454" s="80"/>
      <c r="DX454" s="80"/>
      <c r="DY454" s="80"/>
      <c r="DZ454" s="80"/>
      <c r="EA454" s="80"/>
      <c r="EB454" s="80"/>
      <c r="EC454" s="80"/>
      <c r="ED454" s="80"/>
      <c r="EE454" s="80"/>
      <c r="EF454" s="80"/>
      <c r="EG454" s="80"/>
      <c r="EH454" s="80"/>
      <c r="EI454" s="80"/>
      <c r="EJ454" s="80"/>
      <c r="EK454" s="80"/>
      <c r="EL454" s="80"/>
      <c r="EM454" s="80"/>
      <c r="EN454" s="80"/>
      <c r="EO454" s="80"/>
      <c r="EP454" s="80"/>
      <c r="EQ454" s="80"/>
      <c r="ER454" s="80"/>
      <c r="ES454" s="80"/>
      <c r="ET454" s="80"/>
      <c r="EU454" s="80"/>
      <c r="EV454" s="80"/>
      <c r="EW454" s="80"/>
      <c r="EX454" s="80"/>
      <c r="EY454" s="80"/>
      <c r="EZ454" s="80"/>
      <c r="FA454" s="80"/>
      <c r="FB454" s="80"/>
      <c r="FC454" s="80"/>
      <c r="FD454" s="80"/>
      <c r="FE454" s="80"/>
      <c r="FF454" s="80"/>
      <c r="FG454" s="80"/>
      <c r="FH454" s="80"/>
      <c r="FI454" s="80"/>
      <c r="FJ454" s="80"/>
      <c r="FK454" s="80"/>
      <c r="FL454" s="80"/>
      <c r="FM454" s="80"/>
      <c r="FN454" s="80"/>
      <c r="FO454" s="80"/>
      <c r="FP454" s="80"/>
      <c r="FQ454" s="80"/>
      <c r="FR454" s="80"/>
      <c r="FS454" s="80"/>
      <c r="FT454" s="80"/>
      <c r="FU454" s="80"/>
      <c r="FV454" s="80"/>
      <c r="FW454" s="80"/>
      <c r="FX454" s="80"/>
      <c r="FY454" s="80"/>
      <c r="FZ454" s="80"/>
      <c r="GA454" s="80"/>
      <c r="GB454" s="80"/>
      <c r="GC454" s="80"/>
      <c r="GD454" s="80"/>
      <c r="GE454" s="80"/>
      <c r="GF454" s="80"/>
    </row>
    <row r="455" spans="1:188" x14ac:dyDescent="0.25">
      <c r="A455" s="101"/>
      <c r="B455" s="102"/>
      <c r="C455" s="102"/>
      <c r="D455" s="38"/>
      <c r="E455" s="89"/>
      <c r="F455" s="90"/>
      <c r="G455" s="78"/>
      <c r="H455" s="91"/>
      <c r="I455" s="78"/>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0"/>
      <c r="CB455" s="80"/>
      <c r="CC455" s="80"/>
      <c r="CD455" s="80"/>
      <c r="CE455" s="80"/>
      <c r="CF455" s="80"/>
      <c r="CG455" s="80"/>
      <c r="CH455" s="80"/>
      <c r="CI455" s="80"/>
      <c r="CJ455" s="80"/>
      <c r="CK455" s="80"/>
      <c r="CL455" s="80"/>
      <c r="CM455" s="80"/>
      <c r="CN455" s="80"/>
      <c r="CO455" s="80"/>
      <c r="CP455" s="80"/>
      <c r="CQ455" s="80"/>
      <c r="CR455" s="80"/>
      <c r="CS455" s="80"/>
      <c r="CT455" s="80"/>
      <c r="CU455" s="80"/>
      <c r="CV455" s="80"/>
      <c r="CW455" s="80"/>
      <c r="CX455" s="80"/>
      <c r="CY455" s="80"/>
      <c r="CZ455" s="80"/>
      <c r="DA455" s="80"/>
      <c r="DB455" s="80"/>
      <c r="DC455" s="80"/>
      <c r="DD455" s="80"/>
      <c r="DE455" s="80"/>
      <c r="DF455" s="80"/>
      <c r="DG455" s="80"/>
      <c r="DH455" s="80"/>
      <c r="DI455" s="80"/>
      <c r="DJ455" s="80"/>
      <c r="DK455" s="80"/>
      <c r="DL455" s="80"/>
      <c r="DM455" s="80"/>
      <c r="DN455" s="80"/>
      <c r="DO455" s="80"/>
      <c r="DP455" s="80"/>
      <c r="DQ455" s="80"/>
      <c r="DR455" s="80"/>
      <c r="DS455" s="80"/>
      <c r="DT455" s="80"/>
      <c r="DU455" s="80"/>
      <c r="DV455" s="80"/>
      <c r="DW455" s="80"/>
      <c r="DX455" s="80"/>
      <c r="DY455" s="80"/>
      <c r="DZ455" s="80"/>
      <c r="EA455" s="80"/>
      <c r="EB455" s="80"/>
      <c r="EC455" s="80"/>
      <c r="ED455" s="80"/>
      <c r="EE455" s="80"/>
      <c r="EF455" s="80"/>
      <c r="EG455" s="80"/>
      <c r="EH455" s="80"/>
      <c r="EI455" s="80"/>
      <c r="EJ455" s="80"/>
      <c r="EK455" s="80"/>
      <c r="EL455" s="80"/>
      <c r="EM455" s="80"/>
      <c r="EN455" s="80"/>
      <c r="EO455" s="80"/>
      <c r="EP455" s="80"/>
      <c r="EQ455" s="80"/>
      <c r="ER455" s="80"/>
      <c r="ES455" s="80"/>
      <c r="ET455" s="80"/>
      <c r="EU455" s="80"/>
      <c r="EV455" s="80"/>
      <c r="EW455" s="80"/>
      <c r="EX455" s="80"/>
      <c r="EY455" s="80"/>
      <c r="EZ455" s="80"/>
      <c r="FA455" s="80"/>
      <c r="FB455" s="80"/>
      <c r="FC455" s="80"/>
      <c r="FD455" s="80"/>
      <c r="FE455" s="80"/>
      <c r="FF455" s="80"/>
      <c r="FG455" s="80"/>
      <c r="FH455" s="80"/>
      <c r="FI455" s="80"/>
      <c r="FJ455" s="80"/>
      <c r="FK455" s="80"/>
      <c r="FL455" s="80"/>
      <c r="FM455" s="80"/>
      <c r="FN455" s="80"/>
      <c r="FO455" s="80"/>
      <c r="FP455" s="80"/>
      <c r="FQ455" s="80"/>
      <c r="FR455" s="80"/>
      <c r="FS455" s="80"/>
      <c r="FT455" s="80"/>
      <c r="FU455" s="80"/>
      <c r="FV455" s="80"/>
      <c r="FW455" s="80"/>
      <c r="FX455" s="80"/>
      <c r="FY455" s="80"/>
      <c r="FZ455" s="80"/>
      <c r="GA455" s="80"/>
      <c r="GB455" s="80"/>
      <c r="GC455" s="80"/>
      <c r="GD455" s="80"/>
      <c r="GE455" s="80"/>
      <c r="GF455" s="80"/>
    </row>
    <row r="456" spans="1:188" x14ac:dyDescent="0.25">
      <c r="A456" s="101"/>
      <c r="B456" s="102"/>
      <c r="C456" s="102"/>
      <c r="D456" s="38"/>
      <c r="E456" s="89"/>
      <c r="F456" s="90"/>
      <c r="G456" s="78"/>
      <c r="H456" s="91"/>
      <c r="I456" s="78"/>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0"/>
      <c r="CB456" s="80"/>
      <c r="CC456" s="80"/>
      <c r="CD456" s="80"/>
      <c r="CE456" s="80"/>
      <c r="CF456" s="80"/>
      <c r="CG456" s="80"/>
      <c r="CH456" s="80"/>
      <c r="CI456" s="80"/>
      <c r="CJ456" s="80"/>
      <c r="CK456" s="80"/>
      <c r="CL456" s="80"/>
      <c r="CM456" s="80"/>
      <c r="CN456" s="80"/>
      <c r="CO456" s="80"/>
      <c r="CP456" s="80"/>
      <c r="CQ456" s="80"/>
      <c r="CR456" s="80"/>
      <c r="CS456" s="80"/>
      <c r="CT456" s="80"/>
      <c r="CU456" s="80"/>
      <c r="CV456" s="80"/>
      <c r="CW456" s="80"/>
      <c r="CX456" s="80"/>
      <c r="CY456" s="80"/>
      <c r="CZ456" s="80"/>
      <c r="DA456" s="80"/>
      <c r="DB456" s="80"/>
      <c r="DC456" s="80"/>
      <c r="DD456" s="80"/>
      <c r="DE456" s="80"/>
      <c r="DF456" s="80"/>
      <c r="DG456" s="80"/>
      <c r="DH456" s="80"/>
      <c r="DI456" s="80"/>
      <c r="DJ456" s="80"/>
      <c r="DK456" s="80"/>
      <c r="DL456" s="80"/>
      <c r="DM456" s="80"/>
      <c r="DN456" s="80"/>
      <c r="DO456" s="80"/>
      <c r="DP456" s="80"/>
      <c r="DQ456" s="80"/>
      <c r="DR456" s="80"/>
      <c r="DS456" s="80"/>
      <c r="DT456" s="80"/>
      <c r="DU456" s="80"/>
      <c r="DV456" s="80"/>
      <c r="DW456" s="80"/>
      <c r="DX456" s="80"/>
      <c r="DY456" s="80"/>
      <c r="DZ456" s="80"/>
      <c r="EA456" s="80"/>
      <c r="EB456" s="80"/>
      <c r="EC456" s="80"/>
      <c r="ED456" s="80"/>
      <c r="EE456" s="80"/>
      <c r="EF456" s="80"/>
      <c r="EG456" s="80"/>
      <c r="EH456" s="80"/>
      <c r="EI456" s="80"/>
      <c r="EJ456" s="80"/>
      <c r="EK456" s="80"/>
      <c r="EL456" s="80"/>
      <c r="EM456" s="80"/>
      <c r="EN456" s="80"/>
      <c r="EO456" s="80"/>
      <c r="EP456" s="80"/>
      <c r="EQ456" s="80"/>
      <c r="ER456" s="80"/>
      <c r="ES456" s="80"/>
      <c r="ET456" s="80"/>
      <c r="EU456" s="80"/>
      <c r="EV456" s="80"/>
      <c r="EW456" s="80"/>
      <c r="EX456" s="80"/>
      <c r="EY456" s="80"/>
      <c r="EZ456" s="80"/>
      <c r="FA456" s="80"/>
      <c r="FB456" s="80"/>
      <c r="FC456" s="80"/>
      <c r="FD456" s="80"/>
      <c r="FE456" s="80"/>
      <c r="FF456" s="80"/>
      <c r="FG456" s="80"/>
      <c r="FH456" s="80"/>
      <c r="FI456" s="80"/>
      <c r="FJ456" s="80"/>
      <c r="FK456" s="80"/>
      <c r="FL456" s="80"/>
      <c r="FM456" s="80"/>
      <c r="FN456" s="80"/>
      <c r="FO456" s="80"/>
      <c r="FP456" s="80"/>
      <c r="FQ456" s="80"/>
      <c r="FR456" s="80"/>
      <c r="FS456" s="80"/>
      <c r="FT456" s="80"/>
      <c r="FU456" s="80"/>
      <c r="FV456" s="80"/>
      <c r="FW456" s="80"/>
      <c r="FX456" s="80"/>
      <c r="FY456" s="80"/>
      <c r="FZ456" s="80"/>
      <c r="GA456" s="80"/>
      <c r="GB456" s="80"/>
      <c r="GC456" s="80"/>
      <c r="GD456" s="80"/>
      <c r="GE456" s="80"/>
      <c r="GF456" s="80"/>
    </row>
    <row r="457" spans="1:188" x14ac:dyDescent="0.25">
      <c r="A457" s="101"/>
      <c r="B457" s="102"/>
      <c r="C457" s="102"/>
      <c r="D457" s="38"/>
      <c r="E457" s="89"/>
      <c r="F457" s="90"/>
      <c r="G457" s="78"/>
      <c r="H457" s="91"/>
      <c r="I457" s="78"/>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0"/>
      <c r="CB457" s="80"/>
      <c r="CC457" s="80"/>
      <c r="CD457" s="80"/>
      <c r="CE457" s="80"/>
      <c r="CF457" s="80"/>
      <c r="CG457" s="80"/>
      <c r="CH457" s="80"/>
      <c r="CI457" s="80"/>
      <c r="CJ457" s="80"/>
      <c r="CK457" s="80"/>
      <c r="CL457" s="80"/>
      <c r="CM457" s="80"/>
      <c r="CN457" s="80"/>
      <c r="CO457" s="80"/>
      <c r="CP457" s="80"/>
      <c r="CQ457" s="80"/>
      <c r="CR457" s="80"/>
      <c r="CS457" s="80"/>
      <c r="CT457" s="80"/>
      <c r="CU457" s="80"/>
      <c r="CV457" s="80"/>
      <c r="CW457" s="80"/>
      <c r="CX457" s="80"/>
      <c r="CY457" s="80"/>
      <c r="CZ457" s="80"/>
      <c r="DA457" s="80"/>
      <c r="DB457" s="80"/>
      <c r="DC457" s="80"/>
      <c r="DD457" s="80"/>
      <c r="DE457" s="80"/>
      <c r="DF457" s="80"/>
      <c r="DG457" s="80"/>
      <c r="DH457" s="80"/>
      <c r="DI457" s="80"/>
      <c r="DJ457" s="80"/>
      <c r="DK457" s="80"/>
      <c r="DL457" s="80"/>
      <c r="DM457" s="80"/>
      <c r="DN457" s="80"/>
      <c r="DO457" s="80"/>
      <c r="DP457" s="80"/>
      <c r="DQ457" s="80"/>
      <c r="DR457" s="80"/>
      <c r="DS457" s="80"/>
      <c r="DT457" s="80"/>
      <c r="DU457" s="80"/>
      <c r="DV457" s="80"/>
      <c r="DW457" s="80"/>
      <c r="DX457" s="80"/>
      <c r="DY457" s="80"/>
      <c r="DZ457" s="80"/>
      <c r="EA457" s="80"/>
      <c r="EB457" s="80"/>
      <c r="EC457" s="80"/>
      <c r="ED457" s="80"/>
      <c r="EE457" s="80"/>
      <c r="EF457" s="80"/>
      <c r="EG457" s="80"/>
      <c r="EH457" s="80"/>
      <c r="EI457" s="80"/>
      <c r="EJ457" s="80"/>
      <c r="EK457" s="80"/>
      <c r="EL457" s="80"/>
      <c r="EM457" s="80"/>
      <c r="EN457" s="80"/>
      <c r="EO457" s="80"/>
      <c r="EP457" s="80"/>
      <c r="EQ457" s="80"/>
      <c r="ER457" s="80"/>
      <c r="ES457" s="80"/>
      <c r="ET457" s="80"/>
      <c r="EU457" s="80"/>
      <c r="EV457" s="80"/>
      <c r="EW457" s="80"/>
      <c r="EX457" s="80"/>
      <c r="EY457" s="80"/>
      <c r="EZ457" s="80"/>
      <c r="FA457" s="80"/>
      <c r="FB457" s="80"/>
      <c r="FC457" s="80"/>
      <c r="FD457" s="80"/>
      <c r="FE457" s="80"/>
      <c r="FF457" s="80"/>
      <c r="FG457" s="80"/>
      <c r="FH457" s="80"/>
      <c r="FI457" s="80"/>
      <c r="FJ457" s="80"/>
      <c r="FK457" s="80"/>
      <c r="FL457" s="80"/>
      <c r="FM457" s="80"/>
      <c r="FN457" s="80"/>
      <c r="FO457" s="80"/>
      <c r="FP457" s="80"/>
      <c r="FQ457" s="80"/>
      <c r="FR457" s="80"/>
      <c r="FS457" s="80"/>
      <c r="FT457" s="80"/>
      <c r="FU457" s="80"/>
      <c r="FV457" s="80"/>
      <c r="FW457" s="80"/>
      <c r="FX457" s="80"/>
      <c r="FY457" s="80"/>
      <c r="FZ457" s="80"/>
      <c r="GA457" s="80"/>
      <c r="GB457" s="80"/>
      <c r="GC457" s="80"/>
      <c r="GD457" s="80"/>
      <c r="GE457" s="80"/>
      <c r="GF457" s="80"/>
    </row>
    <row r="458" spans="1:188" x14ac:dyDescent="0.25">
      <c r="A458" s="101"/>
      <c r="B458" s="102"/>
      <c r="C458" s="102"/>
      <c r="D458" s="38"/>
      <c r="E458" s="89"/>
      <c r="F458" s="90"/>
      <c r="G458" s="78"/>
      <c r="H458" s="91"/>
      <c r="I458" s="78"/>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0"/>
      <c r="CB458" s="80"/>
      <c r="CC458" s="80"/>
      <c r="CD458" s="80"/>
      <c r="CE458" s="80"/>
      <c r="CF458" s="80"/>
      <c r="CG458" s="80"/>
      <c r="CH458" s="80"/>
      <c r="CI458" s="80"/>
      <c r="CJ458" s="80"/>
      <c r="CK458" s="80"/>
      <c r="CL458" s="80"/>
      <c r="CM458" s="80"/>
      <c r="CN458" s="80"/>
      <c r="CO458" s="80"/>
      <c r="CP458" s="80"/>
      <c r="CQ458" s="80"/>
      <c r="CR458" s="80"/>
      <c r="CS458" s="80"/>
      <c r="CT458" s="80"/>
      <c r="CU458" s="80"/>
      <c r="CV458" s="80"/>
      <c r="CW458" s="80"/>
      <c r="CX458" s="80"/>
      <c r="CY458" s="80"/>
      <c r="CZ458" s="80"/>
      <c r="DA458" s="80"/>
      <c r="DB458" s="80"/>
      <c r="DC458" s="80"/>
      <c r="DD458" s="80"/>
      <c r="DE458" s="80"/>
      <c r="DF458" s="80"/>
      <c r="DG458" s="80"/>
      <c r="DH458" s="80"/>
      <c r="DI458" s="80"/>
      <c r="DJ458" s="80"/>
      <c r="DK458" s="80"/>
      <c r="DL458" s="80"/>
      <c r="DM458" s="80"/>
      <c r="DN458" s="80"/>
      <c r="DO458" s="80"/>
      <c r="DP458" s="80"/>
      <c r="DQ458" s="80"/>
      <c r="DR458" s="80"/>
      <c r="DS458" s="80"/>
      <c r="DT458" s="80"/>
      <c r="DU458" s="80"/>
      <c r="DV458" s="80"/>
      <c r="DW458" s="80"/>
      <c r="DX458" s="80"/>
      <c r="DY458" s="80"/>
      <c r="DZ458" s="80"/>
      <c r="EA458" s="80"/>
      <c r="EB458" s="80"/>
      <c r="EC458" s="80"/>
      <c r="ED458" s="80"/>
      <c r="EE458" s="80"/>
      <c r="EF458" s="80"/>
      <c r="EG458" s="80"/>
      <c r="EH458" s="80"/>
      <c r="EI458" s="80"/>
      <c r="EJ458" s="80"/>
      <c r="EK458" s="80"/>
      <c r="EL458" s="80"/>
      <c r="EM458" s="80"/>
      <c r="EN458" s="80"/>
      <c r="EO458" s="80"/>
      <c r="EP458" s="80"/>
      <c r="EQ458" s="80"/>
      <c r="ER458" s="80"/>
      <c r="ES458" s="80"/>
      <c r="ET458" s="80"/>
      <c r="EU458" s="80"/>
      <c r="EV458" s="80"/>
      <c r="EW458" s="80"/>
      <c r="EX458" s="80"/>
      <c r="EY458" s="80"/>
      <c r="EZ458" s="80"/>
      <c r="FA458" s="80"/>
      <c r="FB458" s="80"/>
      <c r="FC458" s="80"/>
      <c r="FD458" s="80"/>
      <c r="FE458" s="80"/>
      <c r="FF458" s="80"/>
      <c r="FG458" s="80"/>
      <c r="FH458" s="80"/>
      <c r="FI458" s="80"/>
      <c r="FJ458" s="80"/>
      <c r="FK458" s="80"/>
      <c r="FL458" s="80"/>
      <c r="FM458" s="80"/>
      <c r="FN458" s="80"/>
      <c r="FO458" s="80"/>
      <c r="FP458" s="80"/>
      <c r="FQ458" s="80"/>
      <c r="FR458" s="80"/>
      <c r="FS458" s="80"/>
      <c r="FT458" s="80"/>
      <c r="FU458" s="80"/>
      <c r="FV458" s="80"/>
      <c r="FW458" s="80"/>
      <c r="FX458" s="80"/>
      <c r="FY458" s="80"/>
      <c r="FZ458" s="80"/>
      <c r="GA458" s="80"/>
      <c r="GB458" s="80"/>
      <c r="GC458" s="80"/>
      <c r="GD458" s="80"/>
      <c r="GE458" s="80"/>
      <c r="GF458" s="80"/>
    </row>
    <row r="459" spans="1:188" x14ac:dyDescent="0.25">
      <c r="A459" s="101"/>
      <c r="B459" s="102"/>
      <c r="C459" s="102"/>
      <c r="D459" s="38"/>
      <c r="E459" s="89"/>
      <c r="F459" s="90"/>
      <c r="G459" s="78"/>
      <c r="H459" s="91"/>
      <c r="I459" s="78"/>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c r="AM459" s="80"/>
      <c r="AN459" s="80"/>
      <c r="AO459" s="80"/>
      <c r="AP459" s="80"/>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0"/>
      <c r="CB459" s="80"/>
      <c r="CC459" s="80"/>
      <c r="CD459" s="80"/>
      <c r="CE459" s="80"/>
      <c r="CF459" s="80"/>
      <c r="CG459" s="80"/>
      <c r="CH459" s="80"/>
      <c r="CI459" s="80"/>
      <c r="CJ459" s="80"/>
      <c r="CK459" s="80"/>
      <c r="CL459" s="80"/>
      <c r="CM459" s="80"/>
      <c r="CN459" s="80"/>
      <c r="CO459" s="80"/>
      <c r="CP459" s="80"/>
      <c r="CQ459" s="80"/>
      <c r="CR459" s="80"/>
      <c r="CS459" s="80"/>
      <c r="CT459" s="80"/>
      <c r="CU459" s="80"/>
      <c r="CV459" s="80"/>
      <c r="CW459" s="80"/>
      <c r="CX459" s="80"/>
      <c r="CY459" s="80"/>
      <c r="CZ459" s="80"/>
      <c r="DA459" s="80"/>
      <c r="DB459" s="80"/>
      <c r="DC459" s="80"/>
      <c r="DD459" s="80"/>
      <c r="DE459" s="80"/>
      <c r="DF459" s="80"/>
      <c r="DG459" s="80"/>
      <c r="DH459" s="80"/>
      <c r="DI459" s="80"/>
      <c r="DJ459" s="80"/>
      <c r="DK459" s="80"/>
      <c r="DL459" s="80"/>
      <c r="DM459" s="80"/>
      <c r="DN459" s="80"/>
      <c r="DO459" s="80"/>
      <c r="DP459" s="80"/>
      <c r="DQ459" s="80"/>
      <c r="DR459" s="80"/>
      <c r="DS459" s="80"/>
      <c r="DT459" s="80"/>
      <c r="DU459" s="80"/>
      <c r="DV459" s="80"/>
      <c r="DW459" s="80"/>
      <c r="DX459" s="80"/>
      <c r="DY459" s="80"/>
      <c r="DZ459" s="80"/>
      <c r="EA459" s="80"/>
      <c r="EB459" s="80"/>
      <c r="EC459" s="80"/>
      <c r="ED459" s="80"/>
      <c r="EE459" s="80"/>
      <c r="EF459" s="80"/>
      <c r="EG459" s="80"/>
      <c r="EH459" s="80"/>
      <c r="EI459" s="80"/>
      <c r="EJ459" s="80"/>
      <c r="EK459" s="80"/>
      <c r="EL459" s="80"/>
      <c r="EM459" s="80"/>
      <c r="EN459" s="80"/>
      <c r="EO459" s="80"/>
      <c r="EP459" s="80"/>
      <c r="EQ459" s="80"/>
      <c r="ER459" s="80"/>
      <c r="ES459" s="80"/>
      <c r="ET459" s="80"/>
      <c r="EU459" s="80"/>
      <c r="EV459" s="80"/>
      <c r="EW459" s="80"/>
      <c r="EX459" s="80"/>
      <c r="EY459" s="80"/>
      <c r="EZ459" s="80"/>
      <c r="FA459" s="80"/>
      <c r="FB459" s="80"/>
      <c r="FC459" s="80"/>
      <c r="FD459" s="80"/>
      <c r="FE459" s="80"/>
      <c r="FF459" s="80"/>
      <c r="FG459" s="80"/>
      <c r="FH459" s="80"/>
      <c r="FI459" s="80"/>
      <c r="FJ459" s="80"/>
      <c r="FK459" s="80"/>
      <c r="FL459" s="80"/>
      <c r="FM459" s="80"/>
      <c r="FN459" s="80"/>
      <c r="FO459" s="80"/>
      <c r="FP459" s="80"/>
      <c r="FQ459" s="80"/>
      <c r="FR459" s="80"/>
      <c r="FS459" s="80"/>
      <c r="FT459" s="80"/>
      <c r="FU459" s="80"/>
      <c r="FV459" s="80"/>
      <c r="FW459" s="80"/>
      <c r="FX459" s="80"/>
      <c r="FY459" s="80"/>
      <c r="FZ459" s="80"/>
      <c r="GA459" s="80"/>
      <c r="GB459" s="80"/>
      <c r="GC459" s="80"/>
      <c r="GD459" s="80"/>
      <c r="GE459" s="80"/>
      <c r="GF459" s="80"/>
    </row>
    <row r="460" spans="1:188" x14ac:dyDescent="0.25">
      <c r="A460" s="101"/>
      <c r="B460" s="102"/>
      <c r="C460" s="102"/>
      <c r="D460" s="38"/>
      <c r="E460" s="89"/>
      <c r="F460" s="90"/>
      <c r="G460" s="78"/>
      <c r="H460" s="91"/>
      <c r="I460" s="78"/>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0"/>
      <c r="CN460" s="80"/>
      <c r="CO460" s="80"/>
      <c r="CP460" s="80"/>
      <c r="CQ460" s="80"/>
      <c r="CR460" s="80"/>
      <c r="CS460" s="80"/>
      <c r="CT460" s="80"/>
      <c r="CU460" s="80"/>
      <c r="CV460" s="80"/>
      <c r="CW460" s="80"/>
      <c r="CX460" s="80"/>
      <c r="CY460" s="80"/>
      <c r="CZ460" s="80"/>
      <c r="DA460" s="80"/>
      <c r="DB460" s="80"/>
      <c r="DC460" s="80"/>
      <c r="DD460" s="80"/>
      <c r="DE460" s="80"/>
      <c r="DF460" s="80"/>
      <c r="DG460" s="80"/>
      <c r="DH460" s="80"/>
      <c r="DI460" s="80"/>
      <c r="DJ460" s="80"/>
      <c r="DK460" s="80"/>
      <c r="DL460" s="80"/>
      <c r="DM460" s="80"/>
      <c r="DN460" s="80"/>
      <c r="DO460" s="80"/>
      <c r="DP460" s="80"/>
      <c r="DQ460" s="80"/>
      <c r="DR460" s="80"/>
      <c r="DS460" s="80"/>
      <c r="DT460" s="80"/>
      <c r="DU460" s="80"/>
      <c r="DV460" s="80"/>
      <c r="DW460" s="80"/>
      <c r="DX460" s="80"/>
      <c r="DY460" s="80"/>
      <c r="DZ460" s="80"/>
      <c r="EA460" s="80"/>
      <c r="EB460" s="80"/>
      <c r="EC460" s="80"/>
      <c r="ED460" s="80"/>
      <c r="EE460" s="80"/>
      <c r="EF460" s="80"/>
      <c r="EG460" s="80"/>
      <c r="EH460" s="80"/>
      <c r="EI460" s="80"/>
      <c r="EJ460" s="80"/>
      <c r="EK460" s="80"/>
      <c r="EL460" s="80"/>
      <c r="EM460" s="80"/>
      <c r="EN460" s="80"/>
      <c r="EO460" s="80"/>
      <c r="EP460" s="80"/>
      <c r="EQ460" s="80"/>
      <c r="ER460" s="80"/>
      <c r="ES460" s="80"/>
      <c r="ET460" s="80"/>
      <c r="EU460" s="80"/>
      <c r="EV460" s="80"/>
      <c r="EW460" s="80"/>
      <c r="EX460" s="80"/>
      <c r="EY460" s="80"/>
      <c r="EZ460" s="80"/>
      <c r="FA460" s="80"/>
      <c r="FB460" s="80"/>
      <c r="FC460" s="80"/>
      <c r="FD460" s="80"/>
      <c r="FE460" s="80"/>
      <c r="FF460" s="80"/>
      <c r="FG460" s="80"/>
      <c r="FH460" s="80"/>
      <c r="FI460" s="80"/>
      <c r="FJ460" s="80"/>
      <c r="FK460" s="80"/>
      <c r="FL460" s="80"/>
      <c r="FM460" s="80"/>
      <c r="FN460" s="80"/>
      <c r="FO460" s="80"/>
      <c r="FP460" s="80"/>
      <c r="FQ460" s="80"/>
      <c r="FR460" s="80"/>
      <c r="FS460" s="80"/>
      <c r="FT460" s="80"/>
      <c r="FU460" s="80"/>
      <c r="FV460" s="80"/>
      <c r="FW460" s="80"/>
      <c r="FX460" s="80"/>
      <c r="FY460" s="80"/>
      <c r="FZ460" s="80"/>
      <c r="GA460" s="80"/>
      <c r="GB460" s="80"/>
      <c r="GC460" s="80"/>
      <c r="GD460" s="80"/>
      <c r="GE460" s="80"/>
      <c r="GF460" s="80"/>
    </row>
    <row r="461" spans="1:188" x14ac:dyDescent="0.25">
      <c r="A461" s="101"/>
      <c r="B461" s="102"/>
      <c r="C461" s="102"/>
      <c r="D461" s="38"/>
      <c r="E461" s="89"/>
      <c r="F461" s="90"/>
      <c r="G461" s="78"/>
      <c r="H461" s="91"/>
      <c r="I461" s="78"/>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80"/>
      <c r="AO461" s="80"/>
      <c r="AP461" s="80"/>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0"/>
      <c r="CB461" s="80"/>
      <c r="CC461" s="80"/>
      <c r="CD461" s="80"/>
      <c r="CE461" s="80"/>
      <c r="CF461" s="80"/>
      <c r="CG461" s="80"/>
      <c r="CH461" s="80"/>
      <c r="CI461" s="80"/>
      <c r="CJ461" s="80"/>
      <c r="CK461" s="80"/>
      <c r="CL461" s="80"/>
      <c r="CM461" s="80"/>
      <c r="CN461" s="80"/>
      <c r="CO461" s="80"/>
      <c r="CP461" s="80"/>
      <c r="CQ461" s="80"/>
      <c r="CR461" s="80"/>
      <c r="CS461" s="80"/>
      <c r="CT461" s="80"/>
      <c r="CU461" s="80"/>
      <c r="CV461" s="80"/>
      <c r="CW461" s="80"/>
      <c r="CX461" s="80"/>
      <c r="CY461" s="80"/>
      <c r="CZ461" s="80"/>
      <c r="DA461" s="80"/>
      <c r="DB461" s="80"/>
      <c r="DC461" s="80"/>
      <c r="DD461" s="80"/>
      <c r="DE461" s="80"/>
      <c r="DF461" s="80"/>
      <c r="DG461" s="80"/>
      <c r="DH461" s="80"/>
      <c r="DI461" s="80"/>
      <c r="DJ461" s="80"/>
      <c r="DK461" s="80"/>
      <c r="DL461" s="80"/>
      <c r="DM461" s="80"/>
      <c r="DN461" s="80"/>
      <c r="DO461" s="80"/>
      <c r="DP461" s="80"/>
      <c r="DQ461" s="80"/>
      <c r="DR461" s="80"/>
      <c r="DS461" s="80"/>
      <c r="DT461" s="80"/>
      <c r="DU461" s="80"/>
      <c r="DV461" s="80"/>
      <c r="DW461" s="80"/>
      <c r="DX461" s="80"/>
      <c r="DY461" s="80"/>
      <c r="DZ461" s="80"/>
      <c r="EA461" s="80"/>
      <c r="EB461" s="80"/>
      <c r="EC461" s="80"/>
      <c r="ED461" s="80"/>
      <c r="EE461" s="80"/>
      <c r="EF461" s="80"/>
      <c r="EG461" s="80"/>
      <c r="EH461" s="80"/>
      <c r="EI461" s="80"/>
      <c r="EJ461" s="80"/>
      <c r="EK461" s="80"/>
      <c r="EL461" s="80"/>
      <c r="EM461" s="80"/>
      <c r="EN461" s="80"/>
      <c r="EO461" s="80"/>
      <c r="EP461" s="80"/>
      <c r="EQ461" s="80"/>
      <c r="ER461" s="80"/>
      <c r="ES461" s="80"/>
      <c r="ET461" s="80"/>
      <c r="EU461" s="80"/>
      <c r="EV461" s="80"/>
      <c r="EW461" s="80"/>
      <c r="EX461" s="80"/>
      <c r="EY461" s="80"/>
      <c r="EZ461" s="80"/>
      <c r="FA461" s="80"/>
      <c r="FB461" s="80"/>
      <c r="FC461" s="80"/>
      <c r="FD461" s="80"/>
      <c r="FE461" s="80"/>
      <c r="FF461" s="80"/>
      <c r="FG461" s="80"/>
      <c r="FH461" s="80"/>
      <c r="FI461" s="80"/>
      <c r="FJ461" s="80"/>
      <c r="FK461" s="80"/>
      <c r="FL461" s="80"/>
      <c r="FM461" s="80"/>
      <c r="FN461" s="80"/>
      <c r="FO461" s="80"/>
      <c r="FP461" s="80"/>
      <c r="FQ461" s="80"/>
      <c r="FR461" s="80"/>
      <c r="FS461" s="80"/>
      <c r="FT461" s="80"/>
      <c r="FU461" s="80"/>
      <c r="FV461" s="80"/>
      <c r="FW461" s="80"/>
      <c r="FX461" s="80"/>
      <c r="FY461" s="80"/>
      <c r="FZ461" s="80"/>
      <c r="GA461" s="80"/>
      <c r="GB461" s="80"/>
      <c r="GC461" s="80"/>
      <c r="GD461" s="80"/>
      <c r="GE461" s="80"/>
      <c r="GF461" s="80"/>
    </row>
    <row r="462" spans="1:188" x14ac:dyDescent="0.25">
      <c r="A462" s="101"/>
      <c r="B462" s="102"/>
      <c r="C462" s="102"/>
      <c r="D462" s="38"/>
      <c r="E462" s="89"/>
      <c r="F462" s="90"/>
      <c r="G462" s="78"/>
      <c r="H462" s="91"/>
      <c r="I462" s="78"/>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80"/>
      <c r="AO462" s="80"/>
      <c r="AP462" s="80"/>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0"/>
      <c r="CB462" s="80"/>
      <c r="CC462" s="80"/>
      <c r="CD462" s="80"/>
      <c r="CE462" s="80"/>
      <c r="CF462" s="80"/>
      <c r="CG462" s="80"/>
      <c r="CH462" s="80"/>
      <c r="CI462" s="80"/>
      <c r="CJ462" s="80"/>
      <c r="CK462" s="80"/>
      <c r="CL462" s="80"/>
      <c r="CM462" s="80"/>
      <c r="CN462" s="80"/>
      <c r="CO462" s="80"/>
      <c r="CP462" s="80"/>
      <c r="CQ462" s="80"/>
      <c r="CR462" s="80"/>
      <c r="CS462" s="80"/>
      <c r="CT462" s="80"/>
      <c r="CU462" s="80"/>
      <c r="CV462" s="80"/>
      <c r="CW462" s="80"/>
      <c r="CX462" s="80"/>
      <c r="CY462" s="80"/>
      <c r="CZ462" s="80"/>
      <c r="DA462" s="80"/>
      <c r="DB462" s="80"/>
      <c r="DC462" s="80"/>
      <c r="DD462" s="80"/>
      <c r="DE462" s="80"/>
      <c r="DF462" s="80"/>
      <c r="DG462" s="80"/>
      <c r="DH462" s="80"/>
      <c r="DI462" s="80"/>
      <c r="DJ462" s="80"/>
      <c r="DK462" s="80"/>
      <c r="DL462" s="80"/>
      <c r="DM462" s="80"/>
      <c r="DN462" s="80"/>
      <c r="DO462" s="80"/>
      <c r="DP462" s="80"/>
      <c r="DQ462" s="80"/>
      <c r="DR462" s="80"/>
      <c r="DS462" s="80"/>
      <c r="DT462" s="80"/>
      <c r="DU462" s="80"/>
      <c r="DV462" s="80"/>
      <c r="DW462" s="80"/>
      <c r="DX462" s="80"/>
      <c r="DY462" s="80"/>
      <c r="DZ462" s="80"/>
      <c r="EA462" s="80"/>
      <c r="EB462" s="80"/>
      <c r="EC462" s="80"/>
      <c r="ED462" s="80"/>
      <c r="EE462" s="80"/>
      <c r="EF462" s="80"/>
      <c r="EG462" s="80"/>
      <c r="EH462" s="80"/>
      <c r="EI462" s="80"/>
      <c r="EJ462" s="80"/>
      <c r="EK462" s="80"/>
      <c r="EL462" s="80"/>
      <c r="EM462" s="80"/>
      <c r="EN462" s="80"/>
      <c r="EO462" s="80"/>
      <c r="EP462" s="80"/>
      <c r="EQ462" s="80"/>
      <c r="ER462" s="80"/>
      <c r="ES462" s="80"/>
      <c r="ET462" s="80"/>
      <c r="EU462" s="80"/>
      <c r="EV462" s="80"/>
      <c r="EW462" s="80"/>
      <c r="EX462" s="80"/>
      <c r="EY462" s="80"/>
      <c r="EZ462" s="80"/>
      <c r="FA462" s="80"/>
      <c r="FB462" s="80"/>
      <c r="FC462" s="80"/>
      <c r="FD462" s="80"/>
      <c r="FE462" s="80"/>
      <c r="FF462" s="80"/>
      <c r="FG462" s="80"/>
      <c r="FH462" s="80"/>
      <c r="FI462" s="80"/>
      <c r="FJ462" s="80"/>
      <c r="FK462" s="80"/>
      <c r="FL462" s="80"/>
      <c r="FM462" s="80"/>
      <c r="FN462" s="80"/>
      <c r="FO462" s="80"/>
      <c r="FP462" s="80"/>
      <c r="FQ462" s="80"/>
      <c r="FR462" s="80"/>
      <c r="FS462" s="80"/>
      <c r="FT462" s="80"/>
      <c r="FU462" s="80"/>
      <c r="FV462" s="80"/>
      <c r="FW462" s="80"/>
      <c r="FX462" s="80"/>
      <c r="FY462" s="80"/>
      <c r="FZ462" s="80"/>
      <c r="GA462" s="80"/>
      <c r="GB462" s="80"/>
      <c r="GC462" s="80"/>
      <c r="GD462" s="80"/>
      <c r="GE462" s="80"/>
      <c r="GF462" s="80"/>
    </row>
    <row r="463" spans="1:188" x14ac:dyDescent="0.25">
      <c r="A463" s="101"/>
      <c r="B463" s="102"/>
      <c r="C463" s="102"/>
      <c r="D463" s="38"/>
      <c r="E463" s="89"/>
      <c r="F463" s="90"/>
      <c r="G463" s="78"/>
      <c r="H463" s="91"/>
      <c r="I463" s="78"/>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80"/>
      <c r="AO463" s="80"/>
      <c r="AP463" s="80"/>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0"/>
      <c r="CB463" s="80"/>
      <c r="CC463" s="80"/>
      <c r="CD463" s="80"/>
      <c r="CE463" s="80"/>
      <c r="CF463" s="80"/>
      <c r="CG463" s="80"/>
      <c r="CH463" s="80"/>
      <c r="CI463" s="80"/>
      <c r="CJ463" s="80"/>
      <c r="CK463" s="80"/>
      <c r="CL463" s="80"/>
      <c r="CM463" s="80"/>
      <c r="CN463" s="80"/>
      <c r="CO463" s="80"/>
      <c r="CP463" s="80"/>
      <c r="CQ463" s="80"/>
      <c r="CR463" s="80"/>
      <c r="CS463" s="80"/>
      <c r="CT463" s="80"/>
      <c r="CU463" s="80"/>
      <c r="CV463" s="80"/>
      <c r="CW463" s="80"/>
      <c r="CX463" s="80"/>
      <c r="CY463" s="80"/>
      <c r="CZ463" s="80"/>
      <c r="DA463" s="80"/>
      <c r="DB463" s="80"/>
      <c r="DC463" s="80"/>
      <c r="DD463" s="80"/>
      <c r="DE463" s="80"/>
      <c r="DF463" s="80"/>
      <c r="DG463" s="80"/>
      <c r="DH463" s="80"/>
      <c r="DI463" s="80"/>
      <c r="DJ463" s="80"/>
      <c r="DK463" s="80"/>
      <c r="DL463" s="80"/>
      <c r="DM463" s="80"/>
      <c r="DN463" s="80"/>
      <c r="DO463" s="80"/>
      <c r="DP463" s="80"/>
      <c r="DQ463" s="80"/>
      <c r="DR463" s="80"/>
      <c r="DS463" s="80"/>
      <c r="DT463" s="80"/>
      <c r="DU463" s="80"/>
      <c r="DV463" s="80"/>
      <c r="DW463" s="80"/>
      <c r="DX463" s="80"/>
      <c r="DY463" s="80"/>
      <c r="DZ463" s="80"/>
      <c r="EA463" s="80"/>
      <c r="EB463" s="80"/>
      <c r="EC463" s="80"/>
      <c r="ED463" s="80"/>
      <c r="EE463" s="80"/>
      <c r="EF463" s="80"/>
      <c r="EG463" s="80"/>
      <c r="EH463" s="80"/>
      <c r="EI463" s="80"/>
      <c r="EJ463" s="80"/>
      <c r="EK463" s="80"/>
      <c r="EL463" s="80"/>
      <c r="EM463" s="80"/>
      <c r="EN463" s="80"/>
      <c r="EO463" s="80"/>
      <c r="EP463" s="80"/>
      <c r="EQ463" s="80"/>
      <c r="ER463" s="80"/>
      <c r="ES463" s="80"/>
      <c r="ET463" s="80"/>
      <c r="EU463" s="80"/>
      <c r="EV463" s="80"/>
      <c r="EW463" s="80"/>
      <c r="EX463" s="80"/>
      <c r="EY463" s="80"/>
      <c r="EZ463" s="80"/>
      <c r="FA463" s="80"/>
      <c r="FB463" s="80"/>
      <c r="FC463" s="80"/>
      <c r="FD463" s="80"/>
      <c r="FE463" s="80"/>
      <c r="FF463" s="80"/>
      <c r="FG463" s="80"/>
      <c r="FH463" s="80"/>
      <c r="FI463" s="80"/>
      <c r="FJ463" s="80"/>
      <c r="FK463" s="80"/>
      <c r="FL463" s="80"/>
      <c r="FM463" s="80"/>
      <c r="FN463" s="80"/>
      <c r="FO463" s="80"/>
      <c r="FP463" s="80"/>
      <c r="FQ463" s="80"/>
      <c r="FR463" s="80"/>
      <c r="FS463" s="80"/>
      <c r="FT463" s="80"/>
      <c r="FU463" s="80"/>
      <c r="FV463" s="80"/>
      <c r="FW463" s="80"/>
      <c r="FX463" s="80"/>
      <c r="FY463" s="80"/>
      <c r="FZ463" s="80"/>
      <c r="GA463" s="80"/>
      <c r="GB463" s="80"/>
      <c r="GC463" s="80"/>
      <c r="GD463" s="80"/>
      <c r="GE463" s="80"/>
      <c r="GF463" s="80"/>
    </row>
    <row r="464" spans="1:188" x14ac:dyDescent="0.25">
      <c r="A464" s="101"/>
      <c r="B464" s="102"/>
      <c r="C464" s="102"/>
      <c r="D464" s="38"/>
      <c r="E464" s="89"/>
      <c r="F464" s="90"/>
      <c r="G464" s="78"/>
      <c r="H464" s="91"/>
      <c r="I464" s="78"/>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0"/>
      <c r="CB464" s="80"/>
      <c r="CC464" s="80"/>
      <c r="CD464" s="80"/>
      <c r="CE464" s="80"/>
      <c r="CF464" s="80"/>
      <c r="CG464" s="80"/>
      <c r="CH464" s="80"/>
      <c r="CI464" s="80"/>
      <c r="CJ464" s="80"/>
      <c r="CK464" s="80"/>
      <c r="CL464" s="80"/>
      <c r="CM464" s="80"/>
      <c r="CN464" s="80"/>
      <c r="CO464" s="80"/>
      <c r="CP464" s="80"/>
      <c r="CQ464" s="80"/>
      <c r="CR464" s="80"/>
      <c r="CS464" s="80"/>
      <c r="CT464" s="80"/>
      <c r="CU464" s="80"/>
      <c r="CV464" s="80"/>
      <c r="CW464" s="80"/>
      <c r="CX464" s="80"/>
      <c r="CY464" s="80"/>
      <c r="CZ464" s="80"/>
      <c r="DA464" s="80"/>
      <c r="DB464" s="80"/>
      <c r="DC464" s="80"/>
      <c r="DD464" s="80"/>
      <c r="DE464" s="80"/>
      <c r="DF464" s="80"/>
      <c r="DG464" s="80"/>
      <c r="DH464" s="80"/>
      <c r="DI464" s="80"/>
      <c r="DJ464" s="80"/>
      <c r="DK464" s="80"/>
      <c r="DL464" s="80"/>
      <c r="DM464" s="80"/>
      <c r="DN464" s="80"/>
      <c r="DO464" s="80"/>
      <c r="DP464" s="80"/>
      <c r="DQ464" s="80"/>
      <c r="DR464" s="80"/>
      <c r="DS464" s="80"/>
      <c r="DT464" s="80"/>
      <c r="DU464" s="80"/>
      <c r="DV464" s="80"/>
      <c r="DW464" s="80"/>
      <c r="DX464" s="80"/>
      <c r="DY464" s="80"/>
      <c r="DZ464" s="80"/>
      <c r="EA464" s="80"/>
      <c r="EB464" s="80"/>
      <c r="EC464" s="80"/>
      <c r="ED464" s="80"/>
      <c r="EE464" s="80"/>
      <c r="EF464" s="80"/>
      <c r="EG464" s="80"/>
      <c r="EH464" s="80"/>
      <c r="EI464" s="80"/>
      <c r="EJ464" s="80"/>
      <c r="EK464" s="80"/>
      <c r="EL464" s="80"/>
      <c r="EM464" s="80"/>
      <c r="EN464" s="80"/>
      <c r="EO464" s="80"/>
      <c r="EP464" s="80"/>
      <c r="EQ464" s="80"/>
      <c r="ER464" s="80"/>
      <c r="ES464" s="80"/>
      <c r="ET464" s="80"/>
      <c r="EU464" s="80"/>
      <c r="EV464" s="80"/>
      <c r="EW464" s="80"/>
      <c r="EX464" s="80"/>
      <c r="EY464" s="80"/>
      <c r="EZ464" s="80"/>
      <c r="FA464" s="80"/>
      <c r="FB464" s="80"/>
      <c r="FC464" s="80"/>
      <c r="FD464" s="80"/>
      <c r="FE464" s="80"/>
      <c r="FF464" s="80"/>
      <c r="FG464" s="80"/>
      <c r="FH464" s="80"/>
      <c r="FI464" s="80"/>
      <c r="FJ464" s="80"/>
      <c r="FK464" s="80"/>
      <c r="FL464" s="80"/>
      <c r="FM464" s="80"/>
      <c r="FN464" s="80"/>
      <c r="FO464" s="80"/>
      <c r="FP464" s="80"/>
      <c r="FQ464" s="80"/>
      <c r="FR464" s="80"/>
      <c r="FS464" s="80"/>
      <c r="FT464" s="80"/>
      <c r="FU464" s="80"/>
      <c r="FV464" s="80"/>
      <c r="FW464" s="80"/>
      <c r="FX464" s="80"/>
      <c r="FY464" s="80"/>
      <c r="FZ464" s="80"/>
      <c r="GA464" s="80"/>
      <c r="GB464" s="80"/>
      <c r="GC464" s="80"/>
      <c r="GD464" s="80"/>
      <c r="GE464" s="80"/>
      <c r="GF464" s="80"/>
    </row>
    <row r="465" spans="1:188" x14ac:dyDescent="0.25">
      <c r="A465" s="101"/>
      <c r="B465" s="102"/>
      <c r="C465" s="102"/>
      <c r="D465" s="38"/>
      <c r="E465" s="89"/>
      <c r="F465" s="90"/>
      <c r="G465" s="78"/>
      <c r="H465" s="91"/>
      <c r="I465" s="78"/>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c r="AM465" s="80"/>
      <c r="AN465" s="80"/>
      <c r="AO465" s="80"/>
      <c r="AP465" s="80"/>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0"/>
      <c r="CB465" s="80"/>
      <c r="CC465" s="80"/>
      <c r="CD465" s="80"/>
      <c r="CE465" s="80"/>
      <c r="CF465" s="80"/>
      <c r="CG465" s="80"/>
      <c r="CH465" s="80"/>
      <c r="CI465" s="80"/>
      <c r="CJ465" s="80"/>
      <c r="CK465" s="80"/>
      <c r="CL465" s="80"/>
      <c r="CM465" s="80"/>
      <c r="CN465" s="80"/>
      <c r="CO465" s="80"/>
      <c r="CP465" s="80"/>
      <c r="CQ465" s="80"/>
      <c r="CR465" s="80"/>
      <c r="CS465" s="80"/>
      <c r="CT465" s="80"/>
      <c r="CU465" s="80"/>
      <c r="CV465" s="80"/>
      <c r="CW465" s="80"/>
      <c r="CX465" s="80"/>
      <c r="CY465" s="80"/>
      <c r="CZ465" s="80"/>
      <c r="DA465" s="80"/>
      <c r="DB465" s="80"/>
      <c r="DC465" s="80"/>
      <c r="DD465" s="80"/>
      <c r="DE465" s="80"/>
      <c r="DF465" s="80"/>
      <c r="DG465" s="80"/>
      <c r="DH465" s="80"/>
      <c r="DI465" s="80"/>
      <c r="DJ465" s="80"/>
      <c r="DK465" s="80"/>
      <c r="DL465" s="80"/>
      <c r="DM465" s="80"/>
      <c r="DN465" s="80"/>
      <c r="DO465" s="80"/>
      <c r="DP465" s="80"/>
      <c r="DQ465" s="80"/>
      <c r="DR465" s="80"/>
      <c r="DS465" s="80"/>
      <c r="DT465" s="80"/>
      <c r="DU465" s="80"/>
      <c r="DV465" s="80"/>
      <c r="DW465" s="80"/>
      <c r="DX465" s="80"/>
      <c r="DY465" s="80"/>
      <c r="DZ465" s="80"/>
      <c r="EA465" s="80"/>
      <c r="EB465" s="80"/>
      <c r="EC465" s="80"/>
      <c r="ED465" s="80"/>
      <c r="EE465" s="80"/>
      <c r="EF465" s="80"/>
      <c r="EG465" s="80"/>
      <c r="EH465" s="80"/>
      <c r="EI465" s="80"/>
      <c r="EJ465" s="80"/>
      <c r="EK465" s="80"/>
      <c r="EL465" s="80"/>
      <c r="EM465" s="80"/>
      <c r="EN465" s="80"/>
      <c r="EO465" s="80"/>
      <c r="EP465" s="80"/>
      <c r="EQ465" s="80"/>
      <c r="ER465" s="80"/>
      <c r="ES465" s="80"/>
      <c r="ET465" s="80"/>
      <c r="EU465" s="80"/>
      <c r="EV465" s="80"/>
      <c r="EW465" s="80"/>
      <c r="EX465" s="80"/>
      <c r="EY465" s="80"/>
      <c r="EZ465" s="80"/>
      <c r="FA465" s="80"/>
      <c r="FB465" s="80"/>
      <c r="FC465" s="80"/>
      <c r="FD465" s="80"/>
      <c r="FE465" s="80"/>
      <c r="FF465" s="80"/>
      <c r="FG465" s="80"/>
      <c r="FH465" s="80"/>
      <c r="FI465" s="80"/>
      <c r="FJ465" s="80"/>
      <c r="FK465" s="80"/>
      <c r="FL465" s="80"/>
      <c r="FM465" s="80"/>
      <c r="FN465" s="80"/>
      <c r="FO465" s="80"/>
      <c r="FP465" s="80"/>
      <c r="FQ465" s="80"/>
      <c r="FR465" s="80"/>
      <c r="FS465" s="80"/>
      <c r="FT465" s="80"/>
      <c r="FU465" s="80"/>
      <c r="FV465" s="80"/>
      <c r="FW465" s="80"/>
      <c r="FX465" s="80"/>
      <c r="FY465" s="80"/>
      <c r="FZ465" s="80"/>
      <c r="GA465" s="80"/>
      <c r="GB465" s="80"/>
      <c r="GC465" s="80"/>
      <c r="GD465" s="80"/>
      <c r="GE465" s="80"/>
      <c r="GF465" s="80"/>
    </row>
    <row r="466" spans="1:188" x14ac:dyDescent="0.25">
      <c r="A466" s="101"/>
      <c r="B466" s="102"/>
      <c r="C466" s="102"/>
      <c r="D466" s="38"/>
      <c r="E466" s="89"/>
      <c r="F466" s="90"/>
      <c r="G466" s="78"/>
      <c r="H466" s="91"/>
      <c r="I466" s="78"/>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c r="CT466" s="80"/>
      <c r="CU466" s="80"/>
      <c r="CV466" s="80"/>
      <c r="CW466" s="80"/>
      <c r="CX466" s="80"/>
      <c r="CY466" s="80"/>
      <c r="CZ466" s="80"/>
      <c r="DA466" s="80"/>
      <c r="DB466" s="80"/>
      <c r="DC466" s="80"/>
      <c r="DD466" s="80"/>
      <c r="DE466" s="80"/>
      <c r="DF466" s="80"/>
      <c r="DG466" s="80"/>
      <c r="DH466" s="80"/>
      <c r="DI466" s="80"/>
      <c r="DJ466" s="80"/>
      <c r="DK466" s="80"/>
      <c r="DL466" s="80"/>
      <c r="DM466" s="80"/>
      <c r="DN466" s="80"/>
      <c r="DO466" s="80"/>
      <c r="DP466" s="80"/>
      <c r="DQ466" s="80"/>
      <c r="DR466" s="80"/>
      <c r="DS466" s="80"/>
      <c r="DT466" s="80"/>
      <c r="DU466" s="80"/>
      <c r="DV466" s="80"/>
      <c r="DW466" s="80"/>
      <c r="DX466" s="80"/>
      <c r="DY466" s="80"/>
      <c r="DZ466" s="80"/>
      <c r="EA466" s="80"/>
      <c r="EB466" s="80"/>
      <c r="EC466" s="80"/>
      <c r="ED466" s="80"/>
      <c r="EE466" s="80"/>
      <c r="EF466" s="80"/>
      <c r="EG466" s="80"/>
      <c r="EH466" s="80"/>
      <c r="EI466" s="80"/>
      <c r="EJ466" s="80"/>
      <c r="EK466" s="80"/>
      <c r="EL466" s="80"/>
      <c r="EM466" s="80"/>
      <c r="EN466" s="80"/>
      <c r="EO466" s="80"/>
      <c r="EP466" s="80"/>
      <c r="EQ466" s="80"/>
      <c r="ER466" s="80"/>
      <c r="ES466" s="80"/>
      <c r="ET466" s="80"/>
      <c r="EU466" s="80"/>
      <c r="EV466" s="80"/>
      <c r="EW466" s="80"/>
      <c r="EX466" s="80"/>
      <c r="EY466" s="80"/>
      <c r="EZ466" s="80"/>
      <c r="FA466" s="80"/>
      <c r="FB466" s="80"/>
      <c r="FC466" s="80"/>
      <c r="FD466" s="80"/>
      <c r="FE466" s="80"/>
      <c r="FF466" s="80"/>
      <c r="FG466" s="80"/>
      <c r="FH466" s="80"/>
      <c r="FI466" s="80"/>
      <c r="FJ466" s="80"/>
      <c r="FK466" s="80"/>
      <c r="FL466" s="80"/>
      <c r="FM466" s="80"/>
      <c r="FN466" s="80"/>
      <c r="FO466" s="80"/>
      <c r="FP466" s="80"/>
      <c r="FQ466" s="80"/>
      <c r="FR466" s="80"/>
      <c r="FS466" s="80"/>
      <c r="FT466" s="80"/>
      <c r="FU466" s="80"/>
      <c r="FV466" s="80"/>
      <c r="FW466" s="80"/>
      <c r="FX466" s="80"/>
      <c r="FY466" s="80"/>
      <c r="FZ466" s="80"/>
      <c r="GA466" s="80"/>
      <c r="GB466" s="80"/>
      <c r="GC466" s="80"/>
      <c r="GD466" s="80"/>
      <c r="GE466" s="80"/>
      <c r="GF466" s="80"/>
    </row>
    <row r="467" spans="1:188" x14ac:dyDescent="0.25">
      <c r="A467" s="101"/>
      <c r="B467" s="102"/>
      <c r="C467" s="102"/>
      <c r="D467" s="38"/>
      <c r="E467" s="89"/>
      <c r="F467" s="90"/>
      <c r="G467" s="78"/>
      <c r="H467" s="91"/>
      <c r="I467" s="78"/>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c r="AM467" s="80"/>
      <c r="AN467" s="80"/>
      <c r="AO467" s="80"/>
      <c r="AP467" s="80"/>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0"/>
      <c r="CB467" s="80"/>
      <c r="CC467" s="80"/>
      <c r="CD467" s="80"/>
      <c r="CE467" s="80"/>
      <c r="CF467" s="80"/>
      <c r="CG467" s="80"/>
      <c r="CH467" s="80"/>
      <c r="CI467" s="80"/>
      <c r="CJ467" s="80"/>
      <c r="CK467" s="80"/>
      <c r="CL467" s="80"/>
      <c r="CM467" s="80"/>
      <c r="CN467" s="80"/>
      <c r="CO467" s="80"/>
      <c r="CP467" s="80"/>
      <c r="CQ467" s="80"/>
      <c r="CR467" s="80"/>
      <c r="CS467" s="80"/>
      <c r="CT467" s="80"/>
      <c r="CU467" s="80"/>
      <c r="CV467" s="80"/>
      <c r="CW467" s="80"/>
      <c r="CX467" s="80"/>
      <c r="CY467" s="80"/>
      <c r="CZ467" s="80"/>
      <c r="DA467" s="80"/>
      <c r="DB467" s="80"/>
      <c r="DC467" s="80"/>
      <c r="DD467" s="80"/>
      <c r="DE467" s="80"/>
      <c r="DF467" s="80"/>
      <c r="DG467" s="80"/>
      <c r="DH467" s="80"/>
      <c r="DI467" s="80"/>
      <c r="DJ467" s="80"/>
      <c r="DK467" s="80"/>
      <c r="DL467" s="80"/>
      <c r="DM467" s="80"/>
      <c r="DN467" s="80"/>
      <c r="DO467" s="80"/>
      <c r="DP467" s="80"/>
      <c r="DQ467" s="80"/>
      <c r="DR467" s="80"/>
      <c r="DS467" s="80"/>
      <c r="DT467" s="80"/>
      <c r="DU467" s="80"/>
      <c r="DV467" s="80"/>
      <c r="DW467" s="80"/>
      <c r="DX467" s="80"/>
      <c r="DY467" s="80"/>
      <c r="DZ467" s="80"/>
      <c r="EA467" s="80"/>
      <c r="EB467" s="80"/>
      <c r="EC467" s="80"/>
      <c r="ED467" s="80"/>
      <c r="EE467" s="80"/>
      <c r="EF467" s="80"/>
      <c r="EG467" s="80"/>
      <c r="EH467" s="80"/>
      <c r="EI467" s="80"/>
      <c r="EJ467" s="80"/>
      <c r="EK467" s="80"/>
      <c r="EL467" s="80"/>
      <c r="EM467" s="80"/>
      <c r="EN467" s="80"/>
      <c r="EO467" s="80"/>
      <c r="EP467" s="80"/>
      <c r="EQ467" s="80"/>
      <c r="ER467" s="80"/>
      <c r="ES467" s="80"/>
      <c r="ET467" s="80"/>
      <c r="EU467" s="80"/>
      <c r="EV467" s="80"/>
      <c r="EW467" s="80"/>
      <c r="EX467" s="80"/>
      <c r="EY467" s="80"/>
      <c r="EZ467" s="80"/>
      <c r="FA467" s="80"/>
      <c r="FB467" s="80"/>
      <c r="FC467" s="80"/>
      <c r="FD467" s="80"/>
      <c r="FE467" s="80"/>
      <c r="FF467" s="80"/>
      <c r="FG467" s="80"/>
      <c r="FH467" s="80"/>
      <c r="FI467" s="80"/>
      <c r="FJ467" s="80"/>
      <c r="FK467" s="80"/>
      <c r="FL467" s="80"/>
      <c r="FM467" s="80"/>
      <c r="FN467" s="80"/>
      <c r="FO467" s="80"/>
      <c r="FP467" s="80"/>
      <c r="FQ467" s="80"/>
      <c r="FR467" s="80"/>
      <c r="FS467" s="80"/>
      <c r="FT467" s="80"/>
      <c r="FU467" s="80"/>
      <c r="FV467" s="80"/>
      <c r="FW467" s="80"/>
      <c r="FX467" s="80"/>
      <c r="FY467" s="80"/>
      <c r="FZ467" s="80"/>
      <c r="GA467" s="80"/>
      <c r="GB467" s="80"/>
      <c r="GC467" s="80"/>
      <c r="GD467" s="80"/>
      <c r="GE467" s="80"/>
      <c r="GF467" s="80"/>
    </row>
    <row r="468" spans="1:188" x14ac:dyDescent="0.25">
      <c r="A468" s="101"/>
      <c r="B468" s="102"/>
      <c r="C468" s="102"/>
      <c r="D468" s="38"/>
      <c r="E468" s="89"/>
      <c r="F468" s="90"/>
      <c r="G468" s="78"/>
      <c r="H468" s="91"/>
      <c r="I468" s="78"/>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0"/>
      <c r="CB468" s="80"/>
      <c r="CC468" s="80"/>
      <c r="CD468" s="80"/>
      <c r="CE468" s="80"/>
      <c r="CF468" s="80"/>
      <c r="CG468" s="80"/>
      <c r="CH468" s="80"/>
      <c r="CI468" s="80"/>
      <c r="CJ468" s="80"/>
      <c r="CK468" s="80"/>
      <c r="CL468" s="80"/>
      <c r="CM468" s="80"/>
      <c r="CN468" s="80"/>
      <c r="CO468" s="80"/>
      <c r="CP468" s="80"/>
      <c r="CQ468" s="80"/>
      <c r="CR468" s="80"/>
      <c r="CS468" s="80"/>
      <c r="CT468" s="80"/>
      <c r="CU468" s="80"/>
      <c r="CV468" s="80"/>
      <c r="CW468" s="80"/>
      <c r="CX468" s="80"/>
      <c r="CY468" s="80"/>
      <c r="CZ468" s="80"/>
      <c r="DA468" s="80"/>
      <c r="DB468" s="80"/>
      <c r="DC468" s="80"/>
      <c r="DD468" s="80"/>
      <c r="DE468" s="80"/>
      <c r="DF468" s="80"/>
      <c r="DG468" s="80"/>
      <c r="DH468" s="80"/>
      <c r="DI468" s="80"/>
      <c r="DJ468" s="80"/>
      <c r="DK468" s="80"/>
      <c r="DL468" s="80"/>
      <c r="DM468" s="80"/>
      <c r="DN468" s="80"/>
      <c r="DO468" s="80"/>
      <c r="DP468" s="80"/>
      <c r="DQ468" s="80"/>
      <c r="DR468" s="80"/>
      <c r="DS468" s="80"/>
      <c r="DT468" s="80"/>
      <c r="DU468" s="80"/>
      <c r="DV468" s="80"/>
      <c r="DW468" s="80"/>
      <c r="DX468" s="80"/>
      <c r="DY468" s="80"/>
      <c r="DZ468" s="80"/>
      <c r="EA468" s="80"/>
      <c r="EB468" s="80"/>
      <c r="EC468" s="80"/>
      <c r="ED468" s="80"/>
      <c r="EE468" s="80"/>
      <c r="EF468" s="80"/>
      <c r="EG468" s="80"/>
      <c r="EH468" s="80"/>
      <c r="EI468" s="80"/>
      <c r="EJ468" s="80"/>
      <c r="EK468" s="80"/>
      <c r="EL468" s="80"/>
      <c r="EM468" s="80"/>
      <c r="EN468" s="80"/>
      <c r="EO468" s="80"/>
      <c r="EP468" s="80"/>
      <c r="EQ468" s="80"/>
      <c r="ER468" s="80"/>
      <c r="ES468" s="80"/>
      <c r="ET468" s="80"/>
      <c r="EU468" s="80"/>
      <c r="EV468" s="80"/>
      <c r="EW468" s="80"/>
      <c r="EX468" s="80"/>
      <c r="EY468" s="80"/>
      <c r="EZ468" s="80"/>
      <c r="FA468" s="80"/>
      <c r="FB468" s="80"/>
      <c r="FC468" s="80"/>
      <c r="FD468" s="80"/>
      <c r="FE468" s="80"/>
      <c r="FF468" s="80"/>
      <c r="FG468" s="80"/>
      <c r="FH468" s="80"/>
      <c r="FI468" s="80"/>
      <c r="FJ468" s="80"/>
      <c r="FK468" s="80"/>
      <c r="FL468" s="80"/>
      <c r="FM468" s="80"/>
      <c r="FN468" s="80"/>
      <c r="FO468" s="80"/>
      <c r="FP468" s="80"/>
      <c r="FQ468" s="80"/>
      <c r="FR468" s="80"/>
      <c r="FS468" s="80"/>
      <c r="FT468" s="80"/>
      <c r="FU468" s="80"/>
      <c r="FV468" s="80"/>
      <c r="FW468" s="80"/>
      <c r="FX468" s="80"/>
      <c r="FY468" s="80"/>
      <c r="FZ468" s="80"/>
      <c r="GA468" s="80"/>
      <c r="GB468" s="80"/>
      <c r="GC468" s="80"/>
      <c r="GD468" s="80"/>
      <c r="GE468" s="80"/>
      <c r="GF468" s="80"/>
    </row>
    <row r="469" spans="1:188" x14ac:dyDescent="0.25">
      <c r="A469" s="101"/>
      <c r="B469" s="102"/>
      <c r="C469" s="102"/>
      <c r="D469" s="38"/>
      <c r="E469" s="89"/>
      <c r="F469" s="90"/>
      <c r="G469" s="78"/>
      <c r="H469" s="91"/>
      <c r="I469" s="78"/>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0"/>
      <c r="CB469" s="80"/>
      <c r="CC469" s="80"/>
      <c r="CD469" s="80"/>
      <c r="CE469" s="80"/>
      <c r="CF469" s="80"/>
      <c r="CG469" s="80"/>
      <c r="CH469" s="80"/>
      <c r="CI469" s="80"/>
      <c r="CJ469" s="80"/>
      <c r="CK469" s="80"/>
      <c r="CL469" s="80"/>
      <c r="CM469" s="80"/>
      <c r="CN469" s="80"/>
      <c r="CO469" s="80"/>
      <c r="CP469" s="80"/>
      <c r="CQ469" s="80"/>
      <c r="CR469" s="80"/>
      <c r="CS469" s="80"/>
      <c r="CT469" s="80"/>
      <c r="CU469" s="80"/>
      <c r="CV469" s="80"/>
      <c r="CW469" s="80"/>
      <c r="CX469" s="80"/>
      <c r="CY469" s="80"/>
      <c r="CZ469" s="80"/>
      <c r="DA469" s="80"/>
      <c r="DB469" s="80"/>
      <c r="DC469" s="80"/>
      <c r="DD469" s="80"/>
      <c r="DE469" s="80"/>
      <c r="DF469" s="80"/>
      <c r="DG469" s="80"/>
      <c r="DH469" s="80"/>
      <c r="DI469" s="80"/>
      <c r="DJ469" s="80"/>
      <c r="DK469" s="80"/>
      <c r="DL469" s="80"/>
      <c r="DM469" s="80"/>
      <c r="DN469" s="80"/>
      <c r="DO469" s="80"/>
      <c r="DP469" s="80"/>
      <c r="DQ469" s="80"/>
      <c r="DR469" s="80"/>
      <c r="DS469" s="80"/>
      <c r="DT469" s="80"/>
      <c r="DU469" s="80"/>
      <c r="DV469" s="80"/>
      <c r="DW469" s="80"/>
      <c r="DX469" s="80"/>
      <c r="DY469" s="80"/>
      <c r="DZ469" s="80"/>
      <c r="EA469" s="80"/>
      <c r="EB469" s="80"/>
      <c r="EC469" s="80"/>
      <c r="ED469" s="80"/>
      <c r="EE469" s="80"/>
      <c r="EF469" s="80"/>
      <c r="EG469" s="80"/>
      <c r="EH469" s="80"/>
      <c r="EI469" s="80"/>
      <c r="EJ469" s="80"/>
      <c r="EK469" s="80"/>
      <c r="EL469" s="80"/>
      <c r="EM469" s="80"/>
      <c r="EN469" s="80"/>
      <c r="EO469" s="80"/>
      <c r="EP469" s="80"/>
      <c r="EQ469" s="80"/>
      <c r="ER469" s="80"/>
      <c r="ES469" s="80"/>
      <c r="ET469" s="80"/>
      <c r="EU469" s="80"/>
      <c r="EV469" s="80"/>
      <c r="EW469" s="80"/>
      <c r="EX469" s="80"/>
      <c r="EY469" s="80"/>
      <c r="EZ469" s="80"/>
      <c r="FA469" s="80"/>
      <c r="FB469" s="80"/>
      <c r="FC469" s="80"/>
      <c r="FD469" s="80"/>
      <c r="FE469" s="80"/>
      <c r="FF469" s="80"/>
      <c r="FG469" s="80"/>
      <c r="FH469" s="80"/>
      <c r="FI469" s="80"/>
      <c r="FJ469" s="80"/>
      <c r="FK469" s="80"/>
      <c r="FL469" s="80"/>
      <c r="FM469" s="80"/>
      <c r="FN469" s="80"/>
      <c r="FO469" s="80"/>
      <c r="FP469" s="80"/>
      <c r="FQ469" s="80"/>
      <c r="FR469" s="80"/>
      <c r="FS469" s="80"/>
      <c r="FT469" s="80"/>
      <c r="FU469" s="80"/>
      <c r="FV469" s="80"/>
      <c r="FW469" s="80"/>
      <c r="FX469" s="80"/>
      <c r="FY469" s="80"/>
      <c r="FZ469" s="80"/>
      <c r="GA469" s="80"/>
      <c r="GB469" s="80"/>
      <c r="GC469" s="80"/>
      <c r="GD469" s="80"/>
      <c r="GE469" s="80"/>
      <c r="GF469" s="80"/>
    </row>
    <row r="470" spans="1:188" x14ac:dyDescent="0.25">
      <c r="A470" s="101"/>
      <c r="B470" s="102"/>
      <c r="C470" s="102"/>
      <c r="D470" s="38"/>
      <c r="E470" s="89"/>
      <c r="F470" s="90"/>
      <c r="G470" s="78"/>
      <c r="H470" s="91"/>
      <c r="I470" s="78"/>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80"/>
      <c r="AO470" s="80"/>
      <c r="AP470" s="80"/>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0"/>
      <c r="CB470" s="80"/>
      <c r="CC470" s="80"/>
      <c r="CD470" s="80"/>
      <c r="CE470" s="80"/>
      <c r="CF470" s="80"/>
      <c r="CG470" s="80"/>
      <c r="CH470" s="80"/>
      <c r="CI470" s="80"/>
      <c r="CJ470" s="80"/>
      <c r="CK470" s="80"/>
      <c r="CL470" s="80"/>
      <c r="CM470" s="80"/>
      <c r="CN470" s="80"/>
      <c r="CO470" s="80"/>
      <c r="CP470" s="80"/>
      <c r="CQ470" s="80"/>
      <c r="CR470" s="80"/>
      <c r="CS470" s="80"/>
      <c r="CT470" s="80"/>
      <c r="CU470" s="80"/>
      <c r="CV470" s="80"/>
      <c r="CW470" s="80"/>
      <c r="CX470" s="80"/>
      <c r="CY470" s="80"/>
      <c r="CZ470" s="80"/>
      <c r="DA470" s="80"/>
      <c r="DB470" s="80"/>
      <c r="DC470" s="80"/>
      <c r="DD470" s="80"/>
      <c r="DE470" s="80"/>
      <c r="DF470" s="80"/>
      <c r="DG470" s="80"/>
      <c r="DH470" s="80"/>
      <c r="DI470" s="80"/>
      <c r="DJ470" s="80"/>
      <c r="DK470" s="80"/>
      <c r="DL470" s="80"/>
      <c r="DM470" s="80"/>
      <c r="DN470" s="80"/>
      <c r="DO470" s="80"/>
      <c r="DP470" s="80"/>
      <c r="DQ470" s="80"/>
      <c r="DR470" s="80"/>
      <c r="DS470" s="80"/>
      <c r="DT470" s="80"/>
      <c r="DU470" s="80"/>
      <c r="DV470" s="80"/>
      <c r="DW470" s="80"/>
      <c r="DX470" s="80"/>
      <c r="DY470" s="80"/>
      <c r="DZ470" s="80"/>
      <c r="EA470" s="80"/>
      <c r="EB470" s="80"/>
      <c r="EC470" s="80"/>
      <c r="ED470" s="80"/>
      <c r="EE470" s="80"/>
      <c r="EF470" s="80"/>
      <c r="EG470" s="80"/>
      <c r="EH470" s="80"/>
      <c r="EI470" s="80"/>
      <c r="EJ470" s="80"/>
      <c r="EK470" s="80"/>
      <c r="EL470" s="80"/>
      <c r="EM470" s="80"/>
      <c r="EN470" s="80"/>
      <c r="EO470" s="80"/>
      <c r="EP470" s="80"/>
      <c r="EQ470" s="80"/>
      <c r="ER470" s="80"/>
      <c r="ES470" s="80"/>
      <c r="ET470" s="80"/>
      <c r="EU470" s="80"/>
      <c r="EV470" s="80"/>
      <c r="EW470" s="80"/>
      <c r="EX470" s="80"/>
      <c r="EY470" s="80"/>
      <c r="EZ470" s="80"/>
      <c r="FA470" s="80"/>
      <c r="FB470" s="80"/>
      <c r="FC470" s="80"/>
      <c r="FD470" s="80"/>
      <c r="FE470" s="80"/>
      <c r="FF470" s="80"/>
      <c r="FG470" s="80"/>
      <c r="FH470" s="80"/>
      <c r="FI470" s="80"/>
      <c r="FJ470" s="80"/>
      <c r="FK470" s="80"/>
      <c r="FL470" s="80"/>
      <c r="FM470" s="80"/>
      <c r="FN470" s="80"/>
      <c r="FO470" s="80"/>
      <c r="FP470" s="80"/>
      <c r="FQ470" s="80"/>
      <c r="FR470" s="80"/>
      <c r="FS470" s="80"/>
      <c r="FT470" s="80"/>
      <c r="FU470" s="80"/>
      <c r="FV470" s="80"/>
      <c r="FW470" s="80"/>
      <c r="FX470" s="80"/>
      <c r="FY470" s="80"/>
      <c r="FZ470" s="80"/>
      <c r="GA470" s="80"/>
      <c r="GB470" s="80"/>
      <c r="GC470" s="80"/>
      <c r="GD470" s="80"/>
      <c r="GE470" s="80"/>
      <c r="GF470" s="80"/>
    </row>
    <row r="471" spans="1:188" x14ac:dyDescent="0.25">
      <c r="A471" s="101"/>
      <c r="B471" s="102"/>
      <c r="C471" s="103"/>
      <c r="D471" s="39"/>
      <c r="E471" s="89"/>
      <c r="F471" s="90"/>
      <c r="G471" s="78"/>
      <c r="H471" s="91"/>
      <c r="I471" s="78"/>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c r="CV471" s="80"/>
      <c r="CW471" s="80"/>
      <c r="CX471" s="80"/>
      <c r="CY471" s="80"/>
      <c r="CZ471" s="80"/>
      <c r="DA471" s="80"/>
      <c r="DB471" s="80"/>
      <c r="DC471" s="80"/>
      <c r="DD471" s="80"/>
      <c r="DE471" s="80"/>
      <c r="DF471" s="80"/>
      <c r="DG471" s="80"/>
      <c r="DH471" s="80"/>
      <c r="DI471" s="80"/>
      <c r="DJ471" s="80"/>
      <c r="DK471" s="80"/>
      <c r="DL471" s="80"/>
      <c r="DM471" s="80"/>
      <c r="DN471" s="80"/>
      <c r="DO471" s="80"/>
      <c r="DP471" s="80"/>
      <c r="DQ471" s="80"/>
      <c r="DR471" s="80"/>
      <c r="DS471" s="80"/>
      <c r="DT471" s="80"/>
      <c r="DU471" s="80"/>
      <c r="DV471" s="80"/>
      <c r="DW471" s="80"/>
      <c r="DX471" s="80"/>
      <c r="DY471" s="80"/>
      <c r="DZ471" s="80"/>
      <c r="EA471" s="80"/>
      <c r="EB471" s="80"/>
      <c r="EC471" s="80"/>
      <c r="ED471" s="80"/>
      <c r="EE471" s="80"/>
      <c r="EF471" s="80"/>
      <c r="EG471" s="80"/>
      <c r="EH471" s="80"/>
      <c r="EI471" s="80"/>
      <c r="EJ471" s="80"/>
      <c r="EK471" s="80"/>
      <c r="EL471" s="80"/>
      <c r="EM471" s="80"/>
      <c r="EN471" s="80"/>
      <c r="EO471" s="80"/>
      <c r="EP471" s="80"/>
      <c r="EQ471" s="80"/>
      <c r="ER471" s="80"/>
      <c r="ES471" s="80"/>
      <c r="ET471" s="80"/>
      <c r="EU471" s="80"/>
      <c r="EV471" s="80"/>
      <c r="EW471" s="80"/>
      <c r="EX471" s="80"/>
      <c r="EY471" s="80"/>
      <c r="EZ471" s="80"/>
      <c r="FA471" s="80"/>
      <c r="FB471" s="80"/>
      <c r="FC471" s="80"/>
      <c r="FD471" s="80"/>
      <c r="FE471" s="80"/>
      <c r="FF471" s="80"/>
      <c r="FG471" s="80"/>
      <c r="FH471" s="80"/>
      <c r="FI471" s="80"/>
      <c r="FJ471" s="80"/>
      <c r="FK471" s="80"/>
      <c r="FL471" s="80"/>
      <c r="FM471" s="80"/>
      <c r="FN471" s="80"/>
      <c r="FO471" s="80"/>
      <c r="FP471" s="80"/>
      <c r="FQ471" s="80"/>
      <c r="FR471" s="80"/>
      <c r="FS471" s="80"/>
      <c r="FT471" s="80"/>
      <c r="FU471" s="80"/>
      <c r="FV471" s="80"/>
      <c r="FW471" s="80"/>
      <c r="FX471" s="80"/>
      <c r="FY471" s="80"/>
      <c r="FZ471" s="80"/>
      <c r="GA471" s="80"/>
      <c r="GB471" s="80"/>
      <c r="GC471" s="80"/>
      <c r="GD471" s="80"/>
      <c r="GE471" s="80"/>
      <c r="GF471" s="80"/>
    </row>
    <row r="472" spans="1:188" x14ac:dyDescent="0.25">
      <c r="A472" s="101"/>
      <c r="B472" s="102"/>
      <c r="C472" s="103"/>
      <c r="D472" s="39"/>
      <c r="E472" s="89"/>
      <c r="F472" s="90"/>
      <c r="G472" s="78"/>
      <c r="H472" s="91"/>
      <c r="I472" s="78"/>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0"/>
      <c r="CB472" s="80"/>
      <c r="CC472" s="80"/>
      <c r="CD472" s="80"/>
      <c r="CE472" s="80"/>
      <c r="CF472" s="80"/>
      <c r="CG472" s="80"/>
      <c r="CH472" s="80"/>
      <c r="CI472" s="80"/>
      <c r="CJ472" s="80"/>
      <c r="CK472" s="80"/>
      <c r="CL472" s="80"/>
      <c r="CM472" s="80"/>
      <c r="CN472" s="80"/>
      <c r="CO472" s="80"/>
      <c r="CP472" s="80"/>
      <c r="CQ472" s="80"/>
      <c r="CR472" s="80"/>
      <c r="CS472" s="80"/>
      <c r="CT472" s="80"/>
      <c r="CU472" s="80"/>
      <c r="CV472" s="80"/>
      <c r="CW472" s="80"/>
      <c r="CX472" s="80"/>
      <c r="CY472" s="80"/>
      <c r="CZ472" s="80"/>
      <c r="DA472" s="80"/>
      <c r="DB472" s="80"/>
      <c r="DC472" s="80"/>
      <c r="DD472" s="80"/>
      <c r="DE472" s="80"/>
      <c r="DF472" s="80"/>
      <c r="DG472" s="80"/>
      <c r="DH472" s="80"/>
      <c r="DI472" s="80"/>
      <c r="DJ472" s="80"/>
      <c r="DK472" s="80"/>
      <c r="DL472" s="80"/>
      <c r="DM472" s="80"/>
      <c r="DN472" s="80"/>
      <c r="DO472" s="80"/>
      <c r="DP472" s="80"/>
      <c r="DQ472" s="80"/>
      <c r="DR472" s="80"/>
      <c r="DS472" s="80"/>
      <c r="DT472" s="80"/>
      <c r="DU472" s="80"/>
      <c r="DV472" s="80"/>
      <c r="DW472" s="80"/>
      <c r="DX472" s="80"/>
      <c r="DY472" s="80"/>
      <c r="DZ472" s="80"/>
      <c r="EA472" s="80"/>
      <c r="EB472" s="80"/>
      <c r="EC472" s="80"/>
      <c r="ED472" s="80"/>
      <c r="EE472" s="80"/>
      <c r="EF472" s="80"/>
      <c r="EG472" s="80"/>
      <c r="EH472" s="80"/>
      <c r="EI472" s="80"/>
      <c r="EJ472" s="80"/>
      <c r="EK472" s="80"/>
      <c r="EL472" s="80"/>
      <c r="EM472" s="80"/>
      <c r="EN472" s="80"/>
      <c r="EO472" s="80"/>
      <c r="EP472" s="80"/>
      <c r="EQ472" s="80"/>
      <c r="ER472" s="80"/>
      <c r="ES472" s="80"/>
      <c r="ET472" s="80"/>
      <c r="EU472" s="80"/>
      <c r="EV472" s="80"/>
      <c r="EW472" s="80"/>
      <c r="EX472" s="80"/>
      <c r="EY472" s="80"/>
      <c r="EZ472" s="80"/>
      <c r="FA472" s="80"/>
      <c r="FB472" s="80"/>
      <c r="FC472" s="80"/>
      <c r="FD472" s="80"/>
      <c r="FE472" s="80"/>
      <c r="FF472" s="80"/>
      <c r="FG472" s="80"/>
      <c r="FH472" s="80"/>
      <c r="FI472" s="80"/>
      <c r="FJ472" s="80"/>
      <c r="FK472" s="80"/>
      <c r="FL472" s="80"/>
      <c r="FM472" s="80"/>
      <c r="FN472" s="80"/>
      <c r="FO472" s="80"/>
      <c r="FP472" s="80"/>
      <c r="FQ472" s="80"/>
      <c r="FR472" s="80"/>
      <c r="FS472" s="80"/>
      <c r="FT472" s="80"/>
      <c r="FU472" s="80"/>
      <c r="FV472" s="80"/>
      <c r="FW472" s="80"/>
      <c r="FX472" s="80"/>
      <c r="FY472" s="80"/>
      <c r="FZ472" s="80"/>
      <c r="GA472" s="80"/>
      <c r="GB472" s="80"/>
      <c r="GC472" s="80"/>
      <c r="GD472" s="80"/>
      <c r="GE472" s="80"/>
      <c r="GF472" s="80"/>
    </row>
    <row r="473" spans="1:188" x14ac:dyDescent="0.25">
      <c r="A473" s="101"/>
      <c r="B473" s="102"/>
      <c r="C473" s="103"/>
      <c r="D473" s="39"/>
      <c r="E473" s="89"/>
      <c r="F473" s="90"/>
      <c r="G473" s="78"/>
      <c r="H473" s="91"/>
      <c r="I473" s="78"/>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80"/>
      <c r="AO473" s="80"/>
      <c r="AP473" s="80"/>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0"/>
      <c r="CB473" s="80"/>
      <c r="CC473" s="80"/>
      <c r="CD473" s="80"/>
      <c r="CE473" s="80"/>
      <c r="CF473" s="80"/>
      <c r="CG473" s="80"/>
      <c r="CH473" s="80"/>
      <c r="CI473" s="80"/>
      <c r="CJ473" s="80"/>
      <c r="CK473" s="80"/>
      <c r="CL473" s="80"/>
      <c r="CM473" s="80"/>
      <c r="CN473" s="80"/>
      <c r="CO473" s="80"/>
      <c r="CP473" s="80"/>
      <c r="CQ473" s="80"/>
      <c r="CR473" s="80"/>
      <c r="CS473" s="80"/>
      <c r="CT473" s="80"/>
      <c r="CU473" s="80"/>
      <c r="CV473" s="80"/>
      <c r="CW473" s="80"/>
      <c r="CX473" s="80"/>
      <c r="CY473" s="80"/>
      <c r="CZ473" s="80"/>
      <c r="DA473" s="80"/>
      <c r="DB473" s="80"/>
      <c r="DC473" s="80"/>
      <c r="DD473" s="80"/>
      <c r="DE473" s="80"/>
      <c r="DF473" s="80"/>
      <c r="DG473" s="80"/>
      <c r="DH473" s="80"/>
      <c r="DI473" s="80"/>
      <c r="DJ473" s="80"/>
      <c r="DK473" s="80"/>
      <c r="DL473" s="80"/>
      <c r="DM473" s="80"/>
      <c r="DN473" s="80"/>
      <c r="DO473" s="80"/>
      <c r="DP473" s="80"/>
      <c r="DQ473" s="80"/>
      <c r="DR473" s="80"/>
      <c r="DS473" s="80"/>
      <c r="DT473" s="80"/>
      <c r="DU473" s="80"/>
      <c r="DV473" s="80"/>
      <c r="DW473" s="80"/>
      <c r="DX473" s="80"/>
      <c r="DY473" s="80"/>
      <c r="DZ473" s="80"/>
      <c r="EA473" s="80"/>
      <c r="EB473" s="80"/>
      <c r="EC473" s="80"/>
      <c r="ED473" s="80"/>
      <c r="EE473" s="80"/>
      <c r="EF473" s="80"/>
      <c r="EG473" s="80"/>
      <c r="EH473" s="80"/>
      <c r="EI473" s="80"/>
      <c r="EJ473" s="80"/>
      <c r="EK473" s="80"/>
      <c r="EL473" s="80"/>
      <c r="EM473" s="80"/>
      <c r="EN473" s="80"/>
      <c r="EO473" s="80"/>
      <c r="EP473" s="80"/>
      <c r="EQ473" s="80"/>
      <c r="ER473" s="80"/>
      <c r="ES473" s="80"/>
      <c r="ET473" s="80"/>
      <c r="EU473" s="80"/>
      <c r="EV473" s="80"/>
      <c r="EW473" s="80"/>
      <c r="EX473" s="80"/>
      <c r="EY473" s="80"/>
      <c r="EZ473" s="80"/>
      <c r="FA473" s="80"/>
      <c r="FB473" s="80"/>
      <c r="FC473" s="80"/>
      <c r="FD473" s="80"/>
      <c r="FE473" s="80"/>
      <c r="FF473" s="80"/>
      <c r="FG473" s="80"/>
      <c r="FH473" s="80"/>
      <c r="FI473" s="80"/>
      <c r="FJ473" s="80"/>
      <c r="FK473" s="80"/>
      <c r="FL473" s="80"/>
      <c r="FM473" s="80"/>
      <c r="FN473" s="80"/>
      <c r="FO473" s="80"/>
      <c r="FP473" s="80"/>
      <c r="FQ473" s="80"/>
      <c r="FR473" s="80"/>
      <c r="FS473" s="80"/>
      <c r="FT473" s="80"/>
      <c r="FU473" s="80"/>
      <c r="FV473" s="80"/>
      <c r="FW473" s="80"/>
      <c r="FX473" s="80"/>
      <c r="FY473" s="80"/>
      <c r="FZ473" s="80"/>
      <c r="GA473" s="80"/>
      <c r="GB473" s="80"/>
      <c r="GC473" s="80"/>
      <c r="GD473" s="80"/>
      <c r="GE473" s="80"/>
      <c r="GF473" s="80"/>
    </row>
    <row r="474" spans="1:188" x14ac:dyDescent="0.25">
      <c r="A474" s="101"/>
      <c r="B474" s="102"/>
      <c r="C474" s="103"/>
      <c r="D474" s="39"/>
      <c r="E474" s="89"/>
      <c r="F474" s="90"/>
      <c r="G474" s="78"/>
      <c r="H474" s="91"/>
      <c r="I474" s="78"/>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0"/>
      <c r="CB474" s="80"/>
      <c r="CC474" s="80"/>
      <c r="CD474" s="80"/>
      <c r="CE474" s="80"/>
      <c r="CF474" s="80"/>
      <c r="CG474" s="80"/>
      <c r="CH474" s="80"/>
      <c r="CI474" s="80"/>
      <c r="CJ474" s="80"/>
      <c r="CK474" s="80"/>
      <c r="CL474" s="80"/>
      <c r="CM474" s="80"/>
      <c r="CN474" s="80"/>
      <c r="CO474" s="80"/>
      <c r="CP474" s="80"/>
      <c r="CQ474" s="80"/>
      <c r="CR474" s="80"/>
      <c r="CS474" s="80"/>
      <c r="CT474" s="80"/>
      <c r="CU474" s="80"/>
      <c r="CV474" s="80"/>
      <c r="CW474" s="80"/>
      <c r="CX474" s="80"/>
      <c r="CY474" s="80"/>
      <c r="CZ474" s="80"/>
      <c r="DA474" s="80"/>
      <c r="DB474" s="80"/>
      <c r="DC474" s="80"/>
      <c r="DD474" s="80"/>
      <c r="DE474" s="80"/>
      <c r="DF474" s="80"/>
      <c r="DG474" s="80"/>
      <c r="DH474" s="80"/>
      <c r="DI474" s="80"/>
      <c r="DJ474" s="80"/>
      <c r="DK474" s="80"/>
      <c r="DL474" s="80"/>
      <c r="DM474" s="80"/>
      <c r="DN474" s="80"/>
      <c r="DO474" s="80"/>
      <c r="DP474" s="80"/>
      <c r="DQ474" s="80"/>
      <c r="DR474" s="80"/>
      <c r="DS474" s="80"/>
      <c r="DT474" s="80"/>
      <c r="DU474" s="80"/>
      <c r="DV474" s="80"/>
      <c r="DW474" s="80"/>
      <c r="DX474" s="80"/>
      <c r="DY474" s="80"/>
      <c r="DZ474" s="80"/>
      <c r="EA474" s="80"/>
      <c r="EB474" s="80"/>
      <c r="EC474" s="80"/>
      <c r="ED474" s="80"/>
      <c r="EE474" s="80"/>
      <c r="EF474" s="80"/>
      <c r="EG474" s="80"/>
      <c r="EH474" s="80"/>
      <c r="EI474" s="80"/>
      <c r="EJ474" s="80"/>
      <c r="EK474" s="80"/>
      <c r="EL474" s="80"/>
      <c r="EM474" s="80"/>
      <c r="EN474" s="80"/>
      <c r="EO474" s="80"/>
      <c r="EP474" s="80"/>
      <c r="EQ474" s="80"/>
      <c r="ER474" s="80"/>
      <c r="ES474" s="80"/>
      <c r="ET474" s="80"/>
      <c r="EU474" s="80"/>
      <c r="EV474" s="80"/>
      <c r="EW474" s="80"/>
      <c r="EX474" s="80"/>
      <c r="EY474" s="80"/>
      <c r="EZ474" s="80"/>
      <c r="FA474" s="80"/>
      <c r="FB474" s="80"/>
      <c r="FC474" s="80"/>
      <c r="FD474" s="80"/>
      <c r="FE474" s="80"/>
      <c r="FF474" s="80"/>
      <c r="FG474" s="80"/>
      <c r="FH474" s="80"/>
      <c r="FI474" s="80"/>
      <c r="FJ474" s="80"/>
      <c r="FK474" s="80"/>
      <c r="FL474" s="80"/>
      <c r="FM474" s="80"/>
      <c r="FN474" s="80"/>
      <c r="FO474" s="80"/>
      <c r="FP474" s="80"/>
      <c r="FQ474" s="80"/>
      <c r="FR474" s="80"/>
      <c r="FS474" s="80"/>
      <c r="FT474" s="80"/>
      <c r="FU474" s="80"/>
      <c r="FV474" s="80"/>
      <c r="FW474" s="80"/>
      <c r="FX474" s="80"/>
      <c r="FY474" s="80"/>
      <c r="FZ474" s="80"/>
      <c r="GA474" s="80"/>
      <c r="GB474" s="80"/>
      <c r="GC474" s="80"/>
      <c r="GD474" s="80"/>
      <c r="GE474" s="80"/>
      <c r="GF474" s="80"/>
    </row>
    <row r="475" spans="1:188" x14ac:dyDescent="0.25">
      <c r="A475" s="101"/>
      <c r="B475" s="102"/>
      <c r="C475" s="103"/>
      <c r="D475" s="39"/>
      <c r="E475" s="89"/>
      <c r="F475" s="90"/>
      <c r="G475" s="78"/>
      <c r="H475" s="91"/>
      <c r="I475" s="78"/>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80"/>
      <c r="AO475" s="80"/>
      <c r="AP475" s="80"/>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0"/>
      <c r="CB475" s="80"/>
      <c r="CC475" s="80"/>
      <c r="CD475" s="80"/>
      <c r="CE475" s="80"/>
      <c r="CF475" s="80"/>
      <c r="CG475" s="80"/>
      <c r="CH475" s="80"/>
      <c r="CI475" s="80"/>
      <c r="CJ475" s="80"/>
      <c r="CK475" s="80"/>
      <c r="CL475" s="80"/>
      <c r="CM475" s="80"/>
      <c r="CN475" s="80"/>
      <c r="CO475" s="80"/>
      <c r="CP475" s="80"/>
      <c r="CQ475" s="80"/>
      <c r="CR475" s="80"/>
      <c r="CS475" s="80"/>
      <c r="CT475" s="80"/>
      <c r="CU475" s="80"/>
      <c r="CV475" s="80"/>
      <c r="CW475" s="80"/>
      <c r="CX475" s="80"/>
      <c r="CY475" s="80"/>
      <c r="CZ475" s="80"/>
      <c r="DA475" s="80"/>
      <c r="DB475" s="80"/>
      <c r="DC475" s="80"/>
      <c r="DD475" s="80"/>
      <c r="DE475" s="80"/>
      <c r="DF475" s="80"/>
      <c r="DG475" s="80"/>
      <c r="DH475" s="80"/>
      <c r="DI475" s="80"/>
      <c r="DJ475" s="80"/>
      <c r="DK475" s="80"/>
      <c r="DL475" s="80"/>
      <c r="DM475" s="80"/>
      <c r="DN475" s="80"/>
      <c r="DO475" s="80"/>
      <c r="DP475" s="80"/>
      <c r="DQ475" s="80"/>
      <c r="DR475" s="80"/>
      <c r="DS475" s="80"/>
      <c r="DT475" s="80"/>
      <c r="DU475" s="80"/>
      <c r="DV475" s="80"/>
      <c r="DW475" s="80"/>
      <c r="DX475" s="80"/>
      <c r="DY475" s="80"/>
      <c r="DZ475" s="80"/>
      <c r="EA475" s="80"/>
      <c r="EB475" s="80"/>
      <c r="EC475" s="80"/>
      <c r="ED475" s="80"/>
      <c r="EE475" s="80"/>
      <c r="EF475" s="80"/>
      <c r="EG475" s="80"/>
      <c r="EH475" s="80"/>
      <c r="EI475" s="80"/>
      <c r="EJ475" s="80"/>
      <c r="EK475" s="80"/>
      <c r="EL475" s="80"/>
      <c r="EM475" s="80"/>
      <c r="EN475" s="80"/>
      <c r="EO475" s="80"/>
      <c r="EP475" s="80"/>
      <c r="EQ475" s="80"/>
      <c r="ER475" s="80"/>
      <c r="ES475" s="80"/>
      <c r="ET475" s="80"/>
      <c r="EU475" s="80"/>
      <c r="EV475" s="80"/>
      <c r="EW475" s="80"/>
      <c r="EX475" s="80"/>
      <c r="EY475" s="80"/>
      <c r="EZ475" s="80"/>
      <c r="FA475" s="80"/>
      <c r="FB475" s="80"/>
      <c r="FC475" s="80"/>
      <c r="FD475" s="80"/>
      <c r="FE475" s="80"/>
      <c r="FF475" s="80"/>
      <c r="FG475" s="80"/>
      <c r="FH475" s="80"/>
      <c r="FI475" s="80"/>
      <c r="FJ475" s="80"/>
      <c r="FK475" s="80"/>
      <c r="FL475" s="80"/>
      <c r="FM475" s="80"/>
      <c r="FN475" s="80"/>
      <c r="FO475" s="80"/>
      <c r="FP475" s="80"/>
      <c r="FQ475" s="80"/>
      <c r="FR475" s="80"/>
      <c r="FS475" s="80"/>
      <c r="FT475" s="80"/>
      <c r="FU475" s="80"/>
      <c r="FV475" s="80"/>
      <c r="FW475" s="80"/>
      <c r="FX475" s="80"/>
      <c r="FY475" s="80"/>
      <c r="FZ475" s="80"/>
      <c r="GA475" s="80"/>
      <c r="GB475" s="80"/>
      <c r="GC475" s="80"/>
      <c r="GD475" s="80"/>
      <c r="GE475" s="80"/>
      <c r="GF475" s="80"/>
    </row>
    <row r="476" spans="1:188" x14ac:dyDescent="0.25">
      <c r="A476" s="101"/>
      <c r="B476" s="102"/>
      <c r="C476" s="103"/>
      <c r="D476" s="39"/>
      <c r="E476" s="89"/>
      <c r="F476" s="90"/>
      <c r="G476" s="78"/>
      <c r="H476" s="91"/>
      <c r="I476" s="78"/>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0"/>
      <c r="CB476" s="80"/>
      <c r="CC476" s="80"/>
      <c r="CD476" s="80"/>
      <c r="CE476" s="80"/>
      <c r="CF476" s="80"/>
      <c r="CG476" s="80"/>
      <c r="CH476" s="80"/>
      <c r="CI476" s="80"/>
      <c r="CJ476" s="80"/>
      <c r="CK476" s="80"/>
      <c r="CL476" s="80"/>
      <c r="CM476" s="80"/>
      <c r="CN476" s="80"/>
      <c r="CO476" s="80"/>
      <c r="CP476" s="80"/>
      <c r="CQ476" s="80"/>
      <c r="CR476" s="80"/>
      <c r="CS476" s="80"/>
      <c r="CT476" s="80"/>
      <c r="CU476" s="80"/>
      <c r="CV476" s="80"/>
      <c r="CW476" s="80"/>
      <c r="CX476" s="80"/>
      <c r="CY476" s="80"/>
      <c r="CZ476" s="80"/>
      <c r="DA476" s="80"/>
      <c r="DB476" s="80"/>
      <c r="DC476" s="80"/>
      <c r="DD476" s="80"/>
      <c r="DE476" s="80"/>
      <c r="DF476" s="80"/>
      <c r="DG476" s="80"/>
      <c r="DH476" s="80"/>
      <c r="DI476" s="80"/>
      <c r="DJ476" s="80"/>
      <c r="DK476" s="80"/>
      <c r="DL476" s="80"/>
      <c r="DM476" s="80"/>
      <c r="DN476" s="80"/>
      <c r="DO476" s="80"/>
      <c r="DP476" s="80"/>
      <c r="DQ476" s="80"/>
      <c r="DR476" s="80"/>
      <c r="DS476" s="80"/>
      <c r="DT476" s="80"/>
      <c r="DU476" s="80"/>
      <c r="DV476" s="80"/>
      <c r="DW476" s="80"/>
      <c r="DX476" s="80"/>
      <c r="DY476" s="80"/>
      <c r="DZ476" s="80"/>
      <c r="EA476" s="80"/>
      <c r="EB476" s="80"/>
      <c r="EC476" s="80"/>
      <c r="ED476" s="80"/>
      <c r="EE476" s="80"/>
      <c r="EF476" s="80"/>
      <c r="EG476" s="80"/>
      <c r="EH476" s="80"/>
      <c r="EI476" s="80"/>
      <c r="EJ476" s="80"/>
      <c r="EK476" s="80"/>
      <c r="EL476" s="80"/>
      <c r="EM476" s="80"/>
      <c r="EN476" s="80"/>
      <c r="EO476" s="80"/>
      <c r="EP476" s="80"/>
      <c r="EQ476" s="80"/>
      <c r="ER476" s="80"/>
      <c r="ES476" s="80"/>
      <c r="ET476" s="80"/>
      <c r="EU476" s="80"/>
      <c r="EV476" s="80"/>
      <c r="EW476" s="80"/>
      <c r="EX476" s="80"/>
      <c r="EY476" s="80"/>
      <c r="EZ476" s="80"/>
      <c r="FA476" s="80"/>
      <c r="FB476" s="80"/>
      <c r="FC476" s="80"/>
      <c r="FD476" s="80"/>
      <c r="FE476" s="80"/>
      <c r="FF476" s="80"/>
      <c r="FG476" s="80"/>
      <c r="FH476" s="80"/>
      <c r="FI476" s="80"/>
      <c r="FJ476" s="80"/>
      <c r="FK476" s="80"/>
      <c r="FL476" s="80"/>
      <c r="FM476" s="80"/>
      <c r="FN476" s="80"/>
      <c r="FO476" s="80"/>
      <c r="FP476" s="80"/>
      <c r="FQ476" s="80"/>
      <c r="FR476" s="80"/>
      <c r="FS476" s="80"/>
      <c r="FT476" s="80"/>
      <c r="FU476" s="80"/>
      <c r="FV476" s="80"/>
      <c r="FW476" s="80"/>
      <c r="FX476" s="80"/>
      <c r="FY476" s="80"/>
      <c r="FZ476" s="80"/>
      <c r="GA476" s="80"/>
      <c r="GB476" s="80"/>
      <c r="GC476" s="80"/>
      <c r="GD476" s="80"/>
      <c r="GE476" s="80"/>
      <c r="GF476" s="80"/>
    </row>
    <row r="477" spans="1:188" x14ac:dyDescent="0.25">
      <c r="A477" s="101"/>
      <c r="B477" s="102"/>
      <c r="C477" s="103"/>
      <c r="D477" s="39"/>
      <c r="E477" s="89"/>
      <c r="F477" s="90"/>
      <c r="G477" s="78"/>
      <c r="H477" s="91"/>
      <c r="I477" s="78"/>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0"/>
      <c r="CB477" s="80"/>
      <c r="CC477" s="80"/>
      <c r="CD477" s="80"/>
      <c r="CE477" s="80"/>
      <c r="CF477" s="80"/>
      <c r="CG477" s="80"/>
      <c r="CH477" s="80"/>
      <c r="CI477" s="80"/>
      <c r="CJ477" s="80"/>
      <c r="CK477" s="80"/>
      <c r="CL477" s="80"/>
      <c r="CM477" s="80"/>
      <c r="CN477" s="80"/>
      <c r="CO477" s="80"/>
      <c r="CP477" s="80"/>
      <c r="CQ477" s="80"/>
      <c r="CR477" s="80"/>
      <c r="CS477" s="80"/>
      <c r="CT477" s="80"/>
      <c r="CU477" s="80"/>
      <c r="CV477" s="80"/>
      <c r="CW477" s="80"/>
      <c r="CX477" s="80"/>
      <c r="CY477" s="80"/>
      <c r="CZ477" s="80"/>
      <c r="DA477" s="80"/>
      <c r="DB477" s="80"/>
      <c r="DC477" s="80"/>
      <c r="DD477" s="80"/>
      <c r="DE477" s="80"/>
      <c r="DF477" s="80"/>
      <c r="DG477" s="80"/>
      <c r="DH477" s="80"/>
      <c r="DI477" s="80"/>
      <c r="DJ477" s="80"/>
      <c r="DK477" s="80"/>
      <c r="DL477" s="80"/>
      <c r="DM477" s="80"/>
      <c r="DN477" s="80"/>
      <c r="DO477" s="80"/>
      <c r="DP477" s="80"/>
      <c r="DQ477" s="80"/>
      <c r="DR477" s="80"/>
      <c r="DS477" s="80"/>
      <c r="DT477" s="80"/>
      <c r="DU477" s="80"/>
      <c r="DV477" s="80"/>
      <c r="DW477" s="80"/>
      <c r="DX477" s="80"/>
      <c r="DY477" s="80"/>
      <c r="DZ477" s="80"/>
      <c r="EA477" s="80"/>
      <c r="EB477" s="80"/>
      <c r="EC477" s="80"/>
      <c r="ED477" s="80"/>
      <c r="EE477" s="80"/>
      <c r="EF477" s="80"/>
      <c r="EG477" s="80"/>
      <c r="EH477" s="80"/>
      <c r="EI477" s="80"/>
      <c r="EJ477" s="80"/>
      <c r="EK477" s="80"/>
      <c r="EL477" s="80"/>
      <c r="EM477" s="80"/>
      <c r="EN477" s="80"/>
      <c r="EO477" s="80"/>
      <c r="EP477" s="80"/>
      <c r="EQ477" s="80"/>
      <c r="ER477" s="80"/>
      <c r="ES477" s="80"/>
      <c r="ET477" s="80"/>
      <c r="EU477" s="80"/>
      <c r="EV477" s="80"/>
      <c r="EW477" s="80"/>
      <c r="EX477" s="80"/>
      <c r="EY477" s="80"/>
      <c r="EZ477" s="80"/>
      <c r="FA477" s="80"/>
      <c r="FB477" s="80"/>
      <c r="FC477" s="80"/>
      <c r="FD477" s="80"/>
      <c r="FE477" s="80"/>
      <c r="FF477" s="80"/>
      <c r="FG477" s="80"/>
      <c r="FH477" s="80"/>
      <c r="FI477" s="80"/>
      <c r="FJ477" s="80"/>
      <c r="FK477" s="80"/>
      <c r="FL477" s="80"/>
      <c r="FM477" s="80"/>
      <c r="FN477" s="80"/>
      <c r="FO477" s="80"/>
      <c r="FP477" s="80"/>
      <c r="FQ477" s="80"/>
      <c r="FR477" s="80"/>
      <c r="FS477" s="80"/>
      <c r="FT477" s="80"/>
      <c r="FU477" s="80"/>
      <c r="FV477" s="80"/>
      <c r="FW477" s="80"/>
      <c r="FX477" s="80"/>
      <c r="FY477" s="80"/>
      <c r="FZ477" s="80"/>
      <c r="GA477" s="80"/>
      <c r="GB477" s="80"/>
      <c r="GC477" s="80"/>
      <c r="GD477" s="80"/>
      <c r="GE477" s="80"/>
      <c r="GF477" s="80"/>
    </row>
    <row r="478" spans="1:188" x14ac:dyDescent="0.25">
      <c r="A478" s="101"/>
      <c r="B478" s="102"/>
      <c r="C478" s="103"/>
      <c r="D478" s="39"/>
      <c r="E478" s="89"/>
      <c r="F478" s="90"/>
      <c r="G478" s="78"/>
      <c r="H478" s="91"/>
      <c r="I478" s="78"/>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80"/>
      <c r="AO478" s="80"/>
      <c r="AP478" s="80"/>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0"/>
      <c r="CB478" s="80"/>
      <c r="CC478" s="80"/>
      <c r="CD478" s="80"/>
      <c r="CE478" s="80"/>
      <c r="CF478" s="80"/>
      <c r="CG478" s="80"/>
      <c r="CH478" s="80"/>
      <c r="CI478" s="80"/>
      <c r="CJ478" s="80"/>
      <c r="CK478" s="80"/>
      <c r="CL478" s="80"/>
      <c r="CM478" s="80"/>
      <c r="CN478" s="80"/>
      <c r="CO478" s="80"/>
      <c r="CP478" s="80"/>
      <c r="CQ478" s="80"/>
      <c r="CR478" s="80"/>
      <c r="CS478" s="80"/>
      <c r="CT478" s="80"/>
      <c r="CU478" s="80"/>
      <c r="CV478" s="80"/>
      <c r="CW478" s="80"/>
      <c r="CX478" s="80"/>
      <c r="CY478" s="80"/>
      <c r="CZ478" s="80"/>
      <c r="DA478" s="80"/>
      <c r="DB478" s="80"/>
      <c r="DC478" s="80"/>
      <c r="DD478" s="80"/>
      <c r="DE478" s="80"/>
      <c r="DF478" s="80"/>
      <c r="DG478" s="80"/>
      <c r="DH478" s="80"/>
      <c r="DI478" s="80"/>
      <c r="DJ478" s="80"/>
      <c r="DK478" s="80"/>
      <c r="DL478" s="80"/>
      <c r="DM478" s="80"/>
      <c r="DN478" s="80"/>
      <c r="DO478" s="80"/>
      <c r="DP478" s="80"/>
      <c r="DQ478" s="80"/>
      <c r="DR478" s="80"/>
      <c r="DS478" s="80"/>
      <c r="DT478" s="80"/>
      <c r="DU478" s="80"/>
      <c r="DV478" s="80"/>
      <c r="DW478" s="80"/>
      <c r="DX478" s="80"/>
      <c r="DY478" s="80"/>
      <c r="DZ478" s="80"/>
      <c r="EA478" s="80"/>
      <c r="EB478" s="80"/>
      <c r="EC478" s="80"/>
      <c r="ED478" s="80"/>
      <c r="EE478" s="80"/>
      <c r="EF478" s="80"/>
      <c r="EG478" s="80"/>
      <c r="EH478" s="80"/>
      <c r="EI478" s="80"/>
      <c r="EJ478" s="80"/>
      <c r="EK478" s="80"/>
      <c r="EL478" s="80"/>
      <c r="EM478" s="80"/>
      <c r="EN478" s="80"/>
      <c r="EO478" s="80"/>
      <c r="EP478" s="80"/>
      <c r="EQ478" s="80"/>
      <c r="ER478" s="80"/>
      <c r="ES478" s="80"/>
      <c r="ET478" s="80"/>
      <c r="EU478" s="80"/>
      <c r="EV478" s="80"/>
      <c r="EW478" s="80"/>
      <c r="EX478" s="80"/>
      <c r="EY478" s="80"/>
      <c r="EZ478" s="80"/>
      <c r="FA478" s="80"/>
      <c r="FB478" s="80"/>
      <c r="FC478" s="80"/>
      <c r="FD478" s="80"/>
      <c r="FE478" s="80"/>
      <c r="FF478" s="80"/>
      <c r="FG478" s="80"/>
      <c r="FH478" s="80"/>
      <c r="FI478" s="80"/>
      <c r="FJ478" s="80"/>
      <c r="FK478" s="80"/>
      <c r="FL478" s="80"/>
      <c r="FM478" s="80"/>
      <c r="FN478" s="80"/>
      <c r="FO478" s="80"/>
      <c r="FP478" s="80"/>
      <c r="FQ478" s="80"/>
      <c r="FR478" s="80"/>
      <c r="FS478" s="80"/>
      <c r="FT478" s="80"/>
      <c r="FU478" s="80"/>
      <c r="FV478" s="80"/>
      <c r="FW478" s="80"/>
      <c r="FX478" s="80"/>
      <c r="FY478" s="80"/>
      <c r="FZ478" s="80"/>
      <c r="GA478" s="80"/>
      <c r="GB478" s="80"/>
      <c r="GC478" s="80"/>
      <c r="GD478" s="80"/>
      <c r="GE478" s="80"/>
      <c r="GF478" s="80"/>
    </row>
    <row r="479" spans="1:188" x14ac:dyDescent="0.25">
      <c r="A479" s="101"/>
      <c r="B479" s="102"/>
      <c r="C479" s="103"/>
      <c r="D479" s="39"/>
      <c r="E479" s="89"/>
      <c r="F479" s="90"/>
      <c r="G479" s="78"/>
      <c r="H479" s="91"/>
      <c r="I479" s="78"/>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0"/>
      <c r="CB479" s="80"/>
      <c r="CC479" s="80"/>
      <c r="CD479" s="80"/>
      <c r="CE479" s="80"/>
      <c r="CF479" s="80"/>
      <c r="CG479" s="80"/>
      <c r="CH479" s="80"/>
      <c r="CI479" s="80"/>
      <c r="CJ479" s="80"/>
      <c r="CK479" s="80"/>
      <c r="CL479" s="80"/>
      <c r="CM479" s="80"/>
      <c r="CN479" s="80"/>
      <c r="CO479" s="80"/>
      <c r="CP479" s="80"/>
      <c r="CQ479" s="80"/>
      <c r="CR479" s="80"/>
      <c r="CS479" s="80"/>
      <c r="CT479" s="80"/>
      <c r="CU479" s="80"/>
      <c r="CV479" s="80"/>
      <c r="CW479" s="80"/>
      <c r="CX479" s="80"/>
      <c r="CY479" s="80"/>
      <c r="CZ479" s="80"/>
      <c r="DA479" s="80"/>
      <c r="DB479" s="80"/>
      <c r="DC479" s="80"/>
      <c r="DD479" s="80"/>
      <c r="DE479" s="80"/>
      <c r="DF479" s="80"/>
      <c r="DG479" s="80"/>
      <c r="DH479" s="80"/>
      <c r="DI479" s="80"/>
      <c r="DJ479" s="80"/>
      <c r="DK479" s="80"/>
      <c r="DL479" s="80"/>
      <c r="DM479" s="80"/>
      <c r="DN479" s="80"/>
      <c r="DO479" s="80"/>
      <c r="DP479" s="80"/>
      <c r="DQ479" s="80"/>
      <c r="DR479" s="80"/>
      <c r="DS479" s="80"/>
      <c r="DT479" s="80"/>
      <c r="DU479" s="80"/>
      <c r="DV479" s="80"/>
      <c r="DW479" s="80"/>
      <c r="DX479" s="80"/>
      <c r="DY479" s="80"/>
      <c r="DZ479" s="80"/>
      <c r="EA479" s="80"/>
      <c r="EB479" s="80"/>
      <c r="EC479" s="80"/>
      <c r="ED479" s="80"/>
      <c r="EE479" s="80"/>
      <c r="EF479" s="80"/>
      <c r="EG479" s="80"/>
      <c r="EH479" s="80"/>
      <c r="EI479" s="80"/>
      <c r="EJ479" s="80"/>
      <c r="EK479" s="80"/>
      <c r="EL479" s="80"/>
      <c r="EM479" s="80"/>
      <c r="EN479" s="80"/>
      <c r="EO479" s="80"/>
      <c r="EP479" s="80"/>
      <c r="EQ479" s="80"/>
      <c r="ER479" s="80"/>
      <c r="ES479" s="80"/>
      <c r="ET479" s="80"/>
      <c r="EU479" s="80"/>
      <c r="EV479" s="80"/>
      <c r="EW479" s="80"/>
      <c r="EX479" s="80"/>
      <c r="EY479" s="80"/>
      <c r="EZ479" s="80"/>
      <c r="FA479" s="80"/>
      <c r="FB479" s="80"/>
      <c r="FC479" s="80"/>
      <c r="FD479" s="80"/>
      <c r="FE479" s="80"/>
      <c r="FF479" s="80"/>
      <c r="FG479" s="80"/>
      <c r="FH479" s="80"/>
      <c r="FI479" s="80"/>
      <c r="FJ479" s="80"/>
      <c r="FK479" s="80"/>
      <c r="FL479" s="80"/>
      <c r="FM479" s="80"/>
      <c r="FN479" s="80"/>
      <c r="FO479" s="80"/>
      <c r="FP479" s="80"/>
      <c r="FQ479" s="80"/>
      <c r="FR479" s="80"/>
      <c r="FS479" s="80"/>
      <c r="FT479" s="80"/>
      <c r="FU479" s="80"/>
      <c r="FV479" s="80"/>
      <c r="FW479" s="80"/>
      <c r="FX479" s="80"/>
      <c r="FY479" s="80"/>
      <c r="FZ479" s="80"/>
      <c r="GA479" s="80"/>
      <c r="GB479" s="80"/>
      <c r="GC479" s="80"/>
      <c r="GD479" s="80"/>
      <c r="GE479" s="80"/>
      <c r="GF479" s="80"/>
    </row>
    <row r="480" spans="1:188" x14ac:dyDescent="0.25">
      <c r="A480" s="98"/>
      <c r="B480" s="99"/>
      <c r="C480" s="100"/>
      <c r="D480" s="39"/>
      <c r="E480" s="89"/>
      <c r="F480" s="90"/>
      <c r="G480" s="78"/>
      <c r="H480" s="91"/>
      <c r="I480" s="78"/>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80"/>
      <c r="AO480" s="80"/>
      <c r="AP480" s="80"/>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0"/>
      <c r="CB480" s="80"/>
      <c r="CC480" s="80"/>
      <c r="CD480" s="80"/>
      <c r="CE480" s="80"/>
      <c r="CF480" s="80"/>
      <c r="CG480" s="80"/>
      <c r="CH480" s="80"/>
      <c r="CI480" s="80"/>
      <c r="CJ480" s="80"/>
      <c r="CK480" s="80"/>
      <c r="CL480" s="80"/>
      <c r="CM480" s="80"/>
      <c r="CN480" s="80"/>
      <c r="CO480" s="80"/>
      <c r="CP480" s="80"/>
      <c r="CQ480" s="80"/>
      <c r="CR480" s="80"/>
      <c r="CS480" s="80"/>
      <c r="CT480" s="80"/>
      <c r="CU480" s="80"/>
      <c r="CV480" s="80"/>
      <c r="CW480" s="80"/>
      <c r="CX480" s="80"/>
      <c r="CY480" s="80"/>
      <c r="CZ480" s="80"/>
      <c r="DA480" s="80"/>
      <c r="DB480" s="80"/>
      <c r="DC480" s="80"/>
      <c r="DD480" s="80"/>
      <c r="DE480" s="80"/>
      <c r="DF480" s="80"/>
      <c r="DG480" s="80"/>
      <c r="DH480" s="80"/>
      <c r="DI480" s="80"/>
      <c r="DJ480" s="80"/>
      <c r="DK480" s="80"/>
      <c r="DL480" s="80"/>
      <c r="DM480" s="80"/>
      <c r="DN480" s="80"/>
      <c r="DO480" s="80"/>
      <c r="DP480" s="80"/>
      <c r="DQ480" s="80"/>
      <c r="DR480" s="80"/>
      <c r="DS480" s="80"/>
      <c r="DT480" s="80"/>
      <c r="DU480" s="80"/>
      <c r="DV480" s="80"/>
      <c r="DW480" s="80"/>
      <c r="DX480" s="80"/>
      <c r="DY480" s="80"/>
      <c r="DZ480" s="80"/>
      <c r="EA480" s="80"/>
      <c r="EB480" s="80"/>
      <c r="EC480" s="80"/>
      <c r="ED480" s="80"/>
      <c r="EE480" s="80"/>
      <c r="EF480" s="80"/>
      <c r="EG480" s="80"/>
      <c r="EH480" s="80"/>
      <c r="EI480" s="80"/>
      <c r="EJ480" s="80"/>
      <c r="EK480" s="80"/>
      <c r="EL480" s="80"/>
      <c r="EM480" s="80"/>
      <c r="EN480" s="80"/>
      <c r="EO480" s="80"/>
      <c r="EP480" s="80"/>
      <c r="EQ480" s="80"/>
      <c r="ER480" s="80"/>
      <c r="ES480" s="80"/>
      <c r="ET480" s="80"/>
      <c r="EU480" s="80"/>
      <c r="EV480" s="80"/>
      <c r="EW480" s="80"/>
      <c r="EX480" s="80"/>
      <c r="EY480" s="80"/>
      <c r="EZ480" s="80"/>
      <c r="FA480" s="80"/>
      <c r="FB480" s="80"/>
      <c r="FC480" s="80"/>
      <c r="FD480" s="80"/>
      <c r="FE480" s="80"/>
      <c r="FF480" s="80"/>
      <c r="FG480" s="80"/>
      <c r="FH480" s="80"/>
      <c r="FI480" s="80"/>
      <c r="FJ480" s="80"/>
      <c r="FK480" s="80"/>
      <c r="FL480" s="80"/>
      <c r="FM480" s="80"/>
      <c r="FN480" s="80"/>
      <c r="FO480" s="80"/>
      <c r="FP480" s="80"/>
      <c r="FQ480" s="80"/>
      <c r="FR480" s="80"/>
      <c r="FS480" s="80"/>
      <c r="FT480" s="80"/>
      <c r="FU480" s="80"/>
      <c r="FV480" s="80"/>
      <c r="FW480" s="80"/>
      <c r="FX480" s="80"/>
      <c r="FY480" s="80"/>
      <c r="FZ480" s="80"/>
      <c r="GA480" s="80"/>
      <c r="GB480" s="80"/>
      <c r="GC480" s="80"/>
      <c r="GD480" s="80"/>
      <c r="GE480" s="80"/>
      <c r="GF480" s="80"/>
    </row>
    <row r="481" spans="1:188" x14ac:dyDescent="0.25">
      <c r="A481" s="60"/>
      <c r="B481" s="33"/>
      <c r="C481" s="35"/>
      <c r="D481" s="39"/>
      <c r="F481" s="85"/>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0"/>
      <c r="CB481" s="80"/>
      <c r="CC481" s="80"/>
      <c r="CD481" s="80"/>
      <c r="CE481" s="80"/>
      <c r="CF481" s="80"/>
      <c r="CG481" s="80"/>
      <c r="CH481" s="80"/>
      <c r="CI481" s="80"/>
      <c r="CJ481" s="80"/>
      <c r="CK481" s="80"/>
      <c r="CL481" s="80"/>
      <c r="CM481" s="80"/>
      <c r="CN481" s="80"/>
      <c r="CO481" s="80"/>
      <c r="CP481" s="80"/>
      <c r="CQ481" s="80"/>
      <c r="CR481" s="80"/>
      <c r="CS481" s="80"/>
      <c r="CT481" s="80"/>
      <c r="CU481" s="80"/>
      <c r="CV481" s="80"/>
      <c r="CW481" s="80"/>
      <c r="CX481" s="80"/>
      <c r="CY481" s="80"/>
      <c r="CZ481" s="80"/>
      <c r="DA481" s="80"/>
      <c r="DB481" s="80"/>
      <c r="DC481" s="80"/>
      <c r="DD481" s="80"/>
      <c r="DE481" s="80"/>
      <c r="DF481" s="80"/>
      <c r="DG481" s="80"/>
      <c r="DH481" s="80"/>
      <c r="DI481" s="80"/>
      <c r="DJ481" s="80"/>
      <c r="DK481" s="80"/>
      <c r="DL481" s="80"/>
      <c r="DM481" s="80"/>
      <c r="DN481" s="80"/>
      <c r="DO481" s="80"/>
      <c r="DP481" s="80"/>
      <c r="DQ481" s="80"/>
      <c r="DR481" s="80"/>
      <c r="DS481" s="80"/>
      <c r="DT481" s="80"/>
      <c r="DU481" s="80"/>
      <c r="DV481" s="80"/>
      <c r="DW481" s="80"/>
      <c r="DX481" s="80"/>
      <c r="DY481" s="80"/>
      <c r="DZ481" s="80"/>
      <c r="EA481" s="80"/>
      <c r="EB481" s="80"/>
      <c r="EC481" s="80"/>
      <c r="ED481" s="80"/>
      <c r="EE481" s="80"/>
      <c r="EF481" s="80"/>
      <c r="EG481" s="80"/>
      <c r="EH481" s="80"/>
      <c r="EI481" s="80"/>
      <c r="EJ481" s="80"/>
      <c r="EK481" s="80"/>
      <c r="EL481" s="80"/>
      <c r="EM481" s="80"/>
      <c r="EN481" s="80"/>
      <c r="EO481" s="80"/>
      <c r="EP481" s="80"/>
      <c r="EQ481" s="80"/>
      <c r="ER481" s="80"/>
      <c r="ES481" s="80"/>
      <c r="ET481" s="80"/>
      <c r="EU481" s="80"/>
      <c r="EV481" s="80"/>
      <c r="EW481" s="80"/>
      <c r="EX481" s="80"/>
      <c r="EY481" s="80"/>
      <c r="EZ481" s="80"/>
      <c r="FA481" s="80"/>
      <c r="FB481" s="80"/>
      <c r="FC481" s="80"/>
      <c r="FD481" s="80"/>
      <c r="FE481" s="80"/>
      <c r="FF481" s="80"/>
      <c r="FG481" s="80"/>
      <c r="FH481" s="80"/>
      <c r="FI481" s="80"/>
      <c r="FJ481" s="80"/>
      <c r="FK481" s="80"/>
      <c r="FL481" s="80"/>
      <c r="FM481" s="80"/>
      <c r="FN481" s="80"/>
      <c r="FO481" s="80"/>
      <c r="FP481" s="80"/>
      <c r="FQ481" s="80"/>
      <c r="FR481" s="80"/>
      <c r="FS481" s="80"/>
      <c r="FT481" s="80"/>
      <c r="FU481" s="80"/>
      <c r="FV481" s="80"/>
      <c r="FW481" s="80"/>
      <c r="FX481" s="80"/>
      <c r="FY481" s="80"/>
      <c r="FZ481" s="80"/>
      <c r="GA481" s="80"/>
      <c r="GB481" s="80"/>
      <c r="GC481" s="80"/>
      <c r="GD481" s="80"/>
      <c r="GE481" s="80"/>
      <c r="GF481" s="80"/>
    </row>
    <row r="482" spans="1:188" x14ac:dyDescent="0.25">
      <c r="A482" s="60"/>
      <c r="B482" s="33"/>
      <c r="C482" s="35"/>
      <c r="D482" s="39"/>
      <c r="F482" s="85"/>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80"/>
      <c r="AO482" s="80"/>
      <c r="AP482" s="80"/>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0"/>
      <c r="CB482" s="80"/>
      <c r="CC482" s="80"/>
      <c r="CD482" s="80"/>
      <c r="CE482" s="80"/>
      <c r="CF482" s="80"/>
      <c r="CG482" s="80"/>
      <c r="CH482" s="80"/>
      <c r="CI482" s="80"/>
      <c r="CJ482" s="80"/>
      <c r="CK482" s="80"/>
      <c r="CL482" s="80"/>
      <c r="CM482" s="80"/>
      <c r="CN482" s="80"/>
      <c r="CO482" s="80"/>
      <c r="CP482" s="80"/>
      <c r="CQ482" s="80"/>
      <c r="CR482" s="80"/>
      <c r="CS482" s="80"/>
      <c r="CT482" s="80"/>
      <c r="CU482" s="80"/>
      <c r="CV482" s="80"/>
      <c r="CW482" s="80"/>
      <c r="CX482" s="80"/>
      <c r="CY482" s="80"/>
      <c r="CZ482" s="80"/>
      <c r="DA482" s="80"/>
      <c r="DB482" s="80"/>
      <c r="DC482" s="80"/>
      <c r="DD482" s="80"/>
      <c r="DE482" s="80"/>
      <c r="DF482" s="80"/>
      <c r="DG482" s="80"/>
      <c r="DH482" s="80"/>
      <c r="DI482" s="80"/>
      <c r="DJ482" s="80"/>
      <c r="DK482" s="80"/>
      <c r="DL482" s="80"/>
      <c r="DM482" s="80"/>
      <c r="DN482" s="80"/>
      <c r="DO482" s="80"/>
      <c r="DP482" s="80"/>
      <c r="DQ482" s="80"/>
      <c r="DR482" s="80"/>
      <c r="DS482" s="80"/>
      <c r="DT482" s="80"/>
      <c r="DU482" s="80"/>
      <c r="DV482" s="80"/>
      <c r="DW482" s="80"/>
      <c r="DX482" s="80"/>
      <c r="DY482" s="80"/>
      <c r="DZ482" s="80"/>
      <c r="EA482" s="80"/>
      <c r="EB482" s="80"/>
      <c r="EC482" s="80"/>
      <c r="ED482" s="80"/>
      <c r="EE482" s="80"/>
      <c r="EF482" s="80"/>
      <c r="EG482" s="80"/>
      <c r="EH482" s="80"/>
      <c r="EI482" s="80"/>
      <c r="EJ482" s="80"/>
      <c r="EK482" s="80"/>
      <c r="EL482" s="80"/>
      <c r="EM482" s="80"/>
      <c r="EN482" s="80"/>
      <c r="EO482" s="80"/>
      <c r="EP482" s="80"/>
      <c r="EQ482" s="80"/>
      <c r="ER482" s="80"/>
      <c r="ES482" s="80"/>
      <c r="ET482" s="80"/>
      <c r="EU482" s="80"/>
      <c r="EV482" s="80"/>
      <c r="EW482" s="80"/>
      <c r="EX482" s="80"/>
      <c r="EY482" s="80"/>
      <c r="EZ482" s="80"/>
      <c r="FA482" s="80"/>
      <c r="FB482" s="80"/>
      <c r="FC482" s="80"/>
      <c r="FD482" s="80"/>
      <c r="FE482" s="80"/>
      <c r="FF482" s="80"/>
      <c r="FG482" s="80"/>
      <c r="FH482" s="80"/>
      <c r="FI482" s="80"/>
      <c r="FJ482" s="80"/>
      <c r="FK482" s="80"/>
      <c r="FL482" s="80"/>
      <c r="FM482" s="80"/>
      <c r="FN482" s="80"/>
      <c r="FO482" s="80"/>
      <c r="FP482" s="80"/>
      <c r="FQ482" s="80"/>
      <c r="FR482" s="80"/>
      <c r="FS482" s="80"/>
      <c r="FT482" s="80"/>
      <c r="FU482" s="80"/>
      <c r="FV482" s="80"/>
      <c r="FW482" s="80"/>
      <c r="FX482" s="80"/>
      <c r="FY482" s="80"/>
      <c r="FZ482" s="80"/>
      <c r="GA482" s="80"/>
      <c r="GB482" s="80"/>
      <c r="GC482" s="80"/>
      <c r="GD482" s="80"/>
      <c r="GE482" s="80"/>
      <c r="GF482" s="80"/>
    </row>
    <row r="483" spans="1:188" x14ac:dyDescent="0.25">
      <c r="A483" s="60"/>
      <c r="B483" s="33"/>
      <c r="C483" s="35"/>
      <c r="D483" s="39"/>
      <c r="F483" s="85"/>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80"/>
      <c r="AO483" s="80"/>
      <c r="AP483" s="80"/>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0"/>
      <c r="CB483" s="80"/>
      <c r="CC483" s="80"/>
      <c r="CD483" s="80"/>
      <c r="CE483" s="80"/>
      <c r="CF483" s="80"/>
      <c r="CG483" s="80"/>
      <c r="CH483" s="80"/>
      <c r="CI483" s="80"/>
      <c r="CJ483" s="80"/>
      <c r="CK483" s="80"/>
      <c r="CL483" s="80"/>
      <c r="CM483" s="80"/>
      <c r="CN483" s="80"/>
      <c r="CO483" s="80"/>
      <c r="CP483" s="80"/>
      <c r="CQ483" s="80"/>
      <c r="CR483" s="80"/>
      <c r="CS483" s="80"/>
      <c r="CT483" s="80"/>
      <c r="CU483" s="80"/>
      <c r="CV483" s="80"/>
      <c r="CW483" s="80"/>
      <c r="CX483" s="80"/>
      <c r="CY483" s="80"/>
      <c r="CZ483" s="80"/>
      <c r="DA483" s="80"/>
      <c r="DB483" s="80"/>
      <c r="DC483" s="80"/>
      <c r="DD483" s="80"/>
      <c r="DE483" s="80"/>
      <c r="DF483" s="80"/>
      <c r="DG483" s="80"/>
      <c r="DH483" s="80"/>
      <c r="DI483" s="80"/>
      <c r="DJ483" s="80"/>
      <c r="DK483" s="80"/>
      <c r="DL483" s="80"/>
      <c r="DM483" s="80"/>
      <c r="DN483" s="80"/>
      <c r="DO483" s="80"/>
      <c r="DP483" s="80"/>
      <c r="DQ483" s="80"/>
      <c r="DR483" s="80"/>
      <c r="DS483" s="80"/>
      <c r="DT483" s="80"/>
      <c r="DU483" s="80"/>
      <c r="DV483" s="80"/>
      <c r="DW483" s="80"/>
      <c r="DX483" s="80"/>
      <c r="DY483" s="80"/>
      <c r="DZ483" s="80"/>
      <c r="EA483" s="80"/>
      <c r="EB483" s="80"/>
      <c r="EC483" s="80"/>
      <c r="ED483" s="80"/>
      <c r="EE483" s="80"/>
      <c r="EF483" s="80"/>
      <c r="EG483" s="80"/>
      <c r="EH483" s="80"/>
      <c r="EI483" s="80"/>
      <c r="EJ483" s="80"/>
      <c r="EK483" s="80"/>
      <c r="EL483" s="80"/>
      <c r="EM483" s="80"/>
      <c r="EN483" s="80"/>
      <c r="EO483" s="80"/>
      <c r="EP483" s="80"/>
      <c r="EQ483" s="80"/>
      <c r="ER483" s="80"/>
      <c r="ES483" s="80"/>
      <c r="ET483" s="80"/>
      <c r="EU483" s="80"/>
      <c r="EV483" s="80"/>
      <c r="EW483" s="80"/>
      <c r="EX483" s="80"/>
      <c r="EY483" s="80"/>
      <c r="EZ483" s="80"/>
      <c r="FA483" s="80"/>
      <c r="FB483" s="80"/>
      <c r="FC483" s="80"/>
      <c r="FD483" s="80"/>
      <c r="FE483" s="80"/>
      <c r="FF483" s="80"/>
      <c r="FG483" s="80"/>
      <c r="FH483" s="80"/>
      <c r="FI483" s="80"/>
      <c r="FJ483" s="80"/>
      <c r="FK483" s="80"/>
      <c r="FL483" s="80"/>
      <c r="FM483" s="80"/>
      <c r="FN483" s="80"/>
      <c r="FO483" s="80"/>
      <c r="FP483" s="80"/>
      <c r="FQ483" s="80"/>
      <c r="FR483" s="80"/>
      <c r="FS483" s="80"/>
      <c r="FT483" s="80"/>
      <c r="FU483" s="80"/>
      <c r="FV483" s="80"/>
      <c r="FW483" s="80"/>
      <c r="FX483" s="80"/>
      <c r="FY483" s="80"/>
      <c r="FZ483" s="80"/>
      <c r="GA483" s="80"/>
      <c r="GB483" s="80"/>
      <c r="GC483" s="80"/>
      <c r="GD483" s="80"/>
      <c r="GE483" s="80"/>
      <c r="GF483" s="80"/>
    </row>
    <row r="484" spans="1:188" x14ac:dyDescent="0.25">
      <c r="A484" s="60"/>
      <c r="B484" s="33"/>
      <c r="C484" s="35"/>
      <c r="D484" s="39"/>
      <c r="F484" s="85"/>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c r="AM484" s="80"/>
      <c r="AN484" s="80"/>
      <c r="AO484" s="80"/>
      <c r="AP484" s="80"/>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0"/>
      <c r="CB484" s="80"/>
      <c r="CC484" s="80"/>
      <c r="CD484" s="80"/>
      <c r="CE484" s="80"/>
      <c r="CF484" s="80"/>
      <c r="CG484" s="80"/>
      <c r="CH484" s="80"/>
      <c r="CI484" s="80"/>
      <c r="CJ484" s="80"/>
      <c r="CK484" s="80"/>
      <c r="CL484" s="80"/>
      <c r="CM484" s="80"/>
      <c r="CN484" s="80"/>
      <c r="CO484" s="80"/>
      <c r="CP484" s="80"/>
      <c r="CQ484" s="80"/>
      <c r="CR484" s="80"/>
      <c r="CS484" s="80"/>
      <c r="CT484" s="80"/>
      <c r="CU484" s="80"/>
      <c r="CV484" s="80"/>
      <c r="CW484" s="80"/>
      <c r="CX484" s="80"/>
      <c r="CY484" s="80"/>
      <c r="CZ484" s="80"/>
      <c r="DA484" s="80"/>
      <c r="DB484" s="80"/>
      <c r="DC484" s="80"/>
      <c r="DD484" s="80"/>
      <c r="DE484" s="80"/>
      <c r="DF484" s="80"/>
      <c r="DG484" s="80"/>
      <c r="DH484" s="80"/>
      <c r="DI484" s="80"/>
      <c r="DJ484" s="80"/>
      <c r="DK484" s="80"/>
      <c r="DL484" s="80"/>
      <c r="DM484" s="80"/>
      <c r="DN484" s="80"/>
      <c r="DO484" s="80"/>
      <c r="DP484" s="80"/>
      <c r="DQ484" s="80"/>
      <c r="DR484" s="80"/>
      <c r="DS484" s="80"/>
      <c r="DT484" s="80"/>
      <c r="DU484" s="80"/>
      <c r="DV484" s="80"/>
      <c r="DW484" s="80"/>
      <c r="DX484" s="80"/>
      <c r="DY484" s="80"/>
      <c r="DZ484" s="80"/>
      <c r="EA484" s="80"/>
      <c r="EB484" s="80"/>
      <c r="EC484" s="80"/>
      <c r="ED484" s="80"/>
      <c r="EE484" s="80"/>
      <c r="EF484" s="80"/>
      <c r="EG484" s="80"/>
      <c r="EH484" s="80"/>
      <c r="EI484" s="80"/>
      <c r="EJ484" s="80"/>
      <c r="EK484" s="80"/>
      <c r="EL484" s="80"/>
      <c r="EM484" s="80"/>
      <c r="EN484" s="80"/>
      <c r="EO484" s="80"/>
      <c r="EP484" s="80"/>
      <c r="EQ484" s="80"/>
      <c r="ER484" s="80"/>
      <c r="ES484" s="80"/>
      <c r="ET484" s="80"/>
      <c r="EU484" s="80"/>
      <c r="EV484" s="80"/>
      <c r="EW484" s="80"/>
      <c r="EX484" s="80"/>
      <c r="EY484" s="80"/>
      <c r="EZ484" s="80"/>
      <c r="FA484" s="80"/>
      <c r="FB484" s="80"/>
      <c r="FC484" s="80"/>
      <c r="FD484" s="80"/>
      <c r="FE484" s="80"/>
      <c r="FF484" s="80"/>
      <c r="FG484" s="80"/>
      <c r="FH484" s="80"/>
      <c r="FI484" s="80"/>
      <c r="FJ484" s="80"/>
      <c r="FK484" s="80"/>
      <c r="FL484" s="80"/>
      <c r="FM484" s="80"/>
      <c r="FN484" s="80"/>
      <c r="FO484" s="80"/>
      <c r="FP484" s="80"/>
      <c r="FQ484" s="80"/>
      <c r="FR484" s="80"/>
      <c r="FS484" s="80"/>
      <c r="FT484" s="80"/>
      <c r="FU484" s="80"/>
      <c r="FV484" s="80"/>
      <c r="FW484" s="80"/>
      <c r="FX484" s="80"/>
      <c r="FY484" s="80"/>
      <c r="FZ484" s="80"/>
      <c r="GA484" s="80"/>
      <c r="GB484" s="80"/>
      <c r="GC484" s="80"/>
      <c r="GD484" s="80"/>
      <c r="GE484" s="80"/>
      <c r="GF484" s="80"/>
    </row>
    <row r="485" spans="1:188" x14ac:dyDescent="0.25">
      <c r="A485" s="60"/>
      <c r="B485" s="33"/>
      <c r="C485" s="35"/>
      <c r="D485" s="39"/>
      <c r="F485" s="85"/>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c r="AM485" s="80"/>
      <c r="AN485" s="80"/>
      <c r="AO485" s="80"/>
      <c r="AP485" s="80"/>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0"/>
      <c r="CB485" s="80"/>
      <c r="CC485" s="80"/>
      <c r="CD485" s="80"/>
      <c r="CE485" s="80"/>
      <c r="CF485" s="80"/>
      <c r="CG485" s="80"/>
      <c r="CH485" s="80"/>
      <c r="CI485" s="80"/>
      <c r="CJ485" s="80"/>
      <c r="CK485" s="80"/>
      <c r="CL485" s="80"/>
      <c r="CM485" s="80"/>
      <c r="CN485" s="80"/>
      <c r="CO485" s="80"/>
      <c r="CP485" s="80"/>
      <c r="CQ485" s="80"/>
      <c r="CR485" s="80"/>
      <c r="CS485" s="80"/>
      <c r="CT485" s="80"/>
      <c r="CU485" s="80"/>
      <c r="CV485" s="80"/>
      <c r="CW485" s="80"/>
      <c r="CX485" s="80"/>
      <c r="CY485" s="80"/>
      <c r="CZ485" s="80"/>
      <c r="DA485" s="80"/>
      <c r="DB485" s="80"/>
      <c r="DC485" s="80"/>
      <c r="DD485" s="80"/>
      <c r="DE485" s="80"/>
      <c r="DF485" s="80"/>
      <c r="DG485" s="80"/>
      <c r="DH485" s="80"/>
      <c r="DI485" s="80"/>
      <c r="DJ485" s="80"/>
      <c r="DK485" s="80"/>
      <c r="DL485" s="80"/>
      <c r="DM485" s="80"/>
      <c r="DN485" s="80"/>
      <c r="DO485" s="80"/>
      <c r="DP485" s="80"/>
      <c r="DQ485" s="80"/>
      <c r="DR485" s="80"/>
      <c r="DS485" s="80"/>
      <c r="DT485" s="80"/>
      <c r="DU485" s="80"/>
      <c r="DV485" s="80"/>
      <c r="DW485" s="80"/>
      <c r="DX485" s="80"/>
      <c r="DY485" s="80"/>
      <c r="DZ485" s="80"/>
      <c r="EA485" s="80"/>
      <c r="EB485" s="80"/>
      <c r="EC485" s="80"/>
      <c r="ED485" s="80"/>
      <c r="EE485" s="80"/>
      <c r="EF485" s="80"/>
      <c r="EG485" s="80"/>
      <c r="EH485" s="80"/>
      <c r="EI485" s="80"/>
      <c r="EJ485" s="80"/>
      <c r="EK485" s="80"/>
      <c r="EL485" s="80"/>
      <c r="EM485" s="80"/>
      <c r="EN485" s="80"/>
      <c r="EO485" s="80"/>
      <c r="EP485" s="80"/>
      <c r="EQ485" s="80"/>
      <c r="ER485" s="80"/>
      <c r="ES485" s="80"/>
      <c r="ET485" s="80"/>
      <c r="EU485" s="80"/>
      <c r="EV485" s="80"/>
      <c r="EW485" s="80"/>
      <c r="EX485" s="80"/>
      <c r="EY485" s="80"/>
      <c r="EZ485" s="80"/>
      <c r="FA485" s="80"/>
      <c r="FB485" s="80"/>
      <c r="FC485" s="80"/>
      <c r="FD485" s="80"/>
      <c r="FE485" s="80"/>
      <c r="FF485" s="80"/>
      <c r="FG485" s="80"/>
      <c r="FH485" s="80"/>
      <c r="FI485" s="80"/>
      <c r="FJ485" s="80"/>
      <c r="FK485" s="80"/>
      <c r="FL485" s="80"/>
      <c r="FM485" s="80"/>
      <c r="FN485" s="80"/>
      <c r="FO485" s="80"/>
      <c r="FP485" s="80"/>
      <c r="FQ485" s="80"/>
      <c r="FR485" s="80"/>
      <c r="FS485" s="80"/>
      <c r="FT485" s="80"/>
      <c r="FU485" s="80"/>
      <c r="FV485" s="80"/>
      <c r="FW485" s="80"/>
      <c r="FX485" s="80"/>
      <c r="FY485" s="80"/>
      <c r="FZ485" s="80"/>
      <c r="GA485" s="80"/>
      <c r="GB485" s="80"/>
      <c r="GC485" s="80"/>
      <c r="GD485" s="80"/>
      <c r="GE485" s="80"/>
      <c r="GF485" s="80"/>
    </row>
    <row r="486" spans="1:188" x14ac:dyDescent="0.25">
      <c r="A486" s="60"/>
      <c r="B486" s="33"/>
      <c r="C486" s="35"/>
      <c r="D486" s="39"/>
      <c r="F486" s="85"/>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c r="AM486" s="80"/>
      <c r="AN486" s="80"/>
      <c r="AO486" s="80"/>
      <c r="AP486" s="80"/>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0"/>
      <c r="CB486" s="80"/>
      <c r="CC486" s="80"/>
      <c r="CD486" s="80"/>
      <c r="CE486" s="80"/>
      <c r="CF486" s="80"/>
      <c r="CG486" s="80"/>
      <c r="CH486" s="80"/>
      <c r="CI486" s="80"/>
      <c r="CJ486" s="80"/>
      <c r="CK486" s="80"/>
      <c r="CL486" s="80"/>
      <c r="CM486" s="80"/>
      <c r="CN486" s="80"/>
      <c r="CO486" s="80"/>
      <c r="CP486" s="80"/>
      <c r="CQ486" s="80"/>
      <c r="CR486" s="80"/>
      <c r="CS486" s="80"/>
      <c r="CT486" s="80"/>
      <c r="CU486" s="80"/>
      <c r="CV486" s="80"/>
      <c r="CW486" s="80"/>
      <c r="CX486" s="80"/>
      <c r="CY486" s="80"/>
      <c r="CZ486" s="80"/>
      <c r="DA486" s="80"/>
      <c r="DB486" s="80"/>
      <c r="DC486" s="80"/>
      <c r="DD486" s="80"/>
      <c r="DE486" s="80"/>
      <c r="DF486" s="80"/>
      <c r="DG486" s="80"/>
      <c r="DH486" s="80"/>
      <c r="DI486" s="80"/>
      <c r="DJ486" s="80"/>
      <c r="DK486" s="80"/>
      <c r="DL486" s="80"/>
      <c r="DM486" s="80"/>
      <c r="DN486" s="80"/>
      <c r="DO486" s="80"/>
      <c r="DP486" s="80"/>
      <c r="DQ486" s="80"/>
      <c r="DR486" s="80"/>
      <c r="DS486" s="80"/>
      <c r="DT486" s="80"/>
      <c r="DU486" s="80"/>
      <c r="DV486" s="80"/>
      <c r="DW486" s="80"/>
      <c r="DX486" s="80"/>
      <c r="DY486" s="80"/>
      <c r="DZ486" s="80"/>
      <c r="EA486" s="80"/>
      <c r="EB486" s="80"/>
      <c r="EC486" s="80"/>
      <c r="ED486" s="80"/>
      <c r="EE486" s="80"/>
      <c r="EF486" s="80"/>
      <c r="EG486" s="80"/>
      <c r="EH486" s="80"/>
      <c r="EI486" s="80"/>
      <c r="EJ486" s="80"/>
      <c r="EK486" s="80"/>
      <c r="EL486" s="80"/>
      <c r="EM486" s="80"/>
      <c r="EN486" s="80"/>
      <c r="EO486" s="80"/>
      <c r="EP486" s="80"/>
      <c r="EQ486" s="80"/>
      <c r="ER486" s="80"/>
      <c r="ES486" s="80"/>
      <c r="ET486" s="80"/>
      <c r="EU486" s="80"/>
      <c r="EV486" s="80"/>
      <c r="EW486" s="80"/>
      <c r="EX486" s="80"/>
      <c r="EY486" s="80"/>
      <c r="EZ486" s="80"/>
      <c r="FA486" s="80"/>
      <c r="FB486" s="80"/>
      <c r="FC486" s="80"/>
      <c r="FD486" s="80"/>
      <c r="FE486" s="80"/>
      <c r="FF486" s="80"/>
      <c r="FG486" s="80"/>
      <c r="FH486" s="80"/>
      <c r="FI486" s="80"/>
      <c r="FJ486" s="80"/>
      <c r="FK486" s="80"/>
      <c r="FL486" s="80"/>
      <c r="FM486" s="80"/>
      <c r="FN486" s="80"/>
      <c r="FO486" s="80"/>
      <c r="FP486" s="80"/>
      <c r="FQ486" s="80"/>
      <c r="FR486" s="80"/>
      <c r="FS486" s="80"/>
      <c r="FT486" s="80"/>
      <c r="FU486" s="80"/>
      <c r="FV486" s="80"/>
      <c r="FW486" s="80"/>
      <c r="FX486" s="80"/>
      <c r="FY486" s="80"/>
      <c r="FZ486" s="80"/>
      <c r="GA486" s="80"/>
      <c r="GB486" s="80"/>
      <c r="GC486" s="80"/>
      <c r="GD486" s="80"/>
      <c r="GE486" s="80"/>
      <c r="GF486" s="80"/>
    </row>
    <row r="487" spans="1:188" x14ac:dyDescent="0.25">
      <c r="A487" s="60"/>
      <c r="B487" s="33"/>
      <c r="C487" s="35"/>
      <c r="D487" s="39"/>
      <c r="F487" s="85"/>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0"/>
      <c r="CB487" s="80"/>
      <c r="CC487" s="80"/>
      <c r="CD487" s="80"/>
      <c r="CE487" s="80"/>
      <c r="CF487" s="80"/>
      <c r="CG487" s="80"/>
      <c r="CH487" s="80"/>
      <c r="CI487" s="80"/>
      <c r="CJ487" s="80"/>
      <c r="CK487" s="80"/>
      <c r="CL487" s="80"/>
      <c r="CM487" s="80"/>
      <c r="CN487" s="80"/>
      <c r="CO487" s="80"/>
      <c r="CP487" s="80"/>
      <c r="CQ487" s="80"/>
      <c r="CR487" s="80"/>
      <c r="CS487" s="80"/>
      <c r="CT487" s="80"/>
      <c r="CU487" s="80"/>
      <c r="CV487" s="80"/>
      <c r="CW487" s="80"/>
      <c r="CX487" s="80"/>
      <c r="CY487" s="80"/>
      <c r="CZ487" s="80"/>
      <c r="DA487" s="80"/>
      <c r="DB487" s="80"/>
      <c r="DC487" s="80"/>
      <c r="DD487" s="80"/>
      <c r="DE487" s="80"/>
      <c r="DF487" s="80"/>
      <c r="DG487" s="80"/>
      <c r="DH487" s="80"/>
      <c r="DI487" s="80"/>
      <c r="DJ487" s="80"/>
      <c r="DK487" s="80"/>
      <c r="DL487" s="80"/>
      <c r="DM487" s="80"/>
      <c r="DN487" s="80"/>
      <c r="DO487" s="80"/>
      <c r="DP487" s="80"/>
      <c r="DQ487" s="80"/>
      <c r="DR487" s="80"/>
      <c r="DS487" s="80"/>
      <c r="DT487" s="80"/>
      <c r="DU487" s="80"/>
      <c r="DV487" s="80"/>
      <c r="DW487" s="80"/>
      <c r="DX487" s="80"/>
      <c r="DY487" s="80"/>
      <c r="DZ487" s="80"/>
      <c r="EA487" s="80"/>
      <c r="EB487" s="80"/>
      <c r="EC487" s="80"/>
      <c r="ED487" s="80"/>
      <c r="EE487" s="80"/>
      <c r="EF487" s="80"/>
      <c r="EG487" s="80"/>
      <c r="EH487" s="80"/>
      <c r="EI487" s="80"/>
      <c r="EJ487" s="80"/>
      <c r="EK487" s="80"/>
      <c r="EL487" s="80"/>
      <c r="EM487" s="80"/>
      <c r="EN487" s="80"/>
      <c r="EO487" s="80"/>
      <c r="EP487" s="80"/>
      <c r="EQ487" s="80"/>
      <c r="ER487" s="80"/>
      <c r="ES487" s="80"/>
      <c r="ET487" s="80"/>
      <c r="EU487" s="80"/>
      <c r="EV487" s="80"/>
      <c r="EW487" s="80"/>
      <c r="EX487" s="80"/>
      <c r="EY487" s="80"/>
      <c r="EZ487" s="80"/>
      <c r="FA487" s="80"/>
      <c r="FB487" s="80"/>
      <c r="FC487" s="80"/>
      <c r="FD487" s="80"/>
      <c r="FE487" s="80"/>
      <c r="FF487" s="80"/>
      <c r="FG487" s="80"/>
      <c r="FH487" s="80"/>
      <c r="FI487" s="80"/>
      <c r="FJ487" s="80"/>
      <c r="FK487" s="80"/>
      <c r="FL487" s="80"/>
      <c r="FM487" s="80"/>
      <c r="FN487" s="80"/>
      <c r="FO487" s="80"/>
      <c r="FP487" s="80"/>
      <c r="FQ487" s="80"/>
      <c r="FR487" s="80"/>
      <c r="FS487" s="80"/>
      <c r="FT487" s="80"/>
      <c r="FU487" s="80"/>
      <c r="FV487" s="80"/>
      <c r="FW487" s="80"/>
      <c r="FX487" s="80"/>
      <c r="FY487" s="80"/>
      <c r="FZ487" s="80"/>
      <c r="GA487" s="80"/>
      <c r="GB487" s="80"/>
      <c r="GC487" s="80"/>
      <c r="GD487" s="80"/>
      <c r="GE487" s="80"/>
      <c r="GF487" s="80"/>
    </row>
    <row r="488" spans="1:188" x14ac:dyDescent="0.25">
      <c r="A488" s="60"/>
      <c r="B488" s="33"/>
      <c r="C488" s="35"/>
      <c r="D488" s="39"/>
      <c r="F488" s="85"/>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80"/>
      <c r="AO488" s="80"/>
      <c r="AP488" s="80"/>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0"/>
      <c r="CB488" s="80"/>
      <c r="CC488" s="80"/>
      <c r="CD488" s="80"/>
      <c r="CE488" s="80"/>
      <c r="CF488" s="80"/>
      <c r="CG488" s="80"/>
      <c r="CH488" s="80"/>
      <c r="CI488" s="80"/>
      <c r="CJ488" s="80"/>
      <c r="CK488" s="80"/>
      <c r="CL488" s="80"/>
      <c r="CM488" s="80"/>
      <c r="CN488" s="80"/>
      <c r="CO488" s="80"/>
      <c r="CP488" s="80"/>
      <c r="CQ488" s="80"/>
      <c r="CR488" s="80"/>
      <c r="CS488" s="80"/>
      <c r="CT488" s="80"/>
      <c r="CU488" s="80"/>
      <c r="CV488" s="80"/>
      <c r="CW488" s="80"/>
      <c r="CX488" s="80"/>
      <c r="CY488" s="80"/>
      <c r="CZ488" s="80"/>
      <c r="DA488" s="80"/>
      <c r="DB488" s="80"/>
      <c r="DC488" s="80"/>
      <c r="DD488" s="80"/>
      <c r="DE488" s="80"/>
      <c r="DF488" s="80"/>
      <c r="DG488" s="80"/>
      <c r="DH488" s="80"/>
      <c r="DI488" s="80"/>
      <c r="DJ488" s="80"/>
      <c r="DK488" s="80"/>
      <c r="DL488" s="80"/>
      <c r="DM488" s="80"/>
      <c r="DN488" s="80"/>
      <c r="DO488" s="80"/>
      <c r="DP488" s="80"/>
      <c r="DQ488" s="80"/>
      <c r="DR488" s="80"/>
      <c r="DS488" s="80"/>
      <c r="DT488" s="80"/>
      <c r="DU488" s="80"/>
      <c r="DV488" s="80"/>
      <c r="DW488" s="80"/>
      <c r="DX488" s="80"/>
      <c r="DY488" s="80"/>
      <c r="DZ488" s="80"/>
      <c r="EA488" s="80"/>
      <c r="EB488" s="80"/>
      <c r="EC488" s="80"/>
      <c r="ED488" s="80"/>
      <c r="EE488" s="80"/>
      <c r="EF488" s="80"/>
      <c r="EG488" s="80"/>
      <c r="EH488" s="80"/>
      <c r="EI488" s="80"/>
      <c r="EJ488" s="80"/>
      <c r="EK488" s="80"/>
      <c r="EL488" s="80"/>
      <c r="EM488" s="80"/>
      <c r="EN488" s="80"/>
      <c r="EO488" s="80"/>
      <c r="EP488" s="80"/>
      <c r="EQ488" s="80"/>
      <c r="ER488" s="80"/>
      <c r="ES488" s="80"/>
      <c r="ET488" s="80"/>
      <c r="EU488" s="80"/>
      <c r="EV488" s="80"/>
      <c r="EW488" s="80"/>
      <c r="EX488" s="80"/>
      <c r="EY488" s="80"/>
      <c r="EZ488" s="80"/>
      <c r="FA488" s="80"/>
      <c r="FB488" s="80"/>
      <c r="FC488" s="80"/>
      <c r="FD488" s="80"/>
      <c r="FE488" s="80"/>
      <c r="FF488" s="80"/>
      <c r="FG488" s="80"/>
      <c r="FH488" s="80"/>
      <c r="FI488" s="80"/>
      <c r="FJ488" s="80"/>
      <c r="FK488" s="80"/>
      <c r="FL488" s="80"/>
      <c r="FM488" s="80"/>
      <c r="FN488" s="80"/>
      <c r="FO488" s="80"/>
      <c r="FP488" s="80"/>
      <c r="FQ488" s="80"/>
      <c r="FR488" s="80"/>
      <c r="FS488" s="80"/>
      <c r="FT488" s="80"/>
      <c r="FU488" s="80"/>
      <c r="FV488" s="80"/>
      <c r="FW488" s="80"/>
      <c r="FX488" s="80"/>
      <c r="FY488" s="80"/>
      <c r="FZ488" s="80"/>
      <c r="GA488" s="80"/>
      <c r="GB488" s="80"/>
      <c r="GC488" s="80"/>
      <c r="GD488" s="80"/>
      <c r="GE488" s="80"/>
      <c r="GF488" s="80"/>
    </row>
    <row r="489" spans="1:188" x14ac:dyDescent="0.25">
      <c r="A489" s="60"/>
      <c r="B489" s="33"/>
      <c r="C489" s="35"/>
      <c r="D489" s="39"/>
      <c r="F489" s="85"/>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0"/>
      <c r="CB489" s="80"/>
      <c r="CC489" s="80"/>
      <c r="CD489" s="80"/>
      <c r="CE489" s="80"/>
      <c r="CF489" s="80"/>
      <c r="CG489" s="80"/>
      <c r="CH489" s="80"/>
      <c r="CI489" s="80"/>
      <c r="CJ489" s="80"/>
      <c r="CK489" s="80"/>
      <c r="CL489" s="80"/>
      <c r="CM489" s="80"/>
      <c r="CN489" s="80"/>
      <c r="CO489" s="80"/>
      <c r="CP489" s="80"/>
      <c r="CQ489" s="80"/>
      <c r="CR489" s="80"/>
      <c r="CS489" s="80"/>
      <c r="CT489" s="80"/>
      <c r="CU489" s="80"/>
      <c r="CV489" s="80"/>
      <c r="CW489" s="80"/>
      <c r="CX489" s="80"/>
      <c r="CY489" s="80"/>
      <c r="CZ489" s="80"/>
      <c r="DA489" s="80"/>
      <c r="DB489" s="80"/>
      <c r="DC489" s="80"/>
      <c r="DD489" s="80"/>
      <c r="DE489" s="80"/>
      <c r="DF489" s="80"/>
      <c r="DG489" s="80"/>
      <c r="DH489" s="80"/>
      <c r="DI489" s="80"/>
      <c r="DJ489" s="80"/>
      <c r="DK489" s="80"/>
      <c r="DL489" s="80"/>
      <c r="DM489" s="80"/>
      <c r="DN489" s="80"/>
      <c r="DO489" s="80"/>
      <c r="DP489" s="80"/>
      <c r="DQ489" s="80"/>
      <c r="DR489" s="80"/>
      <c r="DS489" s="80"/>
      <c r="DT489" s="80"/>
      <c r="DU489" s="80"/>
      <c r="DV489" s="80"/>
      <c r="DW489" s="80"/>
      <c r="DX489" s="80"/>
      <c r="DY489" s="80"/>
      <c r="DZ489" s="80"/>
      <c r="EA489" s="80"/>
      <c r="EB489" s="80"/>
      <c r="EC489" s="80"/>
      <c r="ED489" s="80"/>
      <c r="EE489" s="80"/>
      <c r="EF489" s="80"/>
      <c r="EG489" s="80"/>
      <c r="EH489" s="80"/>
      <c r="EI489" s="80"/>
      <c r="EJ489" s="80"/>
      <c r="EK489" s="80"/>
      <c r="EL489" s="80"/>
      <c r="EM489" s="80"/>
      <c r="EN489" s="80"/>
      <c r="EO489" s="80"/>
      <c r="EP489" s="80"/>
      <c r="EQ489" s="80"/>
      <c r="ER489" s="80"/>
      <c r="ES489" s="80"/>
      <c r="ET489" s="80"/>
      <c r="EU489" s="80"/>
      <c r="EV489" s="80"/>
      <c r="EW489" s="80"/>
      <c r="EX489" s="80"/>
      <c r="EY489" s="80"/>
      <c r="EZ489" s="80"/>
      <c r="FA489" s="80"/>
      <c r="FB489" s="80"/>
      <c r="FC489" s="80"/>
      <c r="FD489" s="80"/>
      <c r="FE489" s="80"/>
      <c r="FF489" s="80"/>
      <c r="FG489" s="80"/>
      <c r="FH489" s="80"/>
      <c r="FI489" s="80"/>
      <c r="FJ489" s="80"/>
      <c r="FK489" s="80"/>
      <c r="FL489" s="80"/>
      <c r="FM489" s="80"/>
      <c r="FN489" s="80"/>
      <c r="FO489" s="80"/>
      <c r="FP489" s="80"/>
      <c r="FQ489" s="80"/>
      <c r="FR489" s="80"/>
      <c r="FS489" s="80"/>
      <c r="FT489" s="80"/>
      <c r="FU489" s="80"/>
      <c r="FV489" s="80"/>
      <c r="FW489" s="80"/>
      <c r="FX489" s="80"/>
      <c r="FY489" s="80"/>
      <c r="FZ489" s="80"/>
      <c r="GA489" s="80"/>
      <c r="GB489" s="80"/>
      <c r="GC489" s="80"/>
      <c r="GD489" s="80"/>
      <c r="GE489" s="80"/>
      <c r="GF489" s="80"/>
    </row>
    <row r="490" spans="1:188" x14ac:dyDescent="0.25">
      <c r="A490" s="60"/>
      <c r="B490" s="33"/>
      <c r="C490" s="35"/>
      <c r="D490" s="39"/>
      <c r="F490" s="85"/>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0"/>
      <c r="CB490" s="80"/>
      <c r="CC490" s="80"/>
      <c r="CD490" s="80"/>
      <c r="CE490" s="80"/>
      <c r="CF490" s="80"/>
      <c r="CG490" s="80"/>
      <c r="CH490" s="80"/>
      <c r="CI490" s="80"/>
      <c r="CJ490" s="80"/>
      <c r="CK490" s="80"/>
      <c r="CL490" s="80"/>
      <c r="CM490" s="80"/>
      <c r="CN490" s="80"/>
      <c r="CO490" s="80"/>
      <c r="CP490" s="80"/>
      <c r="CQ490" s="80"/>
      <c r="CR490" s="80"/>
      <c r="CS490" s="80"/>
      <c r="CT490" s="80"/>
      <c r="CU490" s="80"/>
      <c r="CV490" s="80"/>
      <c r="CW490" s="80"/>
      <c r="CX490" s="80"/>
      <c r="CY490" s="80"/>
      <c r="CZ490" s="80"/>
      <c r="DA490" s="80"/>
      <c r="DB490" s="80"/>
      <c r="DC490" s="80"/>
      <c r="DD490" s="80"/>
      <c r="DE490" s="80"/>
      <c r="DF490" s="80"/>
      <c r="DG490" s="80"/>
      <c r="DH490" s="80"/>
      <c r="DI490" s="80"/>
      <c r="DJ490" s="80"/>
      <c r="DK490" s="80"/>
      <c r="DL490" s="80"/>
      <c r="DM490" s="80"/>
      <c r="DN490" s="80"/>
      <c r="DO490" s="80"/>
      <c r="DP490" s="80"/>
      <c r="DQ490" s="80"/>
      <c r="DR490" s="80"/>
      <c r="DS490" s="80"/>
      <c r="DT490" s="80"/>
      <c r="DU490" s="80"/>
      <c r="DV490" s="80"/>
      <c r="DW490" s="80"/>
      <c r="DX490" s="80"/>
      <c r="DY490" s="80"/>
      <c r="DZ490" s="80"/>
      <c r="EA490" s="80"/>
      <c r="EB490" s="80"/>
      <c r="EC490" s="80"/>
      <c r="ED490" s="80"/>
      <c r="EE490" s="80"/>
      <c r="EF490" s="80"/>
      <c r="EG490" s="80"/>
      <c r="EH490" s="80"/>
      <c r="EI490" s="80"/>
      <c r="EJ490" s="80"/>
      <c r="EK490" s="80"/>
      <c r="EL490" s="80"/>
      <c r="EM490" s="80"/>
      <c r="EN490" s="80"/>
      <c r="EO490" s="80"/>
      <c r="EP490" s="80"/>
      <c r="EQ490" s="80"/>
      <c r="ER490" s="80"/>
      <c r="ES490" s="80"/>
      <c r="ET490" s="80"/>
      <c r="EU490" s="80"/>
      <c r="EV490" s="80"/>
      <c r="EW490" s="80"/>
      <c r="EX490" s="80"/>
      <c r="EY490" s="80"/>
      <c r="EZ490" s="80"/>
      <c r="FA490" s="80"/>
      <c r="FB490" s="80"/>
      <c r="FC490" s="80"/>
      <c r="FD490" s="80"/>
      <c r="FE490" s="80"/>
      <c r="FF490" s="80"/>
      <c r="FG490" s="80"/>
      <c r="FH490" s="80"/>
      <c r="FI490" s="80"/>
      <c r="FJ490" s="80"/>
      <c r="FK490" s="80"/>
      <c r="FL490" s="80"/>
      <c r="FM490" s="80"/>
      <c r="FN490" s="80"/>
      <c r="FO490" s="80"/>
      <c r="FP490" s="80"/>
      <c r="FQ490" s="80"/>
      <c r="FR490" s="80"/>
      <c r="FS490" s="80"/>
      <c r="FT490" s="80"/>
      <c r="FU490" s="80"/>
      <c r="FV490" s="80"/>
      <c r="FW490" s="80"/>
      <c r="FX490" s="80"/>
      <c r="FY490" s="80"/>
      <c r="FZ490" s="80"/>
      <c r="GA490" s="80"/>
      <c r="GB490" s="80"/>
      <c r="GC490" s="80"/>
      <c r="GD490" s="80"/>
      <c r="GE490" s="80"/>
      <c r="GF490" s="80"/>
    </row>
    <row r="491" spans="1:188" x14ac:dyDescent="0.25">
      <c r="A491" s="60"/>
      <c r="B491" s="33"/>
      <c r="C491" s="35"/>
      <c r="D491" s="39"/>
      <c r="F491" s="85"/>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c r="AM491" s="80"/>
      <c r="AN491" s="80"/>
      <c r="AO491" s="80"/>
      <c r="AP491" s="80"/>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0"/>
      <c r="CB491" s="80"/>
      <c r="CC491" s="80"/>
      <c r="CD491" s="80"/>
      <c r="CE491" s="80"/>
      <c r="CF491" s="80"/>
      <c r="CG491" s="80"/>
      <c r="CH491" s="80"/>
      <c r="CI491" s="80"/>
      <c r="CJ491" s="80"/>
      <c r="CK491" s="80"/>
      <c r="CL491" s="80"/>
      <c r="CM491" s="80"/>
      <c r="CN491" s="80"/>
      <c r="CO491" s="80"/>
      <c r="CP491" s="80"/>
      <c r="CQ491" s="80"/>
      <c r="CR491" s="80"/>
      <c r="CS491" s="80"/>
      <c r="CT491" s="80"/>
      <c r="CU491" s="80"/>
      <c r="CV491" s="80"/>
      <c r="CW491" s="80"/>
      <c r="CX491" s="80"/>
      <c r="CY491" s="80"/>
      <c r="CZ491" s="80"/>
      <c r="DA491" s="80"/>
      <c r="DB491" s="80"/>
      <c r="DC491" s="80"/>
      <c r="DD491" s="80"/>
      <c r="DE491" s="80"/>
      <c r="DF491" s="80"/>
      <c r="DG491" s="80"/>
      <c r="DH491" s="80"/>
      <c r="DI491" s="80"/>
      <c r="DJ491" s="80"/>
      <c r="DK491" s="80"/>
      <c r="DL491" s="80"/>
      <c r="DM491" s="80"/>
      <c r="DN491" s="80"/>
      <c r="DO491" s="80"/>
      <c r="DP491" s="80"/>
      <c r="DQ491" s="80"/>
      <c r="DR491" s="80"/>
      <c r="DS491" s="80"/>
      <c r="DT491" s="80"/>
      <c r="DU491" s="80"/>
      <c r="DV491" s="80"/>
      <c r="DW491" s="80"/>
      <c r="DX491" s="80"/>
      <c r="DY491" s="80"/>
      <c r="DZ491" s="80"/>
      <c r="EA491" s="80"/>
      <c r="EB491" s="80"/>
      <c r="EC491" s="80"/>
      <c r="ED491" s="80"/>
      <c r="EE491" s="80"/>
      <c r="EF491" s="80"/>
      <c r="EG491" s="80"/>
      <c r="EH491" s="80"/>
      <c r="EI491" s="80"/>
      <c r="EJ491" s="80"/>
      <c r="EK491" s="80"/>
      <c r="EL491" s="80"/>
      <c r="EM491" s="80"/>
      <c r="EN491" s="80"/>
      <c r="EO491" s="80"/>
      <c r="EP491" s="80"/>
      <c r="EQ491" s="80"/>
      <c r="ER491" s="80"/>
      <c r="ES491" s="80"/>
      <c r="ET491" s="80"/>
      <c r="EU491" s="80"/>
      <c r="EV491" s="80"/>
      <c r="EW491" s="80"/>
      <c r="EX491" s="80"/>
      <c r="EY491" s="80"/>
      <c r="EZ491" s="80"/>
      <c r="FA491" s="80"/>
      <c r="FB491" s="80"/>
      <c r="FC491" s="80"/>
      <c r="FD491" s="80"/>
      <c r="FE491" s="80"/>
      <c r="FF491" s="80"/>
      <c r="FG491" s="80"/>
      <c r="FH491" s="80"/>
      <c r="FI491" s="80"/>
      <c r="FJ491" s="80"/>
      <c r="FK491" s="80"/>
      <c r="FL491" s="80"/>
      <c r="FM491" s="80"/>
      <c r="FN491" s="80"/>
      <c r="FO491" s="80"/>
      <c r="FP491" s="80"/>
      <c r="FQ491" s="80"/>
      <c r="FR491" s="80"/>
      <c r="FS491" s="80"/>
      <c r="FT491" s="80"/>
      <c r="FU491" s="80"/>
      <c r="FV491" s="80"/>
      <c r="FW491" s="80"/>
      <c r="FX491" s="80"/>
      <c r="FY491" s="80"/>
      <c r="FZ491" s="80"/>
      <c r="GA491" s="80"/>
      <c r="GB491" s="80"/>
      <c r="GC491" s="80"/>
      <c r="GD491" s="80"/>
      <c r="GE491" s="80"/>
      <c r="GF491" s="80"/>
    </row>
    <row r="492" spans="1:188" x14ac:dyDescent="0.25">
      <c r="A492" s="60"/>
      <c r="B492" s="33"/>
      <c r="C492" s="35"/>
      <c r="D492" s="39"/>
      <c r="F492" s="85"/>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c r="AM492" s="80"/>
      <c r="AN492" s="80"/>
      <c r="AO492" s="80"/>
      <c r="AP492" s="80"/>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0"/>
      <c r="CB492" s="80"/>
      <c r="CC492" s="80"/>
      <c r="CD492" s="80"/>
      <c r="CE492" s="80"/>
      <c r="CF492" s="80"/>
      <c r="CG492" s="80"/>
      <c r="CH492" s="80"/>
      <c r="CI492" s="80"/>
      <c r="CJ492" s="80"/>
      <c r="CK492" s="80"/>
      <c r="CL492" s="80"/>
      <c r="CM492" s="80"/>
      <c r="CN492" s="80"/>
      <c r="CO492" s="80"/>
      <c r="CP492" s="80"/>
      <c r="CQ492" s="80"/>
      <c r="CR492" s="80"/>
      <c r="CS492" s="80"/>
      <c r="CT492" s="80"/>
      <c r="CU492" s="80"/>
      <c r="CV492" s="80"/>
      <c r="CW492" s="80"/>
      <c r="CX492" s="80"/>
      <c r="CY492" s="80"/>
      <c r="CZ492" s="80"/>
      <c r="DA492" s="80"/>
      <c r="DB492" s="80"/>
      <c r="DC492" s="80"/>
      <c r="DD492" s="80"/>
      <c r="DE492" s="80"/>
      <c r="DF492" s="80"/>
      <c r="DG492" s="80"/>
      <c r="DH492" s="80"/>
      <c r="DI492" s="80"/>
      <c r="DJ492" s="80"/>
      <c r="DK492" s="80"/>
      <c r="DL492" s="80"/>
      <c r="DM492" s="80"/>
      <c r="DN492" s="80"/>
      <c r="DO492" s="80"/>
      <c r="DP492" s="80"/>
      <c r="DQ492" s="80"/>
      <c r="DR492" s="80"/>
      <c r="DS492" s="80"/>
      <c r="DT492" s="80"/>
      <c r="DU492" s="80"/>
      <c r="DV492" s="80"/>
      <c r="DW492" s="80"/>
      <c r="DX492" s="80"/>
      <c r="DY492" s="80"/>
      <c r="DZ492" s="80"/>
      <c r="EA492" s="80"/>
      <c r="EB492" s="80"/>
      <c r="EC492" s="80"/>
      <c r="ED492" s="80"/>
      <c r="EE492" s="80"/>
      <c r="EF492" s="80"/>
      <c r="EG492" s="80"/>
      <c r="EH492" s="80"/>
      <c r="EI492" s="80"/>
      <c r="EJ492" s="80"/>
      <c r="EK492" s="80"/>
      <c r="EL492" s="80"/>
      <c r="EM492" s="80"/>
      <c r="EN492" s="80"/>
      <c r="EO492" s="80"/>
      <c r="EP492" s="80"/>
      <c r="EQ492" s="80"/>
      <c r="ER492" s="80"/>
      <c r="ES492" s="80"/>
      <c r="ET492" s="80"/>
      <c r="EU492" s="80"/>
      <c r="EV492" s="80"/>
      <c r="EW492" s="80"/>
      <c r="EX492" s="80"/>
      <c r="EY492" s="80"/>
      <c r="EZ492" s="80"/>
      <c r="FA492" s="80"/>
      <c r="FB492" s="80"/>
      <c r="FC492" s="80"/>
      <c r="FD492" s="80"/>
      <c r="FE492" s="80"/>
      <c r="FF492" s="80"/>
      <c r="FG492" s="80"/>
      <c r="FH492" s="80"/>
      <c r="FI492" s="80"/>
      <c r="FJ492" s="80"/>
      <c r="FK492" s="80"/>
      <c r="FL492" s="80"/>
      <c r="FM492" s="80"/>
      <c r="FN492" s="80"/>
      <c r="FO492" s="80"/>
      <c r="FP492" s="80"/>
      <c r="FQ492" s="80"/>
      <c r="FR492" s="80"/>
      <c r="FS492" s="80"/>
      <c r="FT492" s="80"/>
      <c r="FU492" s="80"/>
      <c r="FV492" s="80"/>
      <c r="FW492" s="80"/>
      <c r="FX492" s="80"/>
      <c r="FY492" s="80"/>
      <c r="FZ492" s="80"/>
      <c r="GA492" s="80"/>
      <c r="GB492" s="80"/>
      <c r="GC492" s="80"/>
      <c r="GD492" s="80"/>
      <c r="GE492" s="80"/>
      <c r="GF492" s="80"/>
    </row>
    <row r="493" spans="1:188" x14ac:dyDescent="0.25">
      <c r="A493" s="60"/>
      <c r="B493" s="33"/>
      <c r="C493" s="35"/>
      <c r="D493" s="39"/>
      <c r="F493" s="85"/>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c r="CT493" s="80"/>
      <c r="CU493" s="80"/>
      <c r="CV493" s="80"/>
      <c r="CW493" s="80"/>
      <c r="CX493" s="80"/>
      <c r="CY493" s="80"/>
      <c r="CZ493" s="80"/>
      <c r="DA493" s="80"/>
      <c r="DB493" s="80"/>
      <c r="DC493" s="80"/>
      <c r="DD493" s="80"/>
      <c r="DE493" s="80"/>
      <c r="DF493" s="80"/>
      <c r="DG493" s="80"/>
      <c r="DH493" s="80"/>
      <c r="DI493" s="80"/>
      <c r="DJ493" s="80"/>
      <c r="DK493" s="80"/>
      <c r="DL493" s="80"/>
      <c r="DM493" s="80"/>
      <c r="DN493" s="80"/>
      <c r="DO493" s="80"/>
      <c r="DP493" s="80"/>
      <c r="DQ493" s="80"/>
      <c r="DR493" s="80"/>
      <c r="DS493" s="80"/>
      <c r="DT493" s="80"/>
      <c r="DU493" s="80"/>
      <c r="DV493" s="80"/>
      <c r="DW493" s="80"/>
      <c r="DX493" s="80"/>
      <c r="DY493" s="80"/>
      <c r="DZ493" s="80"/>
      <c r="EA493" s="80"/>
      <c r="EB493" s="80"/>
      <c r="EC493" s="80"/>
      <c r="ED493" s="80"/>
      <c r="EE493" s="80"/>
      <c r="EF493" s="80"/>
      <c r="EG493" s="80"/>
      <c r="EH493" s="80"/>
      <c r="EI493" s="80"/>
      <c r="EJ493" s="80"/>
      <c r="EK493" s="80"/>
      <c r="EL493" s="80"/>
      <c r="EM493" s="80"/>
      <c r="EN493" s="80"/>
      <c r="EO493" s="80"/>
      <c r="EP493" s="80"/>
      <c r="EQ493" s="80"/>
      <c r="ER493" s="80"/>
      <c r="ES493" s="80"/>
      <c r="ET493" s="80"/>
      <c r="EU493" s="80"/>
      <c r="EV493" s="80"/>
      <c r="EW493" s="80"/>
      <c r="EX493" s="80"/>
      <c r="EY493" s="80"/>
      <c r="EZ493" s="80"/>
      <c r="FA493" s="80"/>
      <c r="FB493" s="80"/>
      <c r="FC493" s="80"/>
      <c r="FD493" s="80"/>
      <c r="FE493" s="80"/>
      <c r="FF493" s="80"/>
      <c r="FG493" s="80"/>
      <c r="FH493" s="80"/>
      <c r="FI493" s="80"/>
      <c r="FJ493" s="80"/>
      <c r="FK493" s="80"/>
      <c r="FL493" s="80"/>
      <c r="FM493" s="80"/>
      <c r="FN493" s="80"/>
      <c r="FO493" s="80"/>
      <c r="FP493" s="80"/>
      <c r="FQ493" s="80"/>
      <c r="FR493" s="80"/>
      <c r="FS493" s="80"/>
      <c r="FT493" s="80"/>
      <c r="FU493" s="80"/>
      <c r="FV493" s="80"/>
      <c r="FW493" s="80"/>
      <c r="FX493" s="80"/>
      <c r="FY493" s="80"/>
      <c r="FZ493" s="80"/>
      <c r="GA493" s="80"/>
      <c r="GB493" s="80"/>
      <c r="GC493" s="80"/>
      <c r="GD493" s="80"/>
      <c r="GE493" s="80"/>
      <c r="GF493" s="80"/>
    </row>
    <row r="494" spans="1:188" x14ac:dyDescent="0.25">
      <c r="A494" s="60"/>
      <c r="B494" s="33"/>
      <c r="C494" s="35"/>
      <c r="D494" s="39"/>
      <c r="F494" s="85"/>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c r="CT494" s="80"/>
      <c r="CU494" s="80"/>
      <c r="CV494" s="80"/>
      <c r="CW494" s="80"/>
      <c r="CX494" s="80"/>
      <c r="CY494" s="80"/>
      <c r="CZ494" s="80"/>
      <c r="DA494" s="80"/>
      <c r="DB494" s="80"/>
      <c r="DC494" s="80"/>
      <c r="DD494" s="80"/>
      <c r="DE494" s="80"/>
      <c r="DF494" s="80"/>
      <c r="DG494" s="80"/>
      <c r="DH494" s="80"/>
      <c r="DI494" s="80"/>
      <c r="DJ494" s="80"/>
      <c r="DK494" s="80"/>
      <c r="DL494" s="80"/>
      <c r="DM494" s="80"/>
      <c r="DN494" s="80"/>
      <c r="DO494" s="80"/>
      <c r="DP494" s="80"/>
      <c r="DQ494" s="80"/>
      <c r="DR494" s="80"/>
      <c r="DS494" s="80"/>
      <c r="DT494" s="80"/>
      <c r="DU494" s="80"/>
      <c r="DV494" s="80"/>
      <c r="DW494" s="80"/>
      <c r="DX494" s="80"/>
      <c r="DY494" s="80"/>
      <c r="DZ494" s="80"/>
      <c r="EA494" s="80"/>
      <c r="EB494" s="80"/>
      <c r="EC494" s="80"/>
      <c r="ED494" s="80"/>
      <c r="EE494" s="80"/>
      <c r="EF494" s="80"/>
      <c r="EG494" s="80"/>
      <c r="EH494" s="80"/>
      <c r="EI494" s="80"/>
      <c r="EJ494" s="80"/>
      <c r="EK494" s="80"/>
      <c r="EL494" s="80"/>
      <c r="EM494" s="80"/>
      <c r="EN494" s="80"/>
      <c r="EO494" s="80"/>
      <c r="EP494" s="80"/>
      <c r="EQ494" s="80"/>
      <c r="ER494" s="80"/>
      <c r="ES494" s="80"/>
      <c r="ET494" s="80"/>
      <c r="EU494" s="80"/>
      <c r="EV494" s="80"/>
      <c r="EW494" s="80"/>
      <c r="EX494" s="80"/>
      <c r="EY494" s="80"/>
      <c r="EZ494" s="80"/>
      <c r="FA494" s="80"/>
      <c r="FB494" s="80"/>
      <c r="FC494" s="80"/>
      <c r="FD494" s="80"/>
      <c r="FE494" s="80"/>
      <c r="FF494" s="80"/>
      <c r="FG494" s="80"/>
      <c r="FH494" s="80"/>
      <c r="FI494" s="80"/>
      <c r="FJ494" s="80"/>
      <c r="FK494" s="80"/>
      <c r="FL494" s="80"/>
      <c r="FM494" s="80"/>
      <c r="FN494" s="80"/>
      <c r="FO494" s="80"/>
      <c r="FP494" s="80"/>
      <c r="FQ494" s="80"/>
      <c r="FR494" s="80"/>
      <c r="FS494" s="80"/>
      <c r="FT494" s="80"/>
      <c r="FU494" s="80"/>
      <c r="FV494" s="80"/>
      <c r="FW494" s="80"/>
      <c r="FX494" s="80"/>
      <c r="FY494" s="80"/>
      <c r="FZ494" s="80"/>
      <c r="GA494" s="80"/>
      <c r="GB494" s="80"/>
      <c r="GC494" s="80"/>
      <c r="GD494" s="80"/>
      <c r="GE494" s="80"/>
      <c r="GF494" s="80"/>
    </row>
    <row r="495" spans="1:188" x14ac:dyDescent="0.25">
      <c r="A495" s="60"/>
      <c r="B495" s="33"/>
      <c r="C495" s="35"/>
      <c r="D495" s="39"/>
      <c r="F495" s="85"/>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c r="CT495" s="80"/>
      <c r="CU495" s="80"/>
      <c r="CV495" s="80"/>
      <c r="CW495" s="80"/>
      <c r="CX495" s="80"/>
      <c r="CY495" s="80"/>
      <c r="CZ495" s="80"/>
      <c r="DA495" s="80"/>
      <c r="DB495" s="80"/>
      <c r="DC495" s="80"/>
      <c r="DD495" s="80"/>
      <c r="DE495" s="80"/>
      <c r="DF495" s="80"/>
      <c r="DG495" s="80"/>
      <c r="DH495" s="80"/>
      <c r="DI495" s="80"/>
      <c r="DJ495" s="80"/>
      <c r="DK495" s="80"/>
      <c r="DL495" s="80"/>
      <c r="DM495" s="80"/>
      <c r="DN495" s="80"/>
      <c r="DO495" s="80"/>
      <c r="DP495" s="80"/>
      <c r="DQ495" s="80"/>
      <c r="DR495" s="80"/>
      <c r="DS495" s="80"/>
      <c r="DT495" s="80"/>
      <c r="DU495" s="80"/>
      <c r="DV495" s="80"/>
      <c r="DW495" s="80"/>
      <c r="DX495" s="80"/>
      <c r="DY495" s="80"/>
      <c r="DZ495" s="80"/>
      <c r="EA495" s="80"/>
      <c r="EB495" s="80"/>
      <c r="EC495" s="80"/>
      <c r="ED495" s="80"/>
      <c r="EE495" s="80"/>
      <c r="EF495" s="80"/>
      <c r="EG495" s="80"/>
      <c r="EH495" s="80"/>
      <c r="EI495" s="80"/>
      <c r="EJ495" s="80"/>
      <c r="EK495" s="80"/>
      <c r="EL495" s="80"/>
      <c r="EM495" s="80"/>
      <c r="EN495" s="80"/>
      <c r="EO495" s="80"/>
      <c r="EP495" s="80"/>
      <c r="EQ495" s="80"/>
      <c r="ER495" s="80"/>
      <c r="ES495" s="80"/>
      <c r="ET495" s="80"/>
      <c r="EU495" s="80"/>
      <c r="EV495" s="80"/>
      <c r="EW495" s="80"/>
      <c r="EX495" s="80"/>
      <c r="EY495" s="80"/>
      <c r="EZ495" s="80"/>
      <c r="FA495" s="80"/>
      <c r="FB495" s="80"/>
      <c r="FC495" s="80"/>
      <c r="FD495" s="80"/>
      <c r="FE495" s="80"/>
      <c r="FF495" s="80"/>
      <c r="FG495" s="80"/>
      <c r="FH495" s="80"/>
      <c r="FI495" s="80"/>
      <c r="FJ495" s="80"/>
      <c r="FK495" s="80"/>
      <c r="FL495" s="80"/>
      <c r="FM495" s="80"/>
      <c r="FN495" s="80"/>
      <c r="FO495" s="80"/>
      <c r="FP495" s="80"/>
      <c r="FQ495" s="80"/>
      <c r="FR495" s="80"/>
      <c r="FS495" s="80"/>
      <c r="FT495" s="80"/>
      <c r="FU495" s="80"/>
      <c r="FV495" s="80"/>
      <c r="FW495" s="80"/>
      <c r="FX495" s="80"/>
      <c r="FY495" s="80"/>
      <c r="FZ495" s="80"/>
      <c r="GA495" s="80"/>
      <c r="GB495" s="80"/>
      <c r="GC495" s="80"/>
      <c r="GD495" s="80"/>
      <c r="GE495" s="80"/>
      <c r="GF495" s="80"/>
    </row>
    <row r="496" spans="1:188" x14ac:dyDescent="0.25">
      <c r="A496" s="60"/>
      <c r="B496" s="33"/>
      <c r="C496" s="35"/>
      <c r="D496" s="39"/>
      <c r="F496" s="85"/>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c r="CT496" s="80"/>
      <c r="CU496" s="80"/>
      <c r="CV496" s="80"/>
      <c r="CW496" s="80"/>
      <c r="CX496" s="80"/>
      <c r="CY496" s="80"/>
      <c r="CZ496" s="80"/>
      <c r="DA496" s="80"/>
      <c r="DB496" s="80"/>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c r="EA496" s="80"/>
      <c r="EB496" s="80"/>
      <c r="EC496" s="80"/>
      <c r="ED496" s="80"/>
      <c r="EE496" s="80"/>
      <c r="EF496" s="80"/>
      <c r="EG496" s="80"/>
      <c r="EH496" s="80"/>
      <c r="EI496" s="80"/>
      <c r="EJ496" s="80"/>
      <c r="EK496" s="80"/>
      <c r="EL496" s="80"/>
      <c r="EM496" s="80"/>
      <c r="EN496" s="80"/>
      <c r="EO496" s="80"/>
      <c r="EP496" s="80"/>
      <c r="EQ496" s="80"/>
      <c r="ER496" s="80"/>
      <c r="ES496" s="80"/>
      <c r="ET496" s="80"/>
      <c r="EU496" s="80"/>
      <c r="EV496" s="80"/>
      <c r="EW496" s="80"/>
      <c r="EX496" s="80"/>
      <c r="EY496" s="80"/>
      <c r="EZ496" s="80"/>
      <c r="FA496" s="80"/>
      <c r="FB496" s="80"/>
      <c r="FC496" s="80"/>
      <c r="FD496" s="80"/>
      <c r="FE496" s="80"/>
      <c r="FF496" s="80"/>
      <c r="FG496" s="80"/>
      <c r="FH496" s="80"/>
      <c r="FI496" s="80"/>
      <c r="FJ496" s="80"/>
      <c r="FK496" s="80"/>
      <c r="FL496" s="80"/>
      <c r="FM496" s="80"/>
      <c r="FN496" s="80"/>
      <c r="FO496" s="80"/>
      <c r="FP496" s="80"/>
      <c r="FQ496" s="80"/>
      <c r="FR496" s="80"/>
      <c r="FS496" s="80"/>
      <c r="FT496" s="80"/>
      <c r="FU496" s="80"/>
      <c r="FV496" s="80"/>
      <c r="FW496" s="80"/>
      <c r="FX496" s="80"/>
      <c r="FY496" s="80"/>
      <c r="FZ496" s="80"/>
      <c r="GA496" s="80"/>
      <c r="GB496" s="80"/>
      <c r="GC496" s="80"/>
      <c r="GD496" s="80"/>
      <c r="GE496" s="80"/>
      <c r="GF496" s="80"/>
    </row>
    <row r="497" spans="1:188" x14ac:dyDescent="0.25">
      <c r="A497" s="60"/>
      <c r="B497" s="33"/>
      <c r="C497" s="35"/>
      <c r="D497" s="39"/>
      <c r="F497" s="85"/>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c r="CT497" s="80"/>
      <c r="CU497" s="80"/>
      <c r="CV497" s="80"/>
      <c r="CW497" s="80"/>
      <c r="CX497" s="80"/>
      <c r="CY497" s="80"/>
      <c r="CZ497" s="80"/>
      <c r="DA497" s="80"/>
      <c r="DB497" s="80"/>
      <c r="DC497" s="80"/>
      <c r="DD497" s="80"/>
      <c r="DE497" s="80"/>
      <c r="DF497" s="80"/>
      <c r="DG497" s="80"/>
      <c r="DH497" s="80"/>
      <c r="DI497" s="80"/>
      <c r="DJ497" s="80"/>
      <c r="DK497" s="80"/>
      <c r="DL497" s="80"/>
      <c r="DM497" s="80"/>
      <c r="DN497" s="80"/>
      <c r="DO497" s="80"/>
      <c r="DP497" s="80"/>
      <c r="DQ497" s="80"/>
      <c r="DR497" s="80"/>
      <c r="DS497" s="80"/>
      <c r="DT497" s="80"/>
      <c r="DU497" s="80"/>
      <c r="DV497" s="80"/>
      <c r="DW497" s="80"/>
      <c r="DX497" s="80"/>
      <c r="DY497" s="80"/>
      <c r="DZ497" s="80"/>
      <c r="EA497" s="80"/>
      <c r="EB497" s="80"/>
      <c r="EC497" s="80"/>
      <c r="ED497" s="80"/>
      <c r="EE497" s="80"/>
      <c r="EF497" s="80"/>
      <c r="EG497" s="80"/>
      <c r="EH497" s="80"/>
      <c r="EI497" s="80"/>
      <c r="EJ497" s="80"/>
      <c r="EK497" s="80"/>
      <c r="EL497" s="80"/>
      <c r="EM497" s="80"/>
      <c r="EN497" s="80"/>
      <c r="EO497" s="80"/>
      <c r="EP497" s="80"/>
      <c r="EQ497" s="80"/>
      <c r="ER497" s="80"/>
      <c r="ES497" s="80"/>
      <c r="ET497" s="80"/>
      <c r="EU497" s="80"/>
      <c r="EV497" s="80"/>
      <c r="EW497" s="80"/>
      <c r="EX497" s="80"/>
      <c r="EY497" s="80"/>
      <c r="EZ497" s="80"/>
      <c r="FA497" s="80"/>
      <c r="FB497" s="80"/>
      <c r="FC497" s="80"/>
      <c r="FD497" s="80"/>
      <c r="FE497" s="80"/>
      <c r="FF497" s="80"/>
      <c r="FG497" s="80"/>
      <c r="FH497" s="80"/>
      <c r="FI497" s="80"/>
      <c r="FJ497" s="80"/>
      <c r="FK497" s="80"/>
      <c r="FL497" s="80"/>
      <c r="FM497" s="80"/>
      <c r="FN497" s="80"/>
      <c r="FO497" s="80"/>
      <c r="FP497" s="80"/>
      <c r="FQ497" s="80"/>
      <c r="FR497" s="80"/>
      <c r="FS497" s="80"/>
      <c r="FT497" s="80"/>
      <c r="FU497" s="80"/>
      <c r="FV497" s="80"/>
      <c r="FW497" s="80"/>
      <c r="FX497" s="80"/>
      <c r="FY497" s="80"/>
      <c r="FZ497" s="80"/>
      <c r="GA497" s="80"/>
      <c r="GB497" s="80"/>
      <c r="GC497" s="80"/>
      <c r="GD497" s="80"/>
      <c r="GE497" s="80"/>
      <c r="GF497" s="80"/>
    </row>
    <row r="498" spans="1:188" x14ac:dyDescent="0.25">
      <c r="A498" s="60"/>
      <c r="B498" s="33"/>
      <c r="C498" s="35"/>
      <c r="D498" s="39"/>
      <c r="F498" s="85"/>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c r="CT498" s="80"/>
      <c r="CU498" s="80"/>
      <c r="CV498" s="80"/>
      <c r="CW498" s="80"/>
      <c r="CX498" s="80"/>
      <c r="CY498" s="80"/>
      <c r="CZ498" s="80"/>
      <c r="DA498" s="80"/>
      <c r="DB498" s="80"/>
      <c r="DC498" s="80"/>
      <c r="DD498" s="80"/>
      <c r="DE498" s="80"/>
      <c r="DF498" s="80"/>
      <c r="DG498" s="80"/>
      <c r="DH498" s="80"/>
      <c r="DI498" s="80"/>
      <c r="DJ498" s="80"/>
      <c r="DK498" s="80"/>
      <c r="DL498" s="80"/>
      <c r="DM498" s="80"/>
      <c r="DN498" s="80"/>
      <c r="DO498" s="80"/>
      <c r="DP498" s="80"/>
      <c r="DQ498" s="80"/>
      <c r="DR498" s="80"/>
      <c r="DS498" s="80"/>
      <c r="DT498" s="80"/>
      <c r="DU498" s="80"/>
      <c r="DV498" s="80"/>
      <c r="DW498" s="80"/>
      <c r="DX498" s="80"/>
      <c r="DY498" s="80"/>
      <c r="DZ498" s="80"/>
      <c r="EA498" s="80"/>
      <c r="EB498" s="80"/>
      <c r="EC498" s="80"/>
      <c r="ED498" s="80"/>
      <c r="EE498" s="80"/>
      <c r="EF498" s="80"/>
      <c r="EG498" s="80"/>
      <c r="EH498" s="80"/>
      <c r="EI498" s="80"/>
      <c r="EJ498" s="80"/>
      <c r="EK498" s="80"/>
      <c r="EL498" s="80"/>
      <c r="EM498" s="80"/>
      <c r="EN498" s="80"/>
      <c r="EO498" s="80"/>
      <c r="EP498" s="80"/>
      <c r="EQ498" s="80"/>
      <c r="ER498" s="80"/>
      <c r="ES498" s="80"/>
      <c r="ET498" s="80"/>
      <c r="EU498" s="80"/>
      <c r="EV498" s="80"/>
      <c r="EW498" s="80"/>
      <c r="EX498" s="80"/>
      <c r="EY498" s="80"/>
      <c r="EZ498" s="80"/>
      <c r="FA498" s="80"/>
      <c r="FB498" s="80"/>
      <c r="FC498" s="80"/>
      <c r="FD498" s="80"/>
      <c r="FE498" s="80"/>
      <c r="FF498" s="80"/>
      <c r="FG498" s="80"/>
      <c r="FH498" s="80"/>
      <c r="FI498" s="80"/>
      <c r="FJ498" s="80"/>
      <c r="FK498" s="80"/>
      <c r="FL498" s="80"/>
      <c r="FM498" s="80"/>
      <c r="FN498" s="80"/>
      <c r="FO498" s="80"/>
      <c r="FP498" s="80"/>
      <c r="FQ498" s="80"/>
      <c r="FR498" s="80"/>
      <c r="FS498" s="80"/>
      <c r="FT498" s="80"/>
      <c r="FU498" s="80"/>
      <c r="FV498" s="80"/>
      <c r="FW498" s="80"/>
      <c r="FX498" s="80"/>
      <c r="FY498" s="80"/>
      <c r="FZ498" s="80"/>
      <c r="GA498" s="80"/>
      <c r="GB498" s="80"/>
      <c r="GC498" s="80"/>
      <c r="GD498" s="80"/>
      <c r="GE498" s="80"/>
      <c r="GF498" s="80"/>
    </row>
    <row r="499" spans="1:188" x14ac:dyDescent="0.25">
      <c r="A499" s="60"/>
      <c r="B499" s="33"/>
      <c r="C499" s="35"/>
      <c r="D499" s="39"/>
      <c r="F499" s="85"/>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c r="CT499" s="80"/>
      <c r="CU499" s="80"/>
      <c r="CV499" s="80"/>
      <c r="CW499" s="80"/>
      <c r="CX499" s="80"/>
      <c r="CY499" s="80"/>
      <c r="CZ499" s="80"/>
      <c r="DA499" s="80"/>
      <c r="DB499" s="80"/>
      <c r="DC499" s="80"/>
      <c r="DD499" s="80"/>
      <c r="DE499" s="80"/>
      <c r="DF499" s="80"/>
      <c r="DG499" s="80"/>
      <c r="DH499" s="80"/>
      <c r="DI499" s="80"/>
      <c r="DJ499" s="80"/>
      <c r="DK499" s="80"/>
      <c r="DL499" s="80"/>
      <c r="DM499" s="80"/>
      <c r="DN499" s="80"/>
      <c r="DO499" s="80"/>
      <c r="DP499" s="80"/>
      <c r="DQ499" s="80"/>
      <c r="DR499" s="80"/>
      <c r="DS499" s="80"/>
      <c r="DT499" s="80"/>
      <c r="DU499" s="80"/>
      <c r="DV499" s="80"/>
      <c r="DW499" s="80"/>
      <c r="DX499" s="80"/>
      <c r="DY499" s="80"/>
      <c r="DZ499" s="80"/>
      <c r="EA499" s="80"/>
      <c r="EB499" s="80"/>
      <c r="EC499" s="80"/>
      <c r="ED499" s="80"/>
      <c r="EE499" s="80"/>
      <c r="EF499" s="80"/>
      <c r="EG499" s="80"/>
      <c r="EH499" s="80"/>
      <c r="EI499" s="80"/>
      <c r="EJ499" s="80"/>
      <c r="EK499" s="80"/>
      <c r="EL499" s="80"/>
      <c r="EM499" s="80"/>
      <c r="EN499" s="80"/>
      <c r="EO499" s="80"/>
      <c r="EP499" s="80"/>
      <c r="EQ499" s="80"/>
      <c r="ER499" s="80"/>
      <c r="ES499" s="80"/>
      <c r="ET499" s="80"/>
      <c r="EU499" s="80"/>
      <c r="EV499" s="80"/>
      <c r="EW499" s="80"/>
      <c r="EX499" s="80"/>
      <c r="EY499" s="80"/>
      <c r="EZ499" s="80"/>
      <c r="FA499" s="80"/>
      <c r="FB499" s="80"/>
      <c r="FC499" s="80"/>
      <c r="FD499" s="80"/>
      <c r="FE499" s="80"/>
      <c r="FF499" s="80"/>
      <c r="FG499" s="80"/>
      <c r="FH499" s="80"/>
      <c r="FI499" s="80"/>
      <c r="FJ499" s="80"/>
      <c r="FK499" s="80"/>
      <c r="FL499" s="80"/>
      <c r="FM499" s="80"/>
      <c r="FN499" s="80"/>
      <c r="FO499" s="80"/>
      <c r="FP499" s="80"/>
      <c r="FQ499" s="80"/>
      <c r="FR499" s="80"/>
      <c r="FS499" s="80"/>
      <c r="FT499" s="80"/>
      <c r="FU499" s="80"/>
      <c r="FV499" s="80"/>
      <c r="FW499" s="80"/>
      <c r="FX499" s="80"/>
      <c r="FY499" s="80"/>
      <c r="FZ499" s="80"/>
      <c r="GA499" s="80"/>
      <c r="GB499" s="80"/>
      <c r="GC499" s="80"/>
      <c r="GD499" s="80"/>
      <c r="GE499" s="80"/>
      <c r="GF499" s="80"/>
    </row>
    <row r="500" spans="1:188" x14ac:dyDescent="0.25">
      <c r="A500" s="60"/>
      <c r="B500" s="33"/>
      <c r="C500" s="35"/>
      <c r="D500" s="39"/>
      <c r="F500" s="85"/>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c r="CT500" s="80"/>
      <c r="CU500" s="80"/>
      <c r="CV500" s="80"/>
      <c r="CW500" s="80"/>
      <c r="CX500" s="80"/>
      <c r="CY500" s="80"/>
      <c r="CZ500" s="80"/>
      <c r="DA500" s="80"/>
      <c r="DB500" s="80"/>
      <c r="DC500" s="80"/>
      <c r="DD500" s="80"/>
      <c r="DE500" s="80"/>
      <c r="DF500" s="80"/>
      <c r="DG500" s="80"/>
      <c r="DH500" s="80"/>
      <c r="DI500" s="80"/>
      <c r="DJ500" s="80"/>
      <c r="DK500" s="80"/>
      <c r="DL500" s="80"/>
      <c r="DM500" s="80"/>
      <c r="DN500" s="80"/>
      <c r="DO500" s="80"/>
      <c r="DP500" s="80"/>
      <c r="DQ500" s="80"/>
      <c r="DR500" s="80"/>
      <c r="DS500" s="80"/>
      <c r="DT500" s="80"/>
      <c r="DU500" s="80"/>
      <c r="DV500" s="80"/>
      <c r="DW500" s="80"/>
      <c r="DX500" s="80"/>
      <c r="DY500" s="80"/>
      <c r="DZ500" s="80"/>
      <c r="EA500" s="80"/>
      <c r="EB500" s="80"/>
      <c r="EC500" s="80"/>
      <c r="ED500" s="80"/>
      <c r="EE500" s="80"/>
      <c r="EF500" s="80"/>
      <c r="EG500" s="80"/>
      <c r="EH500" s="80"/>
      <c r="EI500" s="80"/>
      <c r="EJ500" s="80"/>
      <c r="EK500" s="80"/>
      <c r="EL500" s="80"/>
      <c r="EM500" s="80"/>
      <c r="EN500" s="80"/>
      <c r="EO500" s="80"/>
      <c r="EP500" s="80"/>
      <c r="EQ500" s="80"/>
      <c r="ER500" s="80"/>
      <c r="ES500" s="80"/>
      <c r="ET500" s="80"/>
      <c r="EU500" s="80"/>
      <c r="EV500" s="80"/>
      <c r="EW500" s="80"/>
      <c r="EX500" s="80"/>
      <c r="EY500" s="80"/>
      <c r="EZ500" s="80"/>
      <c r="FA500" s="80"/>
      <c r="FB500" s="80"/>
      <c r="FC500" s="80"/>
      <c r="FD500" s="80"/>
      <c r="FE500" s="80"/>
      <c r="FF500" s="80"/>
      <c r="FG500" s="80"/>
      <c r="FH500" s="80"/>
      <c r="FI500" s="80"/>
      <c r="FJ500" s="80"/>
      <c r="FK500" s="80"/>
      <c r="FL500" s="80"/>
      <c r="FM500" s="80"/>
      <c r="FN500" s="80"/>
      <c r="FO500" s="80"/>
      <c r="FP500" s="80"/>
      <c r="FQ500" s="80"/>
      <c r="FR500" s="80"/>
      <c r="FS500" s="80"/>
      <c r="FT500" s="80"/>
      <c r="FU500" s="80"/>
      <c r="FV500" s="80"/>
      <c r="FW500" s="80"/>
      <c r="FX500" s="80"/>
      <c r="FY500" s="80"/>
      <c r="FZ500" s="80"/>
      <c r="GA500" s="80"/>
      <c r="GB500" s="80"/>
      <c r="GC500" s="80"/>
      <c r="GD500" s="80"/>
      <c r="GE500" s="80"/>
      <c r="GF500" s="80"/>
    </row>
    <row r="501" spans="1:188" x14ac:dyDescent="0.25">
      <c r="A501" s="60"/>
      <c r="B501" s="33"/>
      <c r="C501" s="35"/>
      <c r="D501" s="39"/>
      <c r="F501" s="85"/>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0"/>
      <c r="CB501" s="80"/>
      <c r="CC501" s="80"/>
      <c r="CD501" s="80"/>
      <c r="CE501" s="80"/>
      <c r="CF501" s="80"/>
      <c r="CG501" s="80"/>
      <c r="CH501" s="80"/>
      <c r="CI501" s="80"/>
      <c r="CJ501" s="80"/>
      <c r="CK501" s="80"/>
      <c r="CL501" s="80"/>
      <c r="CM501" s="80"/>
      <c r="CN501" s="80"/>
      <c r="CO501" s="80"/>
      <c r="CP501" s="80"/>
      <c r="CQ501" s="80"/>
      <c r="CR501" s="80"/>
      <c r="CS501" s="80"/>
      <c r="CT501" s="80"/>
      <c r="CU501" s="80"/>
      <c r="CV501" s="80"/>
      <c r="CW501" s="80"/>
      <c r="CX501" s="80"/>
      <c r="CY501" s="80"/>
      <c r="CZ501" s="80"/>
      <c r="DA501" s="80"/>
      <c r="DB501" s="80"/>
      <c r="DC501" s="80"/>
      <c r="DD501" s="80"/>
      <c r="DE501" s="80"/>
      <c r="DF501" s="80"/>
      <c r="DG501" s="80"/>
      <c r="DH501" s="80"/>
      <c r="DI501" s="80"/>
      <c r="DJ501" s="80"/>
      <c r="DK501" s="80"/>
      <c r="DL501" s="80"/>
      <c r="DM501" s="80"/>
      <c r="DN501" s="80"/>
      <c r="DO501" s="80"/>
      <c r="DP501" s="80"/>
      <c r="DQ501" s="80"/>
      <c r="DR501" s="80"/>
      <c r="DS501" s="80"/>
      <c r="DT501" s="80"/>
      <c r="DU501" s="80"/>
      <c r="DV501" s="80"/>
      <c r="DW501" s="80"/>
      <c r="DX501" s="80"/>
      <c r="DY501" s="80"/>
      <c r="DZ501" s="80"/>
      <c r="EA501" s="80"/>
      <c r="EB501" s="80"/>
      <c r="EC501" s="80"/>
      <c r="ED501" s="80"/>
      <c r="EE501" s="80"/>
      <c r="EF501" s="80"/>
      <c r="EG501" s="80"/>
      <c r="EH501" s="80"/>
      <c r="EI501" s="80"/>
      <c r="EJ501" s="80"/>
      <c r="EK501" s="80"/>
      <c r="EL501" s="80"/>
      <c r="EM501" s="80"/>
      <c r="EN501" s="80"/>
      <c r="EO501" s="80"/>
      <c r="EP501" s="80"/>
      <c r="EQ501" s="80"/>
      <c r="ER501" s="80"/>
      <c r="ES501" s="80"/>
      <c r="ET501" s="80"/>
      <c r="EU501" s="80"/>
      <c r="EV501" s="80"/>
      <c r="EW501" s="80"/>
      <c r="EX501" s="80"/>
      <c r="EY501" s="80"/>
      <c r="EZ501" s="80"/>
      <c r="FA501" s="80"/>
      <c r="FB501" s="80"/>
      <c r="FC501" s="80"/>
      <c r="FD501" s="80"/>
      <c r="FE501" s="80"/>
      <c r="FF501" s="80"/>
      <c r="FG501" s="80"/>
      <c r="FH501" s="80"/>
      <c r="FI501" s="80"/>
      <c r="FJ501" s="80"/>
      <c r="FK501" s="80"/>
      <c r="FL501" s="80"/>
      <c r="FM501" s="80"/>
      <c r="FN501" s="80"/>
      <c r="FO501" s="80"/>
      <c r="FP501" s="80"/>
      <c r="FQ501" s="80"/>
      <c r="FR501" s="80"/>
      <c r="FS501" s="80"/>
      <c r="FT501" s="80"/>
      <c r="FU501" s="80"/>
      <c r="FV501" s="80"/>
      <c r="FW501" s="80"/>
      <c r="FX501" s="80"/>
      <c r="FY501" s="80"/>
      <c r="FZ501" s="80"/>
      <c r="GA501" s="80"/>
      <c r="GB501" s="80"/>
      <c r="GC501" s="80"/>
      <c r="GD501" s="80"/>
      <c r="GE501" s="80"/>
      <c r="GF501" s="80"/>
    </row>
    <row r="502" spans="1:188" x14ac:dyDescent="0.25">
      <c r="A502" s="60"/>
      <c r="B502" s="33"/>
      <c r="C502" s="35"/>
      <c r="D502" s="39"/>
      <c r="F502" s="85"/>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c r="AM502" s="80"/>
      <c r="AN502" s="80"/>
      <c r="AO502" s="80"/>
      <c r="AP502" s="80"/>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0"/>
      <c r="CB502" s="80"/>
      <c r="CC502" s="80"/>
      <c r="CD502" s="80"/>
      <c r="CE502" s="80"/>
      <c r="CF502" s="80"/>
      <c r="CG502" s="80"/>
      <c r="CH502" s="80"/>
      <c r="CI502" s="80"/>
      <c r="CJ502" s="80"/>
      <c r="CK502" s="80"/>
      <c r="CL502" s="80"/>
      <c r="CM502" s="80"/>
      <c r="CN502" s="80"/>
      <c r="CO502" s="80"/>
      <c r="CP502" s="80"/>
      <c r="CQ502" s="80"/>
      <c r="CR502" s="80"/>
      <c r="CS502" s="80"/>
      <c r="CT502" s="80"/>
      <c r="CU502" s="80"/>
      <c r="CV502" s="80"/>
      <c r="CW502" s="80"/>
      <c r="CX502" s="80"/>
      <c r="CY502" s="80"/>
      <c r="CZ502" s="80"/>
      <c r="DA502" s="80"/>
      <c r="DB502" s="80"/>
      <c r="DC502" s="80"/>
      <c r="DD502" s="80"/>
      <c r="DE502" s="80"/>
      <c r="DF502" s="80"/>
      <c r="DG502" s="80"/>
      <c r="DH502" s="80"/>
      <c r="DI502" s="80"/>
      <c r="DJ502" s="80"/>
      <c r="DK502" s="80"/>
      <c r="DL502" s="80"/>
      <c r="DM502" s="80"/>
      <c r="DN502" s="80"/>
      <c r="DO502" s="80"/>
      <c r="DP502" s="80"/>
      <c r="DQ502" s="80"/>
      <c r="DR502" s="80"/>
      <c r="DS502" s="80"/>
      <c r="DT502" s="80"/>
      <c r="DU502" s="80"/>
      <c r="DV502" s="80"/>
      <c r="DW502" s="80"/>
      <c r="DX502" s="80"/>
      <c r="DY502" s="80"/>
      <c r="DZ502" s="80"/>
      <c r="EA502" s="80"/>
      <c r="EB502" s="80"/>
      <c r="EC502" s="80"/>
      <c r="ED502" s="80"/>
      <c r="EE502" s="80"/>
      <c r="EF502" s="80"/>
      <c r="EG502" s="80"/>
      <c r="EH502" s="80"/>
      <c r="EI502" s="80"/>
      <c r="EJ502" s="80"/>
      <c r="EK502" s="80"/>
      <c r="EL502" s="80"/>
      <c r="EM502" s="80"/>
      <c r="EN502" s="80"/>
      <c r="EO502" s="80"/>
      <c r="EP502" s="80"/>
      <c r="EQ502" s="80"/>
      <c r="ER502" s="80"/>
      <c r="ES502" s="80"/>
      <c r="ET502" s="80"/>
      <c r="EU502" s="80"/>
      <c r="EV502" s="80"/>
      <c r="EW502" s="80"/>
      <c r="EX502" s="80"/>
      <c r="EY502" s="80"/>
      <c r="EZ502" s="80"/>
      <c r="FA502" s="80"/>
      <c r="FB502" s="80"/>
      <c r="FC502" s="80"/>
      <c r="FD502" s="80"/>
      <c r="FE502" s="80"/>
      <c r="FF502" s="80"/>
      <c r="FG502" s="80"/>
      <c r="FH502" s="80"/>
      <c r="FI502" s="80"/>
      <c r="FJ502" s="80"/>
      <c r="FK502" s="80"/>
      <c r="FL502" s="80"/>
      <c r="FM502" s="80"/>
      <c r="FN502" s="80"/>
      <c r="FO502" s="80"/>
      <c r="FP502" s="80"/>
      <c r="FQ502" s="80"/>
      <c r="FR502" s="80"/>
      <c r="FS502" s="80"/>
      <c r="FT502" s="80"/>
      <c r="FU502" s="80"/>
      <c r="FV502" s="80"/>
      <c r="FW502" s="80"/>
      <c r="FX502" s="80"/>
      <c r="FY502" s="80"/>
      <c r="FZ502" s="80"/>
      <c r="GA502" s="80"/>
      <c r="GB502" s="80"/>
      <c r="GC502" s="80"/>
      <c r="GD502" s="80"/>
      <c r="GE502" s="80"/>
      <c r="GF502" s="80"/>
    </row>
    <row r="503" spans="1:188" x14ac:dyDescent="0.25">
      <c r="A503" s="60"/>
      <c r="B503" s="33"/>
      <c r="C503" s="35"/>
      <c r="D503" s="39"/>
      <c r="F503" s="85"/>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80"/>
      <c r="AO503" s="80"/>
      <c r="AP503" s="80"/>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0"/>
      <c r="CB503" s="80"/>
      <c r="CC503" s="80"/>
      <c r="CD503" s="80"/>
      <c r="CE503" s="80"/>
      <c r="CF503" s="80"/>
      <c r="CG503" s="80"/>
      <c r="CH503" s="80"/>
      <c r="CI503" s="80"/>
      <c r="CJ503" s="80"/>
      <c r="CK503" s="80"/>
      <c r="CL503" s="80"/>
      <c r="CM503" s="80"/>
      <c r="CN503" s="80"/>
      <c r="CO503" s="80"/>
      <c r="CP503" s="80"/>
      <c r="CQ503" s="80"/>
      <c r="CR503" s="80"/>
      <c r="CS503" s="80"/>
      <c r="CT503" s="80"/>
      <c r="CU503" s="80"/>
      <c r="CV503" s="80"/>
      <c r="CW503" s="80"/>
      <c r="CX503" s="80"/>
      <c r="CY503" s="80"/>
      <c r="CZ503" s="80"/>
      <c r="DA503" s="80"/>
      <c r="DB503" s="80"/>
      <c r="DC503" s="80"/>
      <c r="DD503" s="80"/>
      <c r="DE503" s="80"/>
      <c r="DF503" s="80"/>
      <c r="DG503" s="80"/>
      <c r="DH503" s="80"/>
      <c r="DI503" s="80"/>
      <c r="DJ503" s="80"/>
      <c r="DK503" s="80"/>
      <c r="DL503" s="80"/>
      <c r="DM503" s="80"/>
      <c r="DN503" s="80"/>
      <c r="DO503" s="80"/>
      <c r="DP503" s="80"/>
      <c r="DQ503" s="80"/>
      <c r="DR503" s="80"/>
      <c r="DS503" s="80"/>
      <c r="DT503" s="80"/>
      <c r="DU503" s="80"/>
      <c r="DV503" s="80"/>
      <c r="DW503" s="80"/>
      <c r="DX503" s="80"/>
      <c r="DY503" s="80"/>
      <c r="DZ503" s="80"/>
      <c r="EA503" s="80"/>
      <c r="EB503" s="80"/>
      <c r="EC503" s="80"/>
      <c r="ED503" s="80"/>
      <c r="EE503" s="80"/>
      <c r="EF503" s="80"/>
      <c r="EG503" s="80"/>
      <c r="EH503" s="80"/>
      <c r="EI503" s="80"/>
      <c r="EJ503" s="80"/>
      <c r="EK503" s="80"/>
      <c r="EL503" s="80"/>
      <c r="EM503" s="80"/>
      <c r="EN503" s="80"/>
      <c r="EO503" s="80"/>
      <c r="EP503" s="80"/>
      <c r="EQ503" s="80"/>
      <c r="ER503" s="80"/>
      <c r="ES503" s="80"/>
      <c r="ET503" s="80"/>
      <c r="EU503" s="80"/>
      <c r="EV503" s="80"/>
      <c r="EW503" s="80"/>
      <c r="EX503" s="80"/>
      <c r="EY503" s="80"/>
      <c r="EZ503" s="80"/>
      <c r="FA503" s="80"/>
      <c r="FB503" s="80"/>
      <c r="FC503" s="80"/>
      <c r="FD503" s="80"/>
      <c r="FE503" s="80"/>
      <c r="FF503" s="80"/>
      <c r="FG503" s="80"/>
      <c r="FH503" s="80"/>
      <c r="FI503" s="80"/>
      <c r="FJ503" s="80"/>
      <c r="FK503" s="80"/>
      <c r="FL503" s="80"/>
      <c r="FM503" s="80"/>
      <c r="FN503" s="80"/>
      <c r="FO503" s="80"/>
      <c r="FP503" s="80"/>
      <c r="FQ503" s="80"/>
      <c r="FR503" s="80"/>
      <c r="FS503" s="80"/>
      <c r="FT503" s="80"/>
      <c r="FU503" s="80"/>
      <c r="FV503" s="80"/>
      <c r="FW503" s="80"/>
      <c r="FX503" s="80"/>
      <c r="FY503" s="80"/>
      <c r="FZ503" s="80"/>
      <c r="GA503" s="80"/>
      <c r="GB503" s="80"/>
      <c r="GC503" s="80"/>
      <c r="GD503" s="80"/>
      <c r="GE503" s="80"/>
      <c r="GF503" s="80"/>
    </row>
    <row r="504" spans="1:188" x14ac:dyDescent="0.25">
      <c r="A504" s="60"/>
      <c r="B504" s="33"/>
      <c r="C504" s="35"/>
      <c r="D504" s="39"/>
      <c r="F504" s="85"/>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80"/>
      <c r="CM504" s="80"/>
      <c r="CN504" s="80"/>
      <c r="CO504" s="80"/>
      <c r="CP504" s="80"/>
      <c r="CQ504" s="80"/>
      <c r="CR504" s="80"/>
      <c r="CS504" s="80"/>
      <c r="CT504" s="80"/>
      <c r="CU504" s="80"/>
      <c r="CV504" s="80"/>
      <c r="CW504" s="80"/>
      <c r="CX504" s="80"/>
      <c r="CY504" s="80"/>
      <c r="CZ504" s="80"/>
      <c r="DA504" s="80"/>
      <c r="DB504" s="80"/>
      <c r="DC504" s="80"/>
      <c r="DD504" s="80"/>
      <c r="DE504" s="80"/>
      <c r="DF504" s="80"/>
      <c r="DG504" s="80"/>
      <c r="DH504" s="80"/>
      <c r="DI504" s="80"/>
      <c r="DJ504" s="80"/>
      <c r="DK504" s="80"/>
      <c r="DL504" s="80"/>
      <c r="DM504" s="80"/>
      <c r="DN504" s="80"/>
      <c r="DO504" s="80"/>
      <c r="DP504" s="80"/>
      <c r="DQ504" s="80"/>
      <c r="DR504" s="80"/>
      <c r="DS504" s="80"/>
      <c r="DT504" s="80"/>
      <c r="DU504" s="80"/>
      <c r="DV504" s="80"/>
      <c r="DW504" s="80"/>
      <c r="DX504" s="80"/>
      <c r="DY504" s="80"/>
      <c r="DZ504" s="80"/>
      <c r="EA504" s="80"/>
      <c r="EB504" s="80"/>
      <c r="EC504" s="80"/>
      <c r="ED504" s="80"/>
      <c r="EE504" s="80"/>
      <c r="EF504" s="80"/>
      <c r="EG504" s="80"/>
      <c r="EH504" s="80"/>
      <c r="EI504" s="80"/>
      <c r="EJ504" s="80"/>
      <c r="EK504" s="80"/>
      <c r="EL504" s="80"/>
      <c r="EM504" s="80"/>
      <c r="EN504" s="80"/>
      <c r="EO504" s="80"/>
      <c r="EP504" s="80"/>
      <c r="EQ504" s="80"/>
      <c r="ER504" s="80"/>
      <c r="ES504" s="80"/>
      <c r="ET504" s="80"/>
      <c r="EU504" s="80"/>
      <c r="EV504" s="80"/>
      <c r="EW504" s="80"/>
      <c r="EX504" s="80"/>
      <c r="EY504" s="80"/>
      <c r="EZ504" s="80"/>
      <c r="FA504" s="80"/>
      <c r="FB504" s="80"/>
      <c r="FC504" s="80"/>
      <c r="FD504" s="80"/>
      <c r="FE504" s="80"/>
      <c r="FF504" s="80"/>
      <c r="FG504" s="80"/>
      <c r="FH504" s="80"/>
      <c r="FI504" s="80"/>
      <c r="FJ504" s="80"/>
      <c r="FK504" s="80"/>
      <c r="FL504" s="80"/>
      <c r="FM504" s="80"/>
      <c r="FN504" s="80"/>
      <c r="FO504" s="80"/>
      <c r="FP504" s="80"/>
      <c r="FQ504" s="80"/>
      <c r="FR504" s="80"/>
      <c r="FS504" s="80"/>
      <c r="FT504" s="80"/>
      <c r="FU504" s="80"/>
      <c r="FV504" s="80"/>
      <c r="FW504" s="80"/>
      <c r="FX504" s="80"/>
      <c r="FY504" s="80"/>
      <c r="FZ504" s="80"/>
      <c r="GA504" s="80"/>
      <c r="GB504" s="80"/>
      <c r="GC504" s="80"/>
      <c r="GD504" s="80"/>
      <c r="GE504" s="80"/>
      <c r="GF504" s="80"/>
    </row>
    <row r="505" spans="1:188" x14ac:dyDescent="0.25">
      <c r="A505" s="60"/>
      <c r="B505" s="33"/>
      <c r="C505" s="35"/>
      <c r="D505" s="39"/>
      <c r="F505" s="85"/>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80"/>
      <c r="AO505" s="80"/>
      <c r="AP505" s="80"/>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0"/>
      <c r="CB505" s="80"/>
      <c r="CC505" s="80"/>
      <c r="CD505" s="80"/>
      <c r="CE505" s="80"/>
      <c r="CF505" s="80"/>
      <c r="CG505" s="80"/>
      <c r="CH505" s="80"/>
      <c r="CI505" s="80"/>
      <c r="CJ505" s="80"/>
      <c r="CK505" s="80"/>
      <c r="CL505" s="80"/>
      <c r="CM505" s="80"/>
      <c r="CN505" s="80"/>
      <c r="CO505" s="80"/>
      <c r="CP505" s="80"/>
      <c r="CQ505" s="80"/>
      <c r="CR505" s="80"/>
      <c r="CS505" s="80"/>
      <c r="CT505" s="80"/>
      <c r="CU505" s="80"/>
      <c r="CV505" s="80"/>
      <c r="CW505" s="80"/>
      <c r="CX505" s="80"/>
      <c r="CY505" s="80"/>
      <c r="CZ505" s="80"/>
      <c r="DA505" s="80"/>
      <c r="DB505" s="80"/>
      <c r="DC505" s="80"/>
      <c r="DD505" s="80"/>
      <c r="DE505" s="80"/>
      <c r="DF505" s="80"/>
      <c r="DG505" s="80"/>
      <c r="DH505" s="80"/>
      <c r="DI505" s="80"/>
      <c r="DJ505" s="80"/>
      <c r="DK505" s="80"/>
      <c r="DL505" s="80"/>
      <c r="DM505" s="80"/>
      <c r="DN505" s="80"/>
      <c r="DO505" s="80"/>
      <c r="DP505" s="80"/>
      <c r="DQ505" s="80"/>
      <c r="DR505" s="80"/>
      <c r="DS505" s="80"/>
      <c r="DT505" s="80"/>
      <c r="DU505" s="80"/>
      <c r="DV505" s="80"/>
      <c r="DW505" s="80"/>
      <c r="DX505" s="80"/>
      <c r="DY505" s="80"/>
      <c r="DZ505" s="80"/>
      <c r="EA505" s="80"/>
      <c r="EB505" s="80"/>
      <c r="EC505" s="80"/>
      <c r="ED505" s="80"/>
      <c r="EE505" s="80"/>
      <c r="EF505" s="80"/>
      <c r="EG505" s="80"/>
      <c r="EH505" s="80"/>
      <c r="EI505" s="80"/>
      <c r="EJ505" s="80"/>
      <c r="EK505" s="80"/>
      <c r="EL505" s="80"/>
      <c r="EM505" s="80"/>
      <c r="EN505" s="80"/>
      <c r="EO505" s="80"/>
      <c r="EP505" s="80"/>
      <c r="EQ505" s="80"/>
      <c r="ER505" s="80"/>
      <c r="ES505" s="80"/>
      <c r="ET505" s="80"/>
      <c r="EU505" s="80"/>
      <c r="EV505" s="80"/>
      <c r="EW505" s="80"/>
      <c r="EX505" s="80"/>
      <c r="EY505" s="80"/>
      <c r="EZ505" s="80"/>
      <c r="FA505" s="80"/>
      <c r="FB505" s="80"/>
      <c r="FC505" s="80"/>
      <c r="FD505" s="80"/>
      <c r="FE505" s="80"/>
      <c r="FF505" s="80"/>
      <c r="FG505" s="80"/>
      <c r="FH505" s="80"/>
      <c r="FI505" s="80"/>
      <c r="FJ505" s="80"/>
      <c r="FK505" s="80"/>
      <c r="FL505" s="80"/>
      <c r="FM505" s="80"/>
      <c r="FN505" s="80"/>
      <c r="FO505" s="80"/>
      <c r="FP505" s="80"/>
      <c r="FQ505" s="80"/>
      <c r="FR505" s="80"/>
      <c r="FS505" s="80"/>
      <c r="FT505" s="80"/>
      <c r="FU505" s="80"/>
      <c r="FV505" s="80"/>
      <c r="FW505" s="80"/>
      <c r="FX505" s="80"/>
      <c r="FY505" s="80"/>
      <c r="FZ505" s="80"/>
      <c r="GA505" s="80"/>
      <c r="GB505" s="80"/>
      <c r="GC505" s="80"/>
      <c r="GD505" s="80"/>
      <c r="GE505" s="80"/>
      <c r="GF505" s="80"/>
    </row>
    <row r="506" spans="1:188" x14ac:dyDescent="0.25">
      <c r="A506" s="60"/>
      <c r="B506" s="33"/>
      <c r="C506" s="35"/>
      <c r="D506" s="39"/>
      <c r="F506" s="85"/>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80"/>
      <c r="AO506" s="80"/>
      <c r="AP506" s="80"/>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0"/>
      <c r="CB506" s="80"/>
      <c r="CC506" s="80"/>
      <c r="CD506" s="80"/>
      <c r="CE506" s="80"/>
      <c r="CF506" s="80"/>
      <c r="CG506" s="80"/>
      <c r="CH506" s="80"/>
      <c r="CI506" s="80"/>
      <c r="CJ506" s="80"/>
      <c r="CK506" s="80"/>
      <c r="CL506" s="80"/>
      <c r="CM506" s="80"/>
      <c r="CN506" s="80"/>
      <c r="CO506" s="80"/>
      <c r="CP506" s="80"/>
      <c r="CQ506" s="80"/>
      <c r="CR506" s="80"/>
      <c r="CS506" s="80"/>
      <c r="CT506" s="80"/>
      <c r="CU506" s="80"/>
      <c r="CV506" s="80"/>
      <c r="CW506" s="80"/>
      <c r="CX506" s="80"/>
      <c r="CY506" s="80"/>
      <c r="CZ506" s="80"/>
      <c r="DA506" s="80"/>
      <c r="DB506" s="80"/>
      <c r="DC506" s="80"/>
      <c r="DD506" s="80"/>
      <c r="DE506" s="80"/>
      <c r="DF506" s="80"/>
      <c r="DG506" s="80"/>
      <c r="DH506" s="80"/>
      <c r="DI506" s="80"/>
      <c r="DJ506" s="80"/>
      <c r="DK506" s="80"/>
      <c r="DL506" s="80"/>
      <c r="DM506" s="80"/>
      <c r="DN506" s="80"/>
      <c r="DO506" s="80"/>
      <c r="DP506" s="80"/>
      <c r="DQ506" s="80"/>
      <c r="DR506" s="80"/>
      <c r="DS506" s="80"/>
      <c r="DT506" s="80"/>
      <c r="DU506" s="80"/>
      <c r="DV506" s="80"/>
      <c r="DW506" s="80"/>
      <c r="DX506" s="80"/>
      <c r="DY506" s="80"/>
      <c r="DZ506" s="80"/>
      <c r="EA506" s="80"/>
      <c r="EB506" s="80"/>
      <c r="EC506" s="80"/>
      <c r="ED506" s="80"/>
      <c r="EE506" s="80"/>
      <c r="EF506" s="80"/>
      <c r="EG506" s="80"/>
      <c r="EH506" s="80"/>
      <c r="EI506" s="80"/>
      <c r="EJ506" s="80"/>
      <c r="EK506" s="80"/>
      <c r="EL506" s="80"/>
      <c r="EM506" s="80"/>
      <c r="EN506" s="80"/>
      <c r="EO506" s="80"/>
      <c r="EP506" s="80"/>
      <c r="EQ506" s="80"/>
      <c r="ER506" s="80"/>
      <c r="ES506" s="80"/>
      <c r="ET506" s="80"/>
      <c r="EU506" s="80"/>
      <c r="EV506" s="80"/>
      <c r="EW506" s="80"/>
      <c r="EX506" s="80"/>
      <c r="EY506" s="80"/>
      <c r="EZ506" s="80"/>
      <c r="FA506" s="80"/>
      <c r="FB506" s="80"/>
      <c r="FC506" s="80"/>
      <c r="FD506" s="80"/>
      <c r="FE506" s="80"/>
      <c r="FF506" s="80"/>
      <c r="FG506" s="80"/>
      <c r="FH506" s="80"/>
      <c r="FI506" s="80"/>
      <c r="FJ506" s="80"/>
      <c r="FK506" s="80"/>
      <c r="FL506" s="80"/>
      <c r="FM506" s="80"/>
      <c r="FN506" s="80"/>
      <c r="FO506" s="80"/>
      <c r="FP506" s="80"/>
      <c r="FQ506" s="80"/>
      <c r="FR506" s="80"/>
      <c r="FS506" s="80"/>
      <c r="FT506" s="80"/>
      <c r="FU506" s="80"/>
      <c r="FV506" s="80"/>
      <c r="FW506" s="80"/>
      <c r="FX506" s="80"/>
      <c r="FY506" s="80"/>
      <c r="FZ506" s="80"/>
      <c r="GA506" s="80"/>
      <c r="GB506" s="80"/>
      <c r="GC506" s="80"/>
      <c r="GD506" s="80"/>
      <c r="GE506" s="80"/>
      <c r="GF506" s="80"/>
    </row>
    <row r="507" spans="1:188" x14ac:dyDescent="0.25">
      <c r="A507" s="60"/>
      <c r="B507" s="33"/>
      <c r="C507" s="35"/>
      <c r="D507" s="39"/>
      <c r="F507" s="85"/>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0"/>
      <c r="CB507" s="80"/>
      <c r="CC507" s="80"/>
      <c r="CD507" s="80"/>
      <c r="CE507" s="80"/>
      <c r="CF507" s="80"/>
      <c r="CG507" s="80"/>
      <c r="CH507" s="80"/>
      <c r="CI507" s="80"/>
      <c r="CJ507" s="80"/>
      <c r="CK507" s="80"/>
      <c r="CL507" s="80"/>
      <c r="CM507" s="80"/>
      <c r="CN507" s="80"/>
      <c r="CO507" s="80"/>
      <c r="CP507" s="80"/>
      <c r="CQ507" s="80"/>
      <c r="CR507" s="80"/>
      <c r="CS507" s="80"/>
      <c r="CT507" s="80"/>
      <c r="CU507" s="80"/>
      <c r="CV507" s="80"/>
      <c r="CW507" s="80"/>
      <c r="CX507" s="80"/>
      <c r="CY507" s="80"/>
      <c r="CZ507" s="80"/>
      <c r="DA507" s="80"/>
      <c r="DB507" s="80"/>
      <c r="DC507" s="80"/>
      <c r="DD507" s="80"/>
      <c r="DE507" s="80"/>
      <c r="DF507" s="80"/>
      <c r="DG507" s="80"/>
      <c r="DH507" s="80"/>
      <c r="DI507" s="80"/>
      <c r="DJ507" s="80"/>
      <c r="DK507" s="80"/>
      <c r="DL507" s="80"/>
      <c r="DM507" s="80"/>
      <c r="DN507" s="80"/>
      <c r="DO507" s="80"/>
      <c r="DP507" s="80"/>
      <c r="DQ507" s="80"/>
      <c r="DR507" s="80"/>
      <c r="DS507" s="80"/>
      <c r="DT507" s="80"/>
      <c r="DU507" s="80"/>
      <c r="DV507" s="80"/>
      <c r="DW507" s="80"/>
      <c r="DX507" s="80"/>
      <c r="DY507" s="80"/>
      <c r="DZ507" s="80"/>
      <c r="EA507" s="80"/>
      <c r="EB507" s="80"/>
      <c r="EC507" s="80"/>
      <c r="ED507" s="80"/>
      <c r="EE507" s="80"/>
      <c r="EF507" s="80"/>
      <c r="EG507" s="80"/>
      <c r="EH507" s="80"/>
      <c r="EI507" s="80"/>
      <c r="EJ507" s="80"/>
      <c r="EK507" s="80"/>
      <c r="EL507" s="80"/>
      <c r="EM507" s="80"/>
      <c r="EN507" s="80"/>
      <c r="EO507" s="80"/>
      <c r="EP507" s="80"/>
      <c r="EQ507" s="80"/>
      <c r="ER507" s="80"/>
      <c r="ES507" s="80"/>
      <c r="ET507" s="80"/>
      <c r="EU507" s="80"/>
      <c r="EV507" s="80"/>
      <c r="EW507" s="80"/>
      <c r="EX507" s="80"/>
      <c r="EY507" s="80"/>
      <c r="EZ507" s="80"/>
      <c r="FA507" s="80"/>
      <c r="FB507" s="80"/>
      <c r="FC507" s="80"/>
      <c r="FD507" s="80"/>
      <c r="FE507" s="80"/>
      <c r="FF507" s="80"/>
      <c r="FG507" s="80"/>
      <c r="FH507" s="80"/>
      <c r="FI507" s="80"/>
      <c r="FJ507" s="80"/>
      <c r="FK507" s="80"/>
      <c r="FL507" s="80"/>
      <c r="FM507" s="80"/>
      <c r="FN507" s="80"/>
      <c r="FO507" s="80"/>
      <c r="FP507" s="80"/>
      <c r="FQ507" s="80"/>
      <c r="FR507" s="80"/>
      <c r="FS507" s="80"/>
      <c r="FT507" s="80"/>
      <c r="FU507" s="80"/>
      <c r="FV507" s="80"/>
      <c r="FW507" s="80"/>
      <c r="FX507" s="80"/>
      <c r="FY507" s="80"/>
      <c r="FZ507" s="80"/>
      <c r="GA507" s="80"/>
      <c r="GB507" s="80"/>
      <c r="GC507" s="80"/>
      <c r="GD507" s="80"/>
      <c r="GE507" s="80"/>
      <c r="GF507" s="80"/>
    </row>
    <row r="508" spans="1:188" x14ac:dyDescent="0.25">
      <c r="A508" s="60"/>
      <c r="B508" s="33"/>
      <c r="C508" s="35"/>
      <c r="D508" s="39"/>
      <c r="F508" s="85"/>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80"/>
      <c r="AO508" s="80"/>
      <c r="AP508" s="80"/>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0"/>
      <c r="CB508" s="80"/>
      <c r="CC508" s="80"/>
      <c r="CD508" s="80"/>
      <c r="CE508" s="80"/>
      <c r="CF508" s="80"/>
      <c r="CG508" s="80"/>
      <c r="CH508" s="80"/>
      <c r="CI508" s="80"/>
      <c r="CJ508" s="80"/>
      <c r="CK508" s="80"/>
      <c r="CL508" s="80"/>
      <c r="CM508" s="80"/>
      <c r="CN508" s="80"/>
      <c r="CO508" s="80"/>
      <c r="CP508" s="80"/>
      <c r="CQ508" s="80"/>
      <c r="CR508" s="80"/>
      <c r="CS508" s="80"/>
      <c r="CT508" s="80"/>
      <c r="CU508" s="80"/>
      <c r="CV508" s="80"/>
      <c r="CW508" s="80"/>
      <c r="CX508" s="80"/>
      <c r="CY508" s="80"/>
      <c r="CZ508" s="80"/>
      <c r="DA508" s="80"/>
      <c r="DB508" s="80"/>
      <c r="DC508" s="80"/>
      <c r="DD508" s="80"/>
      <c r="DE508" s="80"/>
      <c r="DF508" s="80"/>
      <c r="DG508" s="80"/>
      <c r="DH508" s="80"/>
      <c r="DI508" s="80"/>
      <c r="DJ508" s="80"/>
      <c r="DK508" s="80"/>
      <c r="DL508" s="80"/>
      <c r="DM508" s="80"/>
      <c r="DN508" s="80"/>
      <c r="DO508" s="80"/>
      <c r="DP508" s="80"/>
      <c r="DQ508" s="80"/>
      <c r="DR508" s="80"/>
      <c r="DS508" s="80"/>
      <c r="DT508" s="80"/>
      <c r="DU508" s="80"/>
      <c r="DV508" s="80"/>
      <c r="DW508" s="80"/>
      <c r="DX508" s="80"/>
      <c r="DY508" s="80"/>
      <c r="DZ508" s="80"/>
      <c r="EA508" s="80"/>
      <c r="EB508" s="80"/>
      <c r="EC508" s="80"/>
      <c r="ED508" s="80"/>
      <c r="EE508" s="80"/>
      <c r="EF508" s="80"/>
      <c r="EG508" s="80"/>
      <c r="EH508" s="80"/>
      <c r="EI508" s="80"/>
      <c r="EJ508" s="80"/>
      <c r="EK508" s="80"/>
      <c r="EL508" s="80"/>
      <c r="EM508" s="80"/>
      <c r="EN508" s="80"/>
      <c r="EO508" s="80"/>
      <c r="EP508" s="80"/>
      <c r="EQ508" s="80"/>
      <c r="ER508" s="80"/>
      <c r="ES508" s="80"/>
      <c r="ET508" s="80"/>
      <c r="EU508" s="80"/>
      <c r="EV508" s="80"/>
      <c r="EW508" s="80"/>
      <c r="EX508" s="80"/>
      <c r="EY508" s="80"/>
      <c r="EZ508" s="80"/>
      <c r="FA508" s="80"/>
      <c r="FB508" s="80"/>
      <c r="FC508" s="80"/>
      <c r="FD508" s="80"/>
      <c r="FE508" s="80"/>
      <c r="FF508" s="80"/>
      <c r="FG508" s="80"/>
      <c r="FH508" s="80"/>
      <c r="FI508" s="80"/>
      <c r="FJ508" s="80"/>
      <c r="FK508" s="80"/>
      <c r="FL508" s="80"/>
      <c r="FM508" s="80"/>
      <c r="FN508" s="80"/>
      <c r="FO508" s="80"/>
      <c r="FP508" s="80"/>
      <c r="FQ508" s="80"/>
      <c r="FR508" s="80"/>
      <c r="FS508" s="80"/>
      <c r="FT508" s="80"/>
      <c r="FU508" s="80"/>
      <c r="FV508" s="80"/>
      <c r="FW508" s="80"/>
      <c r="FX508" s="80"/>
      <c r="FY508" s="80"/>
      <c r="FZ508" s="80"/>
      <c r="GA508" s="80"/>
      <c r="GB508" s="80"/>
      <c r="GC508" s="80"/>
      <c r="GD508" s="80"/>
      <c r="GE508" s="80"/>
      <c r="GF508" s="80"/>
    </row>
    <row r="509" spans="1:188" x14ac:dyDescent="0.25">
      <c r="A509" s="60"/>
      <c r="B509" s="33"/>
      <c r="C509" s="35"/>
      <c r="D509" s="39"/>
      <c r="F509" s="85"/>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80"/>
      <c r="AO509" s="80"/>
      <c r="AP509" s="80"/>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0"/>
      <c r="CB509" s="80"/>
      <c r="CC509" s="80"/>
      <c r="CD509" s="80"/>
      <c r="CE509" s="80"/>
      <c r="CF509" s="80"/>
      <c r="CG509" s="80"/>
      <c r="CH509" s="80"/>
      <c r="CI509" s="80"/>
      <c r="CJ509" s="80"/>
      <c r="CK509" s="80"/>
      <c r="CL509" s="80"/>
      <c r="CM509" s="80"/>
      <c r="CN509" s="80"/>
      <c r="CO509" s="80"/>
      <c r="CP509" s="80"/>
      <c r="CQ509" s="80"/>
      <c r="CR509" s="80"/>
      <c r="CS509" s="80"/>
      <c r="CT509" s="80"/>
      <c r="CU509" s="80"/>
      <c r="CV509" s="80"/>
      <c r="CW509" s="80"/>
      <c r="CX509" s="80"/>
      <c r="CY509" s="80"/>
      <c r="CZ509" s="80"/>
      <c r="DA509" s="80"/>
      <c r="DB509" s="80"/>
      <c r="DC509" s="80"/>
      <c r="DD509" s="80"/>
      <c r="DE509" s="80"/>
      <c r="DF509" s="80"/>
      <c r="DG509" s="80"/>
      <c r="DH509" s="80"/>
      <c r="DI509" s="80"/>
      <c r="DJ509" s="80"/>
      <c r="DK509" s="80"/>
      <c r="DL509" s="80"/>
      <c r="DM509" s="80"/>
      <c r="DN509" s="80"/>
      <c r="DO509" s="80"/>
      <c r="DP509" s="80"/>
      <c r="DQ509" s="80"/>
      <c r="DR509" s="80"/>
      <c r="DS509" s="80"/>
      <c r="DT509" s="80"/>
      <c r="DU509" s="80"/>
      <c r="DV509" s="80"/>
      <c r="DW509" s="80"/>
      <c r="DX509" s="80"/>
      <c r="DY509" s="80"/>
      <c r="DZ509" s="80"/>
      <c r="EA509" s="80"/>
      <c r="EB509" s="80"/>
      <c r="EC509" s="80"/>
      <c r="ED509" s="80"/>
      <c r="EE509" s="80"/>
      <c r="EF509" s="80"/>
      <c r="EG509" s="80"/>
      <c r="EH509" s="80"/>
      <c r="EI509" s="80"/>
      <c r="EJ509" s="80"/>
      <c r="EK509" s="80"/>
      <c r="EL509" s="80"/>
      <c r="EM509" s="80"/>
      <c r="EN509" s="80"/>
      <c r="EO509" s="80"/>
      <c r="EP509" s="80"/>
      <c r="EQ509" s="80"/>
      <c r="ER509" s="80"/>
      <c r="ES509" s="80"/>
      <c r="ET509" s="80"/>
      <c r="EU509" s="80"/>
      <c r="EV509" s="80"/>
      <c r="EW509" s="80"/>
      <c r="EX509" s="80"/>
      <c r="EY509" s="80"/>
      <c r="EZ509" s="80"/>
      <c r="FA509" s="80"/>
      <c r="FB509" s="80"/>
      <c r="FC509" s="80"/>
      <c r="FD509" s="80"/>
      <c r="FE509" s="80"/>
      <c r="FF509" s="80"/>
      <c r="FG509" s="80"/>
      <c r="FH509" s="80"/>
      <c r="FI509" s="80"/>
      <c r="FJ509" s="80"/>
      <c r="FK509" s="80"/>
      <c r="FL509" s="80"/>
      <c r="FM509" s="80"/>
      <c r="FN509" s="80"/>
      <c r="FO509" s="80"/>
      <c r="FP509" s="80"/>
      <c r="FQ509" s="80"/>
      <c r="FR509" s="80"/>
      <c r="FS509" s="80"/>
      <c r="FT509" s="80"/>
      <c r="FU509" s="80"/>
      <c r="FV509" s="80"/>
      <c r="FW509" s="80"/>
      <c r="FX509" s="80"/>
      <c r="FY509" s="80"/>
      <c r="FZ509" s="80"/>
      <c r="GA509" s="80"/>
      <c r="GB509" s="80"/>
      <c r="GC509" s="80"/>
      <c r="GD509" s="80"/>
      <c r="GE509" s="80"/>
      <c r="GF509" s="80"/>
    </row>
    <row r="510" spans="1:188" x14ac:dyDescent="0.25">
      <c r="A510" s="60"/>
      <c r="B510" s="33"/>
      <c r="C510" s="35"/>
      <c r="D510" s="39"/>
      <c r="F510" s="85"/>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80"/>
      <c r="AO510" s="80"/>
      <c r="AP510" s="80"/>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0"/>
      <c r="CB510" s="80"/>
      <c r="CC510" s="80"/>
      <c r="CD510" s="80"/>
      <c r="CE510" s="80"/>
      <c r="CF510" s="80"/>
      <c r="CG510" s="80"/>
      <c r="CH510" s="80"/>
      <c r="CI510" s="80"/>
      <c r="CJ510" s="80"/>
      <c r="CK510" s="80"/>
      <c r="CL510" s="80"/>
      <c r="CM510" s="80"/>
      <c r="CN510" s="80"/>
      <c r="CO510" s="80"/>
      <c r="CP510" s="80"/>
      <c r="CQ510" s="80"/>
      <c r="CR510" s="80"/>
      <c r="CS510" s="80"/>
      <c r="CT510" s="80"/>
      <c r="CU510" s="80"/>
      <c r="CV510" s="80"/>
      <c r="CW510" s="80"/>
      <c r="CX510" s="80"/>
      <c r="CY510" s="80"/>
      <c r="CZ510" s="80"/>
      <c r="DA510" s="80"/>
      <c r="DB510" s="80"/>
      <c r="DC510" s="80"/>
      <c r="DD510" s="80"/>
      <c r="DE510" s="80"/>
      <c r="DF510" s="80"/>
      <c r="DG510" s="80"/>
      <c r="DH510" s="80"/>
      <c r="DI510" s="80"/>
      <c r="DJ510" s="80"/>
      <c r="DK510" s="80"/>
      <c r="DL510" s="80"/>
      <c r="DM510" s="80"/>
      <c r="DN510" s="80"/>
      <c r="DO510" s="80"/>
      <c r="DP510" s="80"/>
      <c r="DQ510" s="80"/>
      <c r="DR510" s="80"/>
      <c r="DS510" s="80"/>
      <c r="DT510" s="80"/>
      <c r="DU510" s="80"/>
      <c r="DV510" s="80"/>
      <c r="DW510" s="80"/>
      <c r="DX510" s="80"/>
      <c r="DY510" s="80"/>
      <c r="DZ510" s="80"/>
      <c r="EA510" s="80"/>
      <c r="EB510" s="80"/>
      <c r="EC510" s="80"/>
      <c r="ED510" s="80"/>
      <c r="EE510" s="80"/>
      <c r="EF510" s="80"/>
      <c r="EG510" s="80"/>
      <c r="EH510" s="80"/>
      <c r="EI510" s="80"/>
      <c r="EJ510" s="80"/>
      <c r="EK510" s="80"/>
      <c r="EL510" s="80"/>
      <c r="EM510" s="80"/>
      <c r="EN510" s="80"/>
      <c r="EO510" s="80"/>
      <c r="EP510" s="80"/>
      <c r="EQ510" s="80"/>
      <c r="ER510" s="80"/>
      <c r="ES510" s="80"/>
      <c r="ET510" s="80"/>
      <c r="EU510" s="80"/>
      <c r="EV510" s="80"/>
      <c r="EW510" s="80"/>
      <c r="EX510" s="80"/>
      <c r="EY510" s="80"/>
      <c r="EZ510" s="80"/>
      <c r="FA510" s="80"/>
      <c r="FB510" s="80"/>
      <c r="FC510" s="80"/>
      <c r="FD510" s="80"/>
      <c r="FE510" s="80"/>
      <c r="FF510" s="80"/>
      <c r="FG510" s="80"/>
      <c r="FH510" s="80"/>
      <c r="FI510" s="80"/>
      <c r="FJ510" s="80"/>
      <c r="FK510" s="80"/>
      <c r="FL510" s="80"/>
      <c r="FM510" s="80"/>
      <c r="FN510" s="80"/>
      <c r="FO510" s="80"/>
      <c r="FP510" s="80"/>
      <c r="FQ510" s="80"/>
      <c r="FR510" s="80"/>
      <c r="FS510" s="80"/>
      <c r="FT510" s="80"/>
      <c r="FU510" s="80"/>
      <c r="FV510" s="80"/>
      <c r="FW510" s="80"/>
      <c r="FX510" s="80"/>
      <c r="FY510" s="80"/>
      <c r="FZ510" s="80"/>
      <c r="GA510" s="80"/>
      <c r="GB510" s="80"/>
      <c r="GC510" s="80"/>
      <c r="GD510" s="80"/>
      <c r="GE510" s="80"/>
      <c r="GF510" s="80"/>
    </row>
    <row r="511" spans="1:188" x14ac:dyDescent="0.25">
      <c r="A511" s="60"/>
      <c r="B511" s="33"/>
      <c r="C511" s="35"/>
      <c r="D511" s="39"/>
      <c r="F511" s="85"/>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80"/>
      <c r="AO511" s="80"/>
      <c r="AP511" s="80"/>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0"/>
      <c r="CB511" s="80"/>
      <c r="CC511" s="80"/>
      <c r="CD511" s="80"/>
      <c r="CE511" s="80"/>
      <c r="CF511" s="80"/>
      <c r="CG511" s="80"/>
      <c r="CH511" s="80"/>
      <c r="CI511" s="80"/>
      <c r="CJ511" s="80"/>
      <c r="CK511" s="80"/>
      <c r="CL511" s="80"/>
      <c r="CM511" s="80"/>
      <c r="CN511" s="80"/>
      <c r="CO511" s="80"/>
      <c r="CP511" s="80"/>
      <c r="CQ511" s="80"/>
      <c r="CR511" s="80"/>
      <c r="CS511" s="80"/>
      <c r="CT511" s="80"/>
      <c r="CU511" s="80"/>
      <c r="CV511" s="80"/>
      <c r="CW511" s="80"/>
      <c r="CX511" s="80"/>
      <c r="CY511" s="80"/>
      <c r="CZ511" s="80"/>
      <c r="DA511" s="80"/>
      <c r="DB511" s="80"/>
      <c r="DC511" s="80"/>
      <c r="DD511" s="80"/>
      <c r="DE511" s="80"/>
      <c r="DF511" s="80"/>
      <c r="DG511" s="80"/>
      <c r="DH511" s="80"/>
      <c r="DI511" s="80"/>
      <c r="DJ511" s="80"/>
      <c r="DK511" s="80"/>
      <c r="DL511" s="80"/>
      <c r="DM511" s="80"/>
      <c r="DN511" s="80"/>
      <c r="DO511" s="80"/>
      <c r="DP511" s="80"/>
      <c r="DQ511" s="80"/>
      <c r="DR511" s="80"/>
      <c r="DS511" s="80"/>
      <c r="DT511" s="80"/>
      <c r="DU511" s="80"/>
      <c r="DV511" s="80"/>
      <c r="DW511" s="80"/>
      <c r="DX511" s="80"/>
      <c r="DY511" s="80"/>
      <c r="DZ511" s="80"/>
      <c r="EA511" s="80"/>
      <c r="EB511" s="80"/>
      <c r="EC511" s="80"/>
      <c r="ED511" s="80"/>
      <c r="EE511" s="80"/>
      <c r="EF511" s="80"/>
      <c r="EG511" s="80"/>
      <c r="EH511" s="80"/>
      <c r="EI511" s="80"/>
      <c r="EJ511" s="80"/>
      <c r="EK511" s="80"/>
      <c r="EL511" s="80"/>
      <c r="EM511" s="80"/>
      <c r="EN511" s="80"/>
      <c r="EO511" s="80"/>
      <c r="EP511" s="80"/>
      <c r="EQ511" s="80"/>
      <c r="ER511" s="80"/>
      <c r="ES511" s="80"/>
      <c r="ET511" s="80"/>
      <c r="EU511" s="80"/>
      <c r="EV511" s="80"/>
      <c r="EW511" s="80"/>
      <c r="EX511" s="80"/>
      <c r="EY511" s="80"/>
      <c r="EZ511" s="80"/>
      <c r="FA511" s="80"/>
      <c r="FB511" s="80"/>
      <c r="FC511" s="80"/>
      <c r="FD511" s="80"/>
      <c r="FE511" s="80"/>
      <c r="FF511" s="80"/>
      <c r="FG511" s="80"/>
      <c r="FH511" s="80"/>
      <c r="FI511" s="80"/>
      <c r="FJ511" s="80"/>
      <c r="FK511" s="80"/>
      <c r="FL511" s="80"/>
      <c r="FM511" s="80"/>
      <c r="FN511" s="80"/>
      <c r="FO511" s="80"/>
      <c r="FP511" s="80"/>
      <c r="FQ511" s="80"/>
      <c r="FR511" s="80"/>
      <c r="FS511" s="80"/>
      <c r="FT511" s="80"/>
      <c r="FU511" s="80"/>
      <c r="FV511" s="80"/>
      <c r="FW511" s="80"/>
      <c r="FX511" s="80"/>
      <c r="FY511" s="80"/>
      <c r="FZ511" s="80"/>
      <c r="GA511" s="80"/>
      <c r="GB511" s="80"/>
      <c r="GC511" s="80"/>
      <c r="GD511" s="80"/>
      <c r="GE511" s="80"/>
      <c r="GF511" s="80"/>
    </row>
    <row r="512" spans="1:188" x14ac:dyDescent="0.25">
      <c r="A512" s="60"/>
      <c r="B512" s="33"/>
      <c r="C512" s="35"/>
      <c r="D512" s="39"/>
      <c r="F512" s="85"/>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0"/>
      <c r="CB512" s="80"/>
      <c r="CC512" s="80"/>
      <c r="CD512" s="80"/>
      <c r="CE512" s="80"/>
      <c r="CF512" s="80"/>
      <c r="CG512" s="80"/>
      <c r="CH512" s="80"/>
      <c r="CI512" s="80"/>
      <c r="CJ512" s="80"/>
      <c r="CK512" s="80"/>
      <c r="CL512" s="80"/>
      <c r="CM512" s="80"/>
      <c r="CN512" s="80"/>
      <c r="CO512" s="80"/>
      <c r="CP512" s="80"/>
      <c r="CQ512" s="80"/>
      <c r="CR512" s="80"/>
      <c r="CS512" s="80"/>
      <c r="CT512" s="80"/>
      <c r="CU512" s="80"/>
      <c r="CV512" s="80"/>
      <c r="CW512" s="80"/>
      <c r="CX512" s="80"/>
      <c r="CY512" s="80"/>
      <c r="CZ512" s="80"/>
      <c r="DA512" s="80"/>
      <c r="DB512" s="80"/>
      <c r="DC512" s="80"/>
      <c r="DD512" s="80"/>
      <c r="DE512" s="80"/>
      <c r="DF512" s="80"/>
      <c r="DG512" s="80"/>
      <c r="DH512" s="80"/>
      <c r="DI512" s="80"/>
      <c r="DJ512" s="80"/>
      <c r="DK512" s="80"/>
      <c r="DL512" s="80"/>
      <c r="DM512" s="80"/>
      <c r="DN512" s="80"/>
      <c r="DO512" s="80"/>
      <c r="DP512" s="80"/>
      <c r="DQ512" s="80"/>
      <c r="DR512" s="80"/>
      <c r="DS512" s="80"/>
      <c r="DT512" s="80"/>
      <c r="DU512" s="80"/>
      <c r="DV512" s="80"/>
      <c r="DW512" s="80"/>
      <c r="DX512" s="80"/>
      <c r="DY512" s="80"/>
      <c r="DZ512" s="80"/>
      <c r="EA512" s="80"/>
      <c r="EB512" s="80"/>
      <c r="EC512" s="80"/>
      <c r="ED512" s="80"/>
      <c r="EE512" s="80"/>
      <c r="EF512" s="80"/>
      <c r="EG512" s="80"/>
      <c r="EH512" s="80"/>
      <c r="EI512" s="80"/>
      <c r="EJ512" s="80"/>
      <c r="EK512" s="80"/>
      <c r="EL512" s="80"/>
      <c r="EM512" s="80"/>
      <c r="EN512" s="80"/>
      <c r="EO512" s="80"/>
      <c r="EP512" s="80"/>
      <c r="EQ512" s="80"/>
      <c r="ER512" s="80"/>
      <c r="ES512" s="80"/>
      <c r="ET512" s="80"/>
      <c r="EU512" s="80"/>
      <c r="EV512" s="80"/>
      <c r="EW512" s="80"/>
      <c r="EX512" s="80"/>
      <c r="EY512" s="80"/>
      <c r="EZ512" s="80"/>
      <c r="FA512" s="80"/>
      <c r="FB512" s="80"/>
      <c r="FC512" s="80"/>
      <c r="FD512" s="80"/>
      <c r="FE512" s="80"/>
      <c r="FF512" s="80"/>
      <c r="FG512" s="80"/>
      <c r="FH512" s="80"/>
      <c r="FI512" s="80"/>
      <c r="FJ512" s="80"/>
      <c r="FK512" s="80"/>
      <c r="FL512" s="80"/>
      <c r="FM512" s="80"/>
      <c r="FN512" s="80"/>
      <c r="FO512" s="80"/>
      <c r="FP512" s="80"/>
      <c r="FQ512" s="80"/>
      <c r="FR512" s="80"/>
      <c r="FS512" s="80"/>
      <c r="FT512" s="80"/>
      <c r="FU512" s="80"/>
      <c r="FV512" s="80"/>
      <c r="FW512" s="80"/>
      <c r="FX512" s="80"/>
      <c r="FY512" s="80"/>
      <c r="FZ512" s="80"/>
      <c r="GA512" s="80"/>
      <c r="GB512" s="80"/>
      <c r="GC512" s="80"/>
      <c r="GD512" s="80"/>
      <c r="GE512" s="80"/>
      <c r="GF512" s="80"/>
    </row>
    <row r="513" spans="1:188" x14ac:dyDescent="0.25">
      <c r="A513" s="60"/>
      <c r="B513" s="33"/>
      <c r="C513" s="35"/>
      <c r="D513" s="39"/>
      <c r="F513" s="85"/>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80"/>
      <c r="AO513" s="80"/>
      <c r="AP513" s="80"/>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0"/>
      <c r="CB513" s="80"/>
      <c r="CC513" s="80"/>
      <c r="CD513" s="80"/>
      <c r="CE513" s="80"/>
      <c r="CF513" s="80"/>
      <c r="CG513" s="80"/>
      <c r="CH513" s="80"/>
      <c r="CI513" s="80"/>
      <c r="CJ513" s="80"/>
      <c r="CK513" s="80"/>
      <c r="CL513" s="80"/>
      <c r="CM513" s="80"/>
      <c r="CN513" s="80"/>
      <c r="CO513" s="80"/>
      <c r="CP513" s="80"/>
      <c r="CQ513" s="80"/>
      <c r="CR513" s="80"/>
      <c r="CS513" s="80"/>
      <c r="CT513" s="80"/>
      <c r="CU513" s="80"/>
      <c r="CV513" s="80"/>
      <c r="CW513" s="80"/>
      <c r="CX513" s="80"/>
      <c r="CY513" s="80"/>
      <c r="CZ513" s="80"/>
      <c r="DA513" s="80"/>
      <c r="DB513" s="80"/>
      <c r="DC513" s="80"/>
      <c r="DD513" s="80"/>
      <c r="DE513" s="80"/>
      <c r="DF513" s="80"/>
      <c r="DG513" s="80"/>
      <c r="DH513" s="80"/>
      <c r="DI513" s="80"/>
      <c r="DJ513" s="80"/>
      <c r="DK513" s="80"/>
      <c r="DL513" s="80"/>
      <c r="DM513" s="80"/>
      <c r="DN513" s="80"/>
      <c r="DO513" s="80"/>
      <c r="DP513" s="80"/>
      <c r="DQ513" s="80"/>
      <c r="DR513" s="80"/>
      <c r="DS513" s="80"/>
      <c r="DT513" s="80"/>
      <c r="DU513" s="80"/>
      <c r="DV513" s="80"/>
      <c r="DW513" s="80"/>
      <c r="DX513" s="80"/>
      <c r="DY513" s="80"/>
      <c r="DZ513" s="80"/>
      <c r="EA513" s="80"/>
      <c r="EB513" s="80"/>
      <c r="EC513" s="80"/>
      <c r="ED513" s="80"/>
      <c r="EE513" s="80"/>
      <c r="EF513" s="80"/>
      <c r="EG513" s="80"/>
      <c r="EH513" s="80"/>
      <c r="EI513" s="80"/>
      <c r="EJ513" s="80"/>
      <c r="EK513" s="80"/>
      <c r="EL513" s="80"/>
      <c r="EM513" s="80"/>
      <c r="EN513" s="80"/>
      <c r="EO513" s="80"/>
      <c r="EP513" s="80"/>
      <c r="EQ513" s="80"/>
      <c r="ER513" s="80"/>
      <c r="ES513" s="80"/>
      <c r="ET513" s="80"/>
      <c r="EU513" s="80"/>
      <c r="EV513" s="80"/>
      <c r="EW513" s="80"/>
      <c r="EX513" s="80"/>
      <c r="EY513" s="80"/>
      <c r="EZ513" s="80"/>
      <c r="FA513" s="80"/>
      <c r="FB513" s="80"/>
      <c r="FC513" s="80"/>
      <c r="FD513" s="80"/>
      <c r="FE513" s="80"/>
      <c r="FF513" s="80"/>
      <c r="FG513" s="80"/>
      <c r="FH513" s="80"/>
      <c r="FI513" s="80"/>
      <c r="FJ513" s="80"/>
      <c r="FK513" s="80"/>
      <c r="FL513" s="80"/>
      <c r="FM513" s="80"/>
      <c r="FN513" s="80"/>
      <c r="FO513" s="80"/>
      <c r="FP513" s="80"/>
      <c r="FQ513" s="80"/>
      <c r="FR513" s="80"/>
      <c r="FS513" s="80"/>
      <c r="FT513" s="80"/>
      <c r="FU513" s="80"/>
      <c r="FV513" s="80"/>
      <c r="FW513" s="80"/>
      <c r="FX513" s="80"/>
      <c r="FY513" s="80"/>
      <c r="FZ513" s="80"/>
      <c r="GA513" s="80"/>
      <c r="GB513" s="80"/>
      <c r="GC513" s="80"/>
      <c r="GD513" s="80"/>
      <c r="GE513" s="80"/>
      <c r="GF513" s="80"/>
    </row>
    <row r="514" spans="1:188" x14ac:dyDescent="0.25">
      <c r="A514" s="60"/>
      <c r="B514" s="33"/>
      <c r="C514" s="35"/>
      <c r="D514" s="39"/>
      <c r="F514" s="85"/>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c r="CT514" s="80"/>
      <c r="CU514" s="80"/>
      <c r="CV514" s="80"/>
      <c r="CW514" s="80"/>
      <c r="CX514" s="80"/>
      <c r="CY514" s="80"/>
      <c r="CZ514" s="80"/>
      <c r="DA514" s="80"/>
      <c r="DB514" s="80"/>
      <c r="DC514" s="80"/>
      <c r="DD514" s="80"/>
      <c r="DE514" s="80"/>
      <c r="DF514" s="80"/>
      <c r="DG514" s="80"/>
      <c r="DH514" s="80"/>
      <c r="DI514" s="80"/>
      <c r="DJ514" s="80"/>
      <c r="DK514" s="80"/>
      <c r="DL514" s="80"/>
      <c r="DM514" s="80"/>
      <c r="DN514" s="80"/>
      <c r="DO514" s="80"/>
      <c r="DP514" s="80"/>
      <c r="DQ514" s="80"/>
      <c r="DR514" s="80"/>
      <c r="DS514" s="80"/>
      <c r="DT514" s="80"/>
      <c r="DU514" s="80"/>
      <c r="DV514" s="80"/>
      <c r="DW514" s="80"/>
      <c r="DX514" s="80"/>
      <c r="DY514" s="80"/>
      <c r="DZ514" s="80"/>
      <c r="EA514" s="80"/>
      <c r="EB514" s="80"/>
      <c r="EC514" s="80"/>
      <c r="ED514" s="80"/>
      <c r="EE514" s="80"/>
      <c r="EF514" s="80"/>
      <c r="EG514" s="80"/>
      <c r="EH514" s="80"/>
      <c r="EI514" s="80"/>
      <c r="EJ514" s="80"/>
      <c r="EK514" s="80"/>
      <c r="EL514" s="80"/>
      <c r="EM514" s="80"/>
      <c r="EN514" s="80"/>
      <c r="EO514" s="80"/>
      <c r="EP514" s="80"/>
      <c r="EQ514" s="80"/>
      <c r="ER514" s="80"/>
      <c r="ES514" s="80"/>
      <c r="ET514" s="80"/>
      <c r="EU514" s="80"/>
      <c r="EV514" s="80"/>
      <c r="EW514" s="80"/>
      <c r="EX514" s="80"/>
      <c r="EY514" s="80"/>
      <c r="EZ514" s="80"/>
      <c r="FA514" s="80"/>
      <c r="FB514" s="80"/>
      <c r="FC514" s="80"/>
      <c r="FD514" s="80"/>
      <c r="FE514" s="80"/>
      <c r="FF514" s="80"/>
      <c r="FG514" s="80"/>
      <c r="FH514" s="80"/>
      <c r="FI514" s="80"/>
      <c r="FJ514" s="80"/>
      <c r="FK514" s="80"/>
      <c r="FL514" s="80"/>
      <c r="FM514" s="80"/>
      <c r="FN514" s="80"/>
      <c r="FO514" s="80"/>
      <c r="FP514" s="80"/>
      <c r="FQ514" s="80"/>
      <c r="FR514" s="80"/>
      <c r="FS514" s="80"/>
      <c r="FT514" s="80"/>
      <c r="FU514" s="80"/>
      <c r="FV514" s="80"/>
      <c r="FW514" s="80"/>
      <c r="FX514" s="80"/>
      <c r="FY514" s="80"/>
      <c r="FZ514" s="80"/>
      <c r="GA514" s="80"/>
      <c r="GB514" s="80"/>
      <c r="GC514" s="80"/>
      <c r="GD514" s="80"/>
      <c r="GE514" s="80"/>
      <c r="GF514" s="80"/>
    </row>
    <row r="515" spans="1:188" x14ac:dyDescent="0.25">
      <c r="A515" s="60"/>
      <c r="B515" s="33"/>
      <c r="C515" s="35"/>
      <c r="D515" s="39"/>
      <c r="F515" s="85"/>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c r="CT515" s="80"/>
      <c r="CU515" s="80"/>
      <c r="CV515" s="80"/>
      <c r="CW515" s="80"/>
      <c r="CX515" s="80"/>
      <c r="CY515" s="80"/>
      <c r="CZ515" s="80"/>
      <c r="DA515" s="80"/>
      <c r="DB515" s="80"/>
      <c r="DC515" s="80"/>
      <c r="DD515" s="80"/>
      <c r="DE515" s="80"/>
      <c r="DF515" s="80"/>
      <c r="DG515" s="80"/>
      <c r="DH515" s="80"/>
      <c r="DI515" s="80"/>
      <c r="DJ515" s="80"/>
      <c r="DK515" s="80"/>
      <c r="DL515" s="80"/>
      <c r="DM515" s="80"/>
      <c r="DN515" s="80"/>
      <c r="DO515" s="80"/>
      <c r="DP515" s="80"/>
      <c r="DQ515" s="80"/>
      <c r="DR515" s="80"/>
      <c r="DS515" s="80"/>
      <c r="DT515" s="80"/>
      <c r="DU515" s="80"/>
      <c r="DV515" s="80"/>
      <c r="DW515" s="80"/>
      <c r="DX515" s="80"/>
      <c r="DY515" s="80"/>
      <c r="DZ515" s="80"/>
      <c r="EA515" s="80"/>
      <c r="EB515" s="80"/>
      <c r="EC515" s="80"/>
      <c r="ED515" s="80"/>
      <c r="EE515" s="80"/>
      <c r="EF515" s="80"/>
      <c r="EG515" s="80"/>
      <c r="EH515" s="80"/>
      <c r="EI515" s="80"/>
      <c r="EJ515" s="80"/>
      <c r="EK515" s="80"/>
      <c r="EL515" s="80"/>
      <c r="EM515" s="80"/>
      <c r="EN515" s="80"/>
      <c r="EO515" s="80"/>
      <c r="EP515" s="80"/>
      <c r="EQ515" s="80"/>
      <c r="ER515" s="80"/>
      <c r="ES515" s="80"/>
      <c r="ET515" s="80"/>
      <c r="EU515" s="80"/>
      <c r="EV515" s="80"/>
      <c r="EW515" s="80"/>
      <c r="EX515" s="80"/>
      <c r="EY515" s="80"/>
      <c r="EZ515" s="80"/>
      <c r="FA515" s="80"/>
      <c r="FB515" s="80"/>
      <c r="FC515" s="80"/>
      <c r="FD515" s="80"/>
      <c r="FE515" s="80"/>
      <c r="FF515" s="80"/>
      <c r="FG515" s="80"/>
      <c r="FH515" s="80"/>
      <c r="FI515" s="80"/>
      <c r="FJ515" s="80"/>
      <c r="FK515" s="80"/>
      <c r="FL515" s="80"/>
      <c r="FM515" s="80"/>
      <c r="FN515" s="80"/>
      <c r="FO515" s="80"/>
      <c r="FP515" s="80"/>
      <c r="FQ515" s="80"/>
      <c r="FR515" s="80"/>
      <c r="FS515" s="80"/>
      <c r="FT515" s="80"/>
      <c r="FU515" s="80"/>
      <c r="FV515" s="80"/>
      <c r="FW515" s="80"/>
      <c r="FX515" s="80"/>
      <c r="FY515" s="80"/>
      <c r="FZ515" s="80"/>
      <c r="GA515" s="80"/>
      <c r="GB515" s="80"/>
      <c r="GC515" s="80"/>
      <c r="GD515" s="80"/>
      <c r="GE515" s="80"/>
      <c r="GF515" s="80"/>
    </row>
    <row r="516" spans="1:188" x14ac:dyDescent="0.25">
      <c r="A516" s="60"/>
      <c r="B516" s="33"/>
      <c r="C516" s="35"/>
      <c r="D516" s="39"/>
      <c r="F516" s="85"/>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80"/>
      <c r="DJ516" s="80"/>
      <c r="DK516" s="80"/>
      <c r="DL516" s="80"/>
      <c r="DM516" s="80"/>
      <c r="DN516" s="80"/>
      <c r="DO516" s="80"/>
      <c r="DP516" s="80"/>
      <c r="DQ516" s="80"/>
      <c r="DR516" s="80"/>
      <c r="DS516" s="80"/>
      <c r="DT516" s="80"/>
      <c r="DU516" s="80"/>
      <c r="DV516" s="80"/>
      <c r="DW516" s="80"/>
      <c r="DX516" s="80"/>
      <c r="DY516" s="80"/>
      <c r="DZ516" s="80"/>
      <c r="EA516" s="80"/>
      <c r="EB516" s="80"/>
      <c r="EC516" s="80"/>
      <c r="ED516" s="80"/>
      <c r="EE516" s="80"/>
      <c r="EF516" s="80"/>
      <c r="EG516" s="80"/>
      <c r="EH516" s="80"/>
      <c r="EI516" s="80"/>
      <c r="EJ516" s="80"/>
      <c r="EK516" s="80"/>
      <c r="EL516" s="80"/>
      <c r="EM516" s="80"/>
      <c r="EN516" s="80"/>
      <c r="EO516" s="80"/>
      <c r="EP516" s="80"/>
      <c r="EQ516" s="80"/>
      <c r="ER516" s="80"/>
      <c r="ES516" s="80"/>
      <c r="ET516" s="80"/>
      <c r="EU516" s="80"/>
      <c r="EV516" s="80"/>
      <c r="EW516" s="80"/>
      <c r="EX516" s="80"/>
      <c r="EY516" s="80"/>
      <c r="EZ516" s="80"/>
      <c r="FA516" s="80"/>
      <c r="FB516" s="80"/>
      <c r="FC516" s="80"/>
      <c r="FD516" s="80"/>
      <c r="FE516" s="80"/>
      <c r="FF516" s="80"/>
      <c r="FG516" s="80"/>
      <c r="FH516" s="80"/>
      <c r="FI516" s="80"/>
      <c r="FJ516" s="80"/>
      <c r="FK516" s="80"/>
      <c r="FL516" s="80"/>
      <c r="FM516" s="80"/>
      <c r="FN516" s="80"/>
      <c r="FO516" s="80"/>
      <c r="FP516" s="80"/>
      <c r="FQ516" s="80"/>
      <c r="FR516" s="80"/>
      <c r="FS516" s="80"/>
      <c r="FT516" s="80"/>
      <c r="FU516" s="80"/>
      <c r="FV516" s="80"/>
      <c r="FW516" s="80"/>
      <c r="FX516" s="80"/>
      <c r="FY516" s="80"/>
      <c r="FZ516" s="80"/>
      <c r="GA516" s="80"/>
      <c r="GB516" s="80"/>
      <c r="GC516" s="80"/>
      <c r="GD516" s="80"/>
      <c r="GE516" s="80"/>
      <c r="GF516" s="80"/>
    </row>
    <row r="517" spans="1:188" x14ac:dyDescent="0.25">
      <c r="A517" s="60"/>
      <c r="B517" s="33"/>
      <c r="C517" s="35"/>
      <c r="D517" s="39"/>
      <c r="F517" s="85"/>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80"/>
      <c r="DJ517" s="80"/>
      <c r="DK517" s="80"/>
      <c r="DL517" s="80"/>
      <c r="DM517" s="80"/>
      <c r="DN517" s="80"/>
      <c r="DO517" s="80"/>
      <c r="DP517" s="80"/>
      <c r="DQ517" s="80"/>
      <c r="DR517" s="80"/>
      <c r="DS517" s="80"/>
      <c r="DT517" s="80"/>
      <c r="DU517" s="80"/>
      <c r="DV517" s="80"/>
      <c r="DW517" s="80"/>
      <c r="DX517" s="80"/>
      <c r="DY517" s="80"/>
      <c r="DZ517" s="80"/>
      <c r="EA517" s="80"/>
      <c r="EB517" s="80"/>
      <c r="EC517" s="80"/>
      <c r="ED517" s="80"/>
      <c r="EE517" s="80"/>
      <c r="EF517" s="80"/>
      <c r="EG517" s="80"/>
      <c r="EH517" s="80"/>
      <c r="EI517" s="80"/>
      <c r="EJ517" s="80"/>
      <c r="EK517" s="80"/>
      <c r="EL517" s="80"/>
      <c r="EM517" s="80"/>
      <c r="EN517" s="80"/>
      <c r="EO517" s="80"/>
      <c r="EP517" s="80"/>
      <c r="EQ517" s="80"/>
      <c r="ER517" s="80"/>
      <c r="ES517" s="80"/>
      <c r="ET517" s="80"/>
      <c r="EU517" s="80"/>
      <c r="EV517" s="80"/>
      <c r="EW517" s="80"/>
      <c r="EX517" s="80"/>
      <c r="EY517" s="80"/>
      <c r="EZ517" s="80"/>
      <c r="FA517" s="80"/>
      <c r="FB517" s="80"/>
      <c r="FC517" s="80"/>
      <c r="FD517" s="80"/>
      <c r="FE517" s="80"/>
      <c r="FF517" s="80"/>
      <c r="FG517" s="80"/>
      <c r="FH517" s="80"/>
      <c r="FI517" s="80"/>
      <c r="FJ517" s="80"/>
      <c r="FK517" s="80"/>
      <c r="FL517" s="80"/>
      <c r="FM517" s="80"/>
      <c r="FN517" s="80"/>
      <c r="FO517" s="80"/>
      <c r="FP517" s="80"/>
      <c r="FQ517" s="80"/>
      <c r="FR517" s="80"/>
      <c r="FS517" s="80"/>
      <c r="FT517" s="80"/>
      <c r="FU517" s="80"/>
      <c r="FV517" s="80"/>
      <c r="FW517" s="80"/>
      <c r="FX517" s="80"/>
      <c r="FY517" s="80"/>
      <c r="FZ517" s="80"/>
      <c r="GA517" s="80"/>
      <c r="GB517" s="80"/>
      <c r="GC517" s="80"/>
      <c r="GD517" s="80"/>
      <c r="GE517" s="80"/>
      <c r="GF517" s="80"/>
    </row>
    <row r="518" spans="1:188" x14ac:dyDescent="0.25">
      <c r="A518" s="60"/>
      <c r="B518" s="33"/>
      <c r="C518" s="35"/>
      <c r="D518" s="39"/>
      <c r="F518" s="85"/>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c r="CT518" s="80"/>
      <c r="CU518" s="80"/>
      <c r="CV518" s="80"/>
      <c r="CW518" s="80"/>
      <c r="CX518" s="80"/>
      <c r="CY518" s="80"/>
      <c r="CZ518" s="80"/>
      <c r="DA518" s="80"/>
      <c r="DB518" s="80"/>
      <c r="DC518" s="80"/>
      <c r="DD518" s="80"/>
      <c r="DE518" s="80"/>
      <c r="DF518" s="80"/>
      <c r="DG518" s="80"/>
      <c r="DH518" s="80"/>
      <c r="DI518" s="80"/>
      <c r="DJ518" s="80"/>
      <c r="DK518" s="80"/>
      <c r="DL518" s="80"/>
      <c r="DM518" s="80"/>
      <c r="DN518" s="80"/>
      <c r="DO518" s="80"/>
      <c r="DP518" s="80"/>
      <c r="DQ518" s="80"/>
      <c r="DR518" s="80"/>
      <c r="DS518" s="80"/>
      <c r="DT518" s="80"/>
      <c r="DU518" s="80"/>
      <c r="DV518" s="80"/>
      <c r="DW518" s="80"/>
      <c r="DX518" s="80"/>
      <c r="DY518" s="80"/>
      <c r="DZ518" s="80"/>
      <c r="EA518" s="80"/>
      <c r="EB518" s="80"/>
      <c r="EC518" s="80"/>
      <c r="ED518" s="80"/>
      <c r="EE518" s="80"/>
      <c r="EF518" s="80"/>
      <c r="EG518" s="80"/>
      <c r="EH518" s="80"/>
      <c r="EI518" s="80"/>
      <c r="EJ518" s="80"/>
      <c r="EK518" s="80"/>
      <c r="EL518" s="80"/>
      <c r="EM518" s="80"/>
      <c r="EN518" s="80"/>
      <c r="EO518" s="80"/>
      <c r="EP518" s="80"/>
      <c r="EQ518" s="80"/>
      <c r="ER518" s="80"/>
      <c r="ES518" s="80"/>
      <c r="ET518" s="80"/>
      <c r="EU518" s="80"/>
      <c r="EV518" s="80"/>
      <c r="EW518" s="80"/>
      <c r="EX518" s="80"/>
      <c r="EY518" s="80"/>
      <c r="EZ518" s="80"/>
      <c r="FA518" s="80"/>
      <c r="FB518" s="80"/>
      <c r="FC518" s="80"/>
      <c r="FD518" s="80"/>
      <c r="FE518" s="80"/>
      <c r="FF518" s="80"/>
      <c r="FG518" s="80"/>
      <c r="FH518" s="80"/>
      <c r="FI518" s="80"/>
      <c r="FJ518" s="80"/>
      <c r="FK518" s="80"/>
      <c r="FL518" s="80"/>
      <c r="FM518" s="80"/>
      <c r="FN518" s="80"/>
      <c r="FO518" s="80"/>
      <c r="FP518" s="80"/>
      <c r="FQ518" s="80"/>
      <c r="FR518" s="80"/>
      <c r="FS518" s="80"/>
      <c r="FT518" s="80"/>
      <c r="FU518" s="80"/>
      <c r="FV518" s="80"/>
      <c r="FW518" s="80"/>
      <c r="FX518" s="80"/>
      <c r="FY518" s="80"/>
      <c r="FZ518" s="80"/>
      <c r="GA518" s="80"/>
      <c r="GB518" s="80"/>
      <c r="GC518" s="80"/>
      <c r="GD518" s="80"/>
      <c r="GE518" s="80"/>
      <c r="GF518" s="80"/>
    </row>
    <row r="519" spans="1:188" x14ac:dyDescent="0.25">
      <c r="A519" s="60"/>
      <c r="B519" s="33"/>
      <c r="C519" s="35"/>
      <c r="D519" s="39"/>
      <c r="F519" s="85"/>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0"/>
      <c r="CB519" s="80"/>
      <c r="CC519" s="80"/>
      <c r="CD519" s="80"/>
      <c r="CE519" s="80"/>
      <c r="CF519" s="80"/>
      <c r="CG519" s="80"/>
      <c r="CH519" s="80"/>
      <c r="CI519" s="80"/>
      <c r="CJ519" s="80"/>
      <c r="CK519" s="80"/>
      <c r="CL519" s="80"/>
      <c r="CM519" s="80"/>
      <c r="CN519" s="80"/>
      <c r="CO519" s="80"/>
      <c r="CP519" s="80"/>
      <c r="CQ519" s="80"/>
      <c r="CR519" s="80"/>
      <c r="CS519" s="80"/>
      <c r="CT519" s="80"/>
      <c r="CU519" s="80"/>
      <c r="CV519" s="80"/>
      <c r="CW519" s="80"/>
      <c r="CX519" s="80"/>
      <c r="CY519" s="80"/>
      <c r="CZ519" s="80"/>
      <c r="DA519" s="80"/>
      <c r="DB519" s="80"/>
      <c r="DC519" s="80"/>
      <c r="DD519" s="80"/>
      <c r="DE519" s="80"/>
      <c r="DF519" s="80"/>
      <c r="DG519" s="80"/>
      <c r="DH519" s="80"/>
      <c r="DI519" s="80"/>
      <c r="DJ519" s="80"/>
      <c r="DK519" s="80"/>
      <c r="DL519" s="80"/>
      <c r="DM519" s="80"/>
      <c r="DN519" s="80"/>
      <c r="DO519" s="80"/>
      <c r="DP519" s="80"/>
      <c r="DQ519" s="80"/>
      <c r="DR519" s="80"/>
      <c r="DS519" s="80"/>
      <c r="DT519" s="80"/>
      <c r="DU519" s="80"/>
      <c r="DV519" s="80"/>
      <c r="DW519" s="80"/>
      <c r="DX519" s="80"/>
      <c r="DY519" s="80"/>
      <c r="DZ519" s="80"/>
      <c r="EA519" s="80"/>
      <c r="EB519" s="80"/>
      <c r="EC519" s="80"/>
      <c r="ED519" s="80"/>
      <c r="EE519" s="80"/>
      <c r="EF519" s="80"/>
      <c r="EG519" s="80"/>
      <c r="EH519" s="80"/>
      <c r="EI519" s="80"/>
      <c r="EJ519" s="80"/>
      <c r="EK519" s="80"/>
      <c r="EL519" s="80"/>
      <c r="EM519" s="80"/>
      <c r="EN519" s="80"/>
      <c r="EO519" s="80"/>
      <c r="EP519" s="80"/>
      <c r="EQ519" s="80"/>
      <c r="ER519" s="80"/>
      <c r="ES519" s="80"/>
      <c r="ET519" s="80"/>
      <c r="EU519" s="80"/>
      <c r="EV519" s="80"/>
      <c r="EW519" s="80"/>
      <c r="EX519" s="80"/>
      <c r="EY519" s="80"/>
      <c r="EZ519" s="80"/>
      <c r="FA519" s="80"/>
      <c r="FB519" s="80"/>
      <c r="FC519" s="80"/>
      <c r="FD519" s="80"/>
      <c r="FE519" s="80"/>
      <c r="FF519" s="80"/>
      <c r="FG519" s="80"/>
      <c r="FH519" s="80"/>
      <c r="FI519" s="80"/>
      <c r="FJ519" s="80"/>
      <c r="FK519" s="80"/>
      <c r="FL519" s="80"/>
      <c r="FM519" s="80"/>
      <c r="FN519" s="80"/>
      <c r="FO519" s="80"/>
      <c r="FP519" s="80"/>
      <c r="FQ519" s="80"/>
      <c r="FR519" s="80"/>
      <c r="FS519" s="80"/>
      <c r="FT519" s="80"/>
      <c r="FU519" s="80"/>
      <c r="FV519" s="80"/>
      <c r="FW519" s="80"/>
      <c r="FX519" s="80"/>
      <c r="FY519" s="80"/>
      <c r="FZ519" s="80"/>
      <c r="GA519" s="80"/>
      <c r="GB519" s="80"/>
      <c r="GC519" s="80"/>
      <c r="GD519" s="80"/>
      <c r="GE519" s="80"/>
      <c r="GF519" s="80"/>
    </row>
    <row r="520" spans="1:188" x14ac:dyDescent="0.25">
      <c r="A520" s="60"/>
      <c r="B520" s="33"/>
      <c r="C520" s="35"/>
      <c r="D520" s="39"/>
      <c r="F520" s="85"/>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0"/>
      <c r="CB520" s="80"/>
      <c r="CC520" s="80"/>
      <c r="CD520" s="80"/>
      <c r="CE520" s="80"/>
      <c r="CF520" s="80"/>
      <c r="CG520" s="80"/>
      <c r="CH520" s="80"/>
      <c r="CI520" s="80"/>
      <c r="CJ520" s="80"/>
      <c r="CK520" s="80"/>
      <c r="CL520" s="80"/>
      <c r="CM520" s="80"/>
      <c r="CN520" s="80"/>
      <c r="CO520" s="80"/>
      <c r="CP520" s="80"/>
      <c r="CQ520" s="80"/>
      <c r="CR520" s="80"/>
      <c r="CS520" s="80"/>
      <c r="CT520" s="80"/>
      <c r="CU520" s="80"/>
      <c r="CV520" s="80"/>
      <c r="CW520" s="80"/>
      <c r="CX520" s="80"/>
      <c r="CY520" s="80"/>
      <c r="CZ520" s="80"/>
      <c r="DA520" s="80"/>
      <c r="DB520" s="80"/>
      <c r="DC520" s="80"/>
      <c r="DD520" s="80"/>
      <c r="DE520" s="80"/>
      <c r="DF520" s="80"/>
      <c r="DG520" s="80"/>
      <c r="DH520" s="80"/>
      <c r="DI520" s="80"/>
      <c r="DJ520" s="80"/>
      <c r="DK520" s="80"/>
      <c r="DL520" s="80"/>
      <c r="DM520" s="80"/>
      <c r="DN520" s="80"/>
      <c r="DO520" s="80"/>
      <c r="DP520" s="80"/>
      <c r="DQ520" s="80"/>
      <c r="DR520" s="80"/>
      <c r="DS520" s="80"/>
      <c r="DT520" s="80"/>
      <c r="DU520" s="80"/>
      <c r="DV520" s="80"/>
      <c r="DW520" s="80"/>
      <c r="DX520" s="80"/>
      <c r="DY520" s="80"/>
      <c r="DZ520" s="80"/>
      <c r="EA520" s="80"/>
      <c r="EB520" s="80"/>
      <c r="EC520" s="80"/>
      <c r="ED520" s="80"/>
      <c r="EE520" s="80"/>
      <c r="EF520" s="80"/>
      <c r="EG520" s="80"/>
      <c r="EH520" s="80"/>
      <c r="EI520" s="80"/>
      <c r="EJ520" s="80"/>
      <c r="EK520" s="80"/>
      <c r="EL520" s="80"/>
      <c r="EM520" s="80"/>
      <c r="EN520" s="80"/>
      <c r="EO520" s="80"/>
      <c r="EP520" s="80"/>
      <c r="EQ520" s="80"/>
      <c r="ER520" s="80"/>
      <c r="ES520" s="80"/>
      <c r="ET520" s="80"/>
      <c r="EU520" s="80"/>
      <c r="EV520" s="80"/>
      <c r="EW520" s="80"/>
      <c r="EX520" s="80"/>
      <c r="EY520" s="80"/>
      <c r="EZ520" s="80"/>
      <c r="FA520" s="80"/>
      <c r="FB520" s="80"/>
      <c r="FC520" s="80"/>
      <c r="FD520" s="80"/>
      <c r="FE520" s="80"/>
      <c r="FF520" s="80"/>
      <c r="FG520" s="80"/>
      <c r="FH520" s="80"/>
      <c r="FI520" s="80"/>
      <c r="FJ520" s="80"/>
      <c r="FK520" s="80"/>
      <c r="FL520" s="80"/>
      <c r="FM520" s="80"/>
      <c r="FN520" s="80"/>
      <c r="FO520" s="80"/>
      <c r="FP520" s="80"/>
      <c r="FQ520" s="80"/>
      <c r="FR520" s="80"/>
      <c r="FS520" s="80"/>
      <c r="FT520" s="80"/>
      <c r="FU520" s="80"/>
      <c r="FV520" s="80"/>
      <c r="FW520" s="80"/>
      <c r="FX520" s="80"/>
      <c r="FY520" s="80"/>
      <c r="FZ520" s="80"/>
      <c r="GA520" s="80"/>
      <c r="GB520" s="80"/>
      <c r="GC520" s="80"/>
      <c r="GD520" s="80"/>
      <c r="GE520" s="80"/>
      <c r="GF520" s="80"/>
    </row>
    <row r="521" spans="1:188" x14ac:dyDescent="0.25">
      <c r="A521" s="60"/>
      <c r="B521" s="33"/>
      <c r="C521" s="35"/>
      <c r="D521" s="39"/>
      <c r="F521" s="85"/>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0"/>
      <c r="CB521" s="80"/>
      <c r="CC521" s="80"/>
      <c r="CD521" s="80"/>
      <c r="CE521" s="80"/>
      <c r="CF521" s="80"/>
      <c r="CG521" s="80"/>
      <c r="CH521" s="80"/>
      <c r="CI521" s="80"/>
      <c r="CJ521" s="80"/>
      <c r="CK521" s="80"/>
      <c r="CL521" s="80"/>
      <c r="CM521" s="80"/>
      <c r="CN521" s="80"/>
      <c r="CO521" s="80"/>
      <c r="CP521" s="80"/>
      <c r="CQ521" s="80"/>
      <c r="CR521" s="80"/>
      <c r="CS521" s="80"/>
      <c r="CT521" s="80"/>
      <c r="CU521" s="80"/>
      <c r="CV521" s="80"/>
      <c r="CW521" s="80"/>
      <c r="CX521" s="80"/>
      <c r="CY521" s="80"/>
      <c r="CZ521" s="80"/>
      <c r="DA521" s="80"/>
      <c r="DB521" s="80"/>
      <c r="DC521" s="80"/>
      <c r="DD521" s="80"/>
      <c r="DE521" s="80"/>
      <c r="DF521" s="80"/>
      <c r="DG521" s="80"/>
      <c r="DH521" s="80"/>
      <c r="DI521" s="80"/>
      <c r="DJ521" s="80"/>
      <c r="DK521" s="80"/>
      <c r="DL521" s="80"/>
      <c r="DM521" s="80"/>
      <c r="DN521" s="80"/>
      <c r="DO521" s="80"/>
      <c r="DP521" s="80"/>
      <c r="DQ521" s="80"/>
      <c r="DR521" s="80"/>
      <c r="DS521" s="80"/>
      <c r="DT521" s="80"/>
      <c r="DU521" s="80"/>
      <c r="DV521" s="80"/>
      <c r="DW521" s="80"/>
      <c r="DX521" s="80"/>
      <c r="DY521" s="80"/>
      <c r="DZ521" s="80"/>
      <c r="EA521" s="80"/>
      <c r="EB521" s="80"/>
      <c r="EC521" s="80"/>
      <c r="ED521" s="80"/>
      <c r="EE521" s="80"/>
      <c r="EF521" s="80"/>
      <c r="EG521" s="80"/>
      <c r="EH521" s="80"/>
      <c r="EI521" s="80"/>
      <c r="EJ521" s="80"/>
      <c r="EK521" s="80"/>
      <c r="EL521" s="80"/>
      <c r="EM521" s="80"/>
      <c r="EN521" s="80"/>
      <c r="EO521" s="80"/>
      <c r="EP521" s="80"/>
      <c r="EQ521" s="80"/>
      <c r="ER521" s="80"/>
      <c r="ES521" s="80"/>
      <c r="ET521" s="80"/>
      <c r="EU521" s="80"/>
      <c r="EV521" s="80"/>
      <c r="EW521" s="80"/>
      <c r="EX521" s="80"/>
      <c r="EY521" s="80"/>
      <c r="EZ521" s="80"/>
      <c r="FA521" s="80"/>
      <c r="FB521" s="80"/>
      <c r="FC521" s="80"/>
      <c r="FD521" s="80"/>
      <c r="FE521" s="80"/>
      <c r="FF521" s="80"/>
      <c r="FG521" s="80"/>
      <c r="FH521" s="80"/>
      <c r="FI521" s="80"/>
      <c r="FJ521" s="80"/>
      <c r="FK521" s="80"/>
      <c r="FL521" s="80"/>
      <c r="FM521" s="80"/>
      <c r="FN521" s="80"/>
      <c r="FO521" s="80"/>
      <c r="FP521" s="80"/>
      <c r="FQ521" s="80"/>
      <c r="FR521" s="80"/>
      <c r="FS521" s="80"/>
      <c r="FT521" s="80"/>
      <c r="FU521" s="80"/>
      <c r="FV521" s="80"/>
      <c r="FW521" s="80"/>
      <c r="FX521" s="80"/>
      <c r="FY521" s="80"/>
      <c r="FZ521" s="80"/>
      <c r="GA521" s="80"/>
      <c r="GB521" s="80"/>
      <c r="GC521" s="80"/>
      <c r="GD521" s="80"/>
      <c r="GE521" s="80"/>
      <c r="GF521" s="80"/>
    </row>
    <row r="522" spans="1:188" x14ac:dyDescent="0.25">
      <c r="A522" s="60"/>
      <c r="B522" s="33"/>
      <c r="C522" s="35"/>
      <c r="D522" s="39"/>
      <c r="F522" s="85"/>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0"/>
      <c r="CB522" s="80"/>
      <c r="CC522" s="80"/>
      <c r="CD522" s="80"/>
      <c r="CE522" s="80"/>
      <c r="CF522" s="80"/>
      <c r="CG522" s="80"/>
      <c r="CH522" s="80"/>
      <c r="CI522" s="80"/>
      <c r="CJ522" s="80"/>
      <c r="CK522" s="80"/>
      <c r="CL522" s="80"/>
      <c r="CM522" s="80"/>
      <c r="CN522" s="80"/>
      <c r="CO522" s="80"/>
      <c r="CP522" s="80"/>
      <c r="CQ522" s="80"/>
      <c r="CR522" s="80"/>
      <c r="CS522" s="80"/>
      <c r="CT522" s="80"/>
      <c r="CU522" s="80"/>
      <c r="CV522" s="80"/>
      <c r="CW522" s="80"/>
      <c r="CX522" s="80"/>
      <c r="CY522" s="80"/>
      <c r="CZ522" s="80"/>
      <c r="DA522" s="80"/>
      <c r="DB522" s="80"/>
      <c r="DC522" s="80"/>
      <c r="DD522" s="80"/>
      <c r="DE522" s="80"/>
      <c r="DF522" s="80"/>
      <c r="DG522" s="80"/>
      <c r="DH522" s="80"/>
      <c r="DI522" s="80"/>
      <c r="DJ522" s="80"/>
      <c r="DK522" s="80"/>
      <c r="DL522" s="80"/>
      <c r="DM522" s="80"/>
      <c r="DN522" s="80"/>
      <c r="DO522" s="80"/>
      <c r="DP522" s="80"/>
      <c r="DQ522" s="80"/>
      <c r="DR522" s="80"/>
      <c r="DS522" s="80"/>
      <c r="DT522" s="80"/>
      <c r="DU522" s="80"/>
      <c r="DV522" s="80"/>
      <c r="DW522" s="80"/>
      <c r="DX522" s="80"/>
      <c r="DY522" s="80"/>
      <c r="DZ522" s="80"/>
      <c r="EA522" s="80"/>
      <c r="EB522" s="80"/>
      <c r="EC522" s="80"/>
      <c r="ED522" s="80"/>
      <c r="EE522" s="80"/>
      <c r="EF522" s="80"/>
      <c r="EG522" s="80"/>
      <c r="EH522" s="80"/>
      <c r="EI522" s="80"/>
      <c r="EJ522" s="80"/>
      <c r="EK522" s="80"/>
      <c r="EL522" s="80"/>
      <c r="EM522" s="80"/>
      <c r="EN522" s="80"/>
      <c r="EO522" s="80"/>
      <c r="EP522" s="80"/>
      <c r="EQ522" s="80"/>
      <c r="ER522" s="80"/>
      <c r="ES522" s="80"/>
      <c r="ET522" s="80"/>
      <c r="EU522" s="80"/>
      <c r="EV522" s="80"/>
      <c r="EW522" s="80"/>
      <c r="EX522" s="80"/>
      <c r="EY522" s="80"/>
      <c r="EZ522" s="80"/>
      <c r="FA522" s="80"/>
      <c r="FB522" s="80"/>
      <c r="FC522" s="80"/>
      <c r="FD522" s="80"/>
      <c r="FE522" s="80"/>
      <c r="FF522" s="80"/>
      <c r="FG522" s="80"/>
      <c r="FH522" s="80"/>
      <c r="FI522" s="80"/>
      <c r="FJ522" s="80"/>
      <c r="FK522" s="80"/>
      <c r="FL522" s="80"/>
      <c r="FM522" s="80"/>
      <c r="FN522" s="80"/>
      <c r="FO522" s="80"/>
      <c r="FP522" s="80"/>
      <c r="FQ522" s="80"/>
      <c r="FR522" s="80"/>
      <c r="FS522" s="80"/>
      <c r="FT522" s="80"/>
      <c r="FU522" s="80"/>
      <c r="FV522" s="80"/>
      <c r="FW522" s="80"/>
      <c r="FX522" s="80"/>
      <c r="FY522" s="80"/>
      <c r="FZ522" s="80"/>
      <c r="GA522" s="80"/>
      <c r="GB522" s="80"/>
      <c r="GC522" s="80"/>
      <c r="GD522" s="80"/>
      <c r="GE522" s="80"/>
      <c r="GF522" s="80"/>
    </row>
    <row r="523" spans="1:188" x14ac:dyDescent="0.25">
      <c r="A523" s="60"/>
      <c r="B523" s="33"/>
      <c r="C523" s="35"/>
      <c r="D523" s="39"/>
      <c r="F523" s="85"/>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0"/>
      <c r="CB523" s="80"/>
      <c r="CC523" s="80"/>
      <c r="CD523" s="80"/>
      <c r="CE523" s="80"/>
      <c r="CF523" s="80"/>
      <c r="CG523" s="80"/>
      <c r="CH523" s="80"/>
      <c r="CI523" s="80"/>
      <c r="CJ523" s="80"/>
      <c r="CK523" s="80"/>
      <c r="CL523" s="80"/>
      <c r="CM523" s="80"/>
      <c r="CN523" s="80"/>
      <c r="CO523" s="80"/>
      <c r="CP523" s="80"/>
      <c r="CQ523" s="80"/>
      <c r="CR523" s="80"/>
      <c r="CS523" s="80"/>
      <c r="CT523" s="80"/>
      <c r="CU523" s="80"/>
      <c r="CV523" s="80"/>
      <c r="CW523" s="80"/>
      <c r="CX523" s="80"/>
      <c r="CY523" s="80"/>
      <c r="CZ523" s="80"/>
      <c r="DA523" s="80"/>
      <c r="DB523" s="80"/>
      <c r="DC523" s="80"/>
      <c r="DD523" s="80"/>
      <c r="DE523" s="80"/>
      <c r="DF523" s="80"/>
      <c r="DG523" s="80"/>
      <c r="DH523" s="80"/>
      <c r="DI523" s="80"/>
      <c r="DJ523" s="80"/>
      <c r="DK523" s="80"/>
      <c r="DL523" s="80"/>
      <c r="DM523" s="80"/>
      <c r="DN523" s="80"/>
      <c r="DO523" s="80"/>
      <c r="DP523" s="80"/>
      <c r="DQ523" s="80"/>
      <c r="DR523" s="80"/>
      <c r="DS523" s="80"/>
      <c r="DT523" s="80"/>
      <c r="DU523" s="80"/>
      <c r="DV523" s="80"/>
      <c r="DW523" s="80"/>
      <c r="DX523" s="80"/>
      <c r="DY523" s="80"/>
      <c r="DZ523" s="80"/>
      <c r="EA523" s="80"/>
      <c r="EB523" s="80"/>
      <c r="EC523" s="80"/>
      <c r="ED523" s="80"/>
      <c r="EE523" s="80"/>
      <c r="EF523" s="80"/>
      <c r="EG523" s="80"/>
      <c r="EH523" s="80"/>
      <c r="EI523" s="80"/>
      <c r="EJ523" s="80"/>
      <c r="EK523" s="80"/>
      <c r="EL523" s="80"/>
      <c r="EM523" s="80"/>
      <c r="EN523" s="80"/>
      <c r="EO523" s="80"/>
      <c r="EP523" s="80"/>
      <c r="EQ523" s="80"/>
      <c r="ER523" s="80"/>
      <c r="ES523" s="80"/>
      <c r="ET523" s="80"/>
      <c r="EU523" s="80"/>
      <c r="EV523" s="80"/>
      <c r="EW523" s="80"/>
      <c r="EX523" s="80"/>
      <c r="EY523" s="80"/>
      <c r="EZ523" s="80"/>
      <c r="FA523" s="80"/>
      <c r="FB523" s="80"/>
      <c r="FC523" s="80"/>
      <c r="FD523" s="80"/>
      <c r="FE523" s="80"/>
      <c r="FF523" s="80"/>
      <c r="FG523" s="80"/>
      <c r="FH523" s="80"/>
      <c r="FI523" s="80"/>
      <c r="FJ523" s="80"/>
      <c r="FK523" s="80"/>
      <c r="FL523" s="80"/>
      <c r="FM523" s="80"/>
      <c r="FN523" s="80"/>
      <c r="FO523" s="80"/>
      <c r="FP523" s="80"/>
      <c r="FQ523" s="80"/>
      <c r="FR523" s="80"/>
      <c r="FS523" s="80"/>
      <c r="FT523" s="80"/>
      <c r="FU523" s="80"/>
      <c r="FV523" s="80"/>
      <c r="FW523" s="80"/>
      <c r="FX523" s="80"/>
      <c r="FY523" s="80"/>
      <c r="FZ523" s="80"/>
      <c r="GA523" s="80"/>
      <c r="GB523" s="80"/>
      <c r="GC523" s="80"/>
      <c r="GD523" s="80"/>
      <c r="GE523" s="80"/>
      <c r="GF523" s="80"/>
    </row>
    <row r="524" spans="1:188" x14ac:dyDescent="0.25">
      <c r="A524" s="60"/>
      <c r="B524" s="33"/>
      <c r="C524" s="35"/>
      <c r="D524" s="39"/>
      <c r="F524" s="85"/>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80"/>
      <c r="AO524" s="80"/>
      <c r="AP524" s="80"/>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0"/>
      <c r="CB524" s="80"/>
      <c r="CC524" s="80"/>
      <c r="CD524" s="80"/>
      <c r="CE524" s="80"/>
      <c r="CF524" s="80"/>
      <c r="CG524" s="80"/>
      <c r="CH524" s="80"/>
      <c r="CI524" s="80"/>
      <c r="CJ524" s="80"/>
      <c r="CK524" s="80"/>
      <c r="CL524" s="80"/>
      <c r="CM524" s="80"/>
      <c r="CN524" s="80"/>
      <c r="CO524" s="80"/>
      <c r="CP524" s="80"/>
      <c r="CQ524" s="80"/>
      <c r="CR524" s="80"/>
      <c r="CS524" s="80"/>
      <c r="CT524" s="80"/>
      <c r="CU524" s="80"/>
      <c r="CV524" s="80"/>
      <c r="CW524" s="80"/>
      <c r="CX524" s="80"/>
      <c r="CY524" s="80"/>
      <c r="CZ524" s="80"/>
      <c r="DA524" s="80"/>
      <c r="DB524" s="80"/>
      <c r="DC524" s="80"/>
      <c r="DD524" s="80"/>
      <c r="DE524" s="80"/>
      <c r="DF524" s="80"/>
      <c r="DG524" s="80"/>
      <c r="DH524" s="80"/>
      <c r="DI524" s="80"/>
      <c r="DJ524" s="80"/>
      <c r="DK524" s="80"/>
      <c r="DL524" s="80"/>
      <c r="DM524" s="80"/>
      <c r="DN524" s="80"/>
      <c r="DO524" s="80"/>
      <c r="DP524" s="80"/>
      <c r="DQ524" s="80"/>
      <c r="DR524" s="80"/>
      <c r="DS524" s="80"/>
      <c r="DT524" s="80"/>
      <c r="DU524" s="80"/>
      <c r="DV524" s="80"/>
      <c r="DW524" s="80"/>
      <c r="DX524" s="80"/>
      <c r="DY524" s="80"/>
      <c r="DZ524" s="80"/>
      <c r="EA524" s="80"/>
      <c r="EB524" s="80"/>
      <c r="EC524" s="80"/>
      <c r="ED524" s="80"/>
      <c r="EE524" s="80"/>
      <c r="EF524" s="80"/>
      <c r="EG524" s="80"/>
      <c r="EH524" s="80"/>
      <c r="EI524" s="80"/>
      <c r="EJ524" s="80"/>
      <c r="EK524" s="80"/>
      <c r="EL524" s="80"/>
      <c r="EM524" s="80"/>
      <c r="EN524" s="80"/>
      <c r="EO524" s="80"/>
      <c r="EP524" s="80"/>
      <c r="EQ524" s="80"/>
      <c r="ER524" s="80"/>
      <c r="ES524" s="80"/>
      <c r="ET524" s="80"/>
      <c r="EU524" s="80"/>
      <c r="EV524" s="80"/>
      <c r="EW524" s="80"/>
      <c r="EX524" s="80"/>
      <c r="EY524" s="80"/>
      <c r="EZ524" s="80"/>
      <c r="FA524" s="80"/>
      <c r="FB524" s="80"/>
      <c r="FC524" s="80"/>
      <c r="FD524" s="80"/>
      <c r="FE524" s="80"/>
      <c r="FF524" s="80"/>
      <c r="FG524" s="80"/>
      <c r="FH524" s="80"/>
      <c r="FI524" s="80"/>
      <c r="FJ524" s="80"/>
      <c r="FK524" s="80"/>
      <c r="FL524" s="80"/>
      <c r="FM524" s="80"/>
      <c r="FN524" s="80"/>
      <c r="FO524" s="80"/>
      <c r="FP524" s="80"/>
      <c r="FQ524" s="80"/>
      <c r="FR524" s="80"/>
      <c r="FS524" s="80"/>
      <c r="FT524" s="80"/>
      <c r="FU524" s="80"/>
      <c r="FV524" s="80"/>
      <c r="FW524" s="80"/>
      <c r="FX524" s="80"/>
      <c r="FY524" s="80"/>
      <c r="FZ524" s="80"/>
      <c r="GA524" s="80"/>
      <c r="GB524" s="80"/>
      <c r="GC524" s="80"/>
      <c r="GD524" s="80"/>
      <c r="GE524" s="80"/>
      <c r="GF524" s="80"/>
    </row>
    <row r="525" spans="1:188" x14ac:dyDescent="0.25">
      <c r="A525" s="60"/>
      <c r="B525" s="33"/>
      <c r="C525" s="35"/>
      <c r="D525" s="39"/>
      <c r="F525" s="85"/>
    </row>
    <row r="526" spans="1:188" x14ac:dyDescent="0.25">
      <c r="A526" s="60"/>
      <c r="B526" s="33"/>
      <c r="C526" s="35"/>
      <c r="D526" s="39"/>
      <c r="F526" s="85"/>
    </row>
    <row r="527" spans="1:188" x14ac:dyDescent="0.25">
      <c r="A527" s="60"/>
      <c r="B527" s="33"/>
      <c r="C527" s="35"/>
      <c r="D527" s="39"/>
      <c r="F527" s="85"/>
    </row>
    <row r="528" spans="1:188" x14ac:dyDescent="0.25">
      <c r="A528" s="60"/>
      <c r="B528" s="33"/>
      <c r="C528" s="35"/>
      <c r="D528" s="39"/>
      <c r="F528" s="85"/>
    </row>
    <row r="529" spans="1:6" x14ac:dyDescent="0.25">
      <c r="A529" s="60"/>
      <c r="B529" s="33"/>
      <c r="C529" s="35"/>
      <c r="D529" s="39"/>
      <c r="F529" s="85"/>
    </row>
    <row r="530" spans="1:6" x14ac:dyDescent="0.25">
      <c r="A530" s="60"/>
      <c r="B530" s="33"/>
      <c r="C530" s="35"/>
      <c r="D530" s="39"/>
      <c r="F530" s="85"/>
    </row>
    <row r="531" spans="1:6" x14ac:dyDescent="0.25">
      <c r="A531" s="60"/>
      <c r="B531" s="33"/>
      <c r="C531" s="35"/>
      <c r="D531" s="39"/>
      <c r="F531" s="85"/>
    </row>
    <row r="532" spans="1:6" x14ac:dyDescent="0.25">
      <c r="A532" s="60"/>
      <c r="B532" s="33"/>
      <c r="C532" s="35"/>
      <c r="D532" s="39"/>
      <c r="F532" s="85"/>
    </row>
    <row r="533" spans="1:6" x14ac:dyDescent="0.25">
      <c r="A533" s="60"/>
      <c r="B533" s="33"/>
      <c r="C533" s="35"/>
      <c r="D533" s="39"/>
      <c r="F533" s="85"/>
    </row>
    <row r="534" spans="1:6" x14ac:dyDescent="0.25">
      <c r="A534" s="60"/>
      <c r="B534" s="33"/>
      <c r="C534" s="35"/>
      <c r="D534" s="39"/>
      <c r="F534" s="85"/>
    </row>
    <row r="535" spans="1:6" x14ac:dyDescent="0.25">
      <c r="A535" s="60"/>
      <c r="B535" s="33"/>
      <c r="C535" s="35"/>
      <c r="D535" s="39"/>
      <c r="F535" s="85"/>
    </row>
    <row r="536" spans="1:6" x14ac:dyDescent="0.25">
      <c r="A536" s="60"/>
      <c r="B536" s="33"/>
      <c r="C536" s="35"/>
      <c r="D536" s="39"/>
      <c r="F536" s="85"/>
    </row>
    <row r="537" spans="1:6" x14ac:dyDescent="0.25">
      <c r="A537" s="60"/>
      <c r="B537" s="33"/>
      <c r="C537" s="35"/>
      <c r="D537" s="39"/>
      <c r="F537" s="85"/>
    </row>
    <row r="538" spans="1:6" x14ac:dyDescent="0.25">
      <c r="A538" s="60"/>
      <c r="B538" s="33"/>
      <c r="C538" s="35"/>
      <c r="D538" s="39"/>
      <c r="F538" s="85"/>
    </row>
    <row r="539" spans="1:6" x14ac:dyDescent="0.25">
      <c r="A539" s="60"/>
      <c r="B539" s="33"/>
      <c r="C539" s="35"/>
      <c r="D539" s="39"/>
      <c r="F539" s="85"/>
    </row>
    <row r="540" spans="1:6" x14ac:dyDescent="0.25">
      <c r="A540" s="60"/>
      <c r="B540" s="33"/>
      <c r="C540" s="35"/>
      <c r="D540" s="39"/>
      <c r="F540" s="85"/>
    </row>
    <row r="541" spans="1:6" x14ac:dyDescent="0.25">
      <c r="A541" s="60"/>
      <c r="B541" s="33"/>
      <c r="C541" s="35"/>
      <c r="D541" s="39"/>
      <c r="F541" s="85"/>
    </row>
    <row r="542" spans="1:6" x14ac:dyDescent="0.25">
      <c r="A542" s="60"/>
      <c r="B542" s="33"/>
      <c r="C542" s="35"/>
      <c r="D542" s="39"/>
      <c r="F542" s="85"/>
    </row>
    <row r="543" spans="1:6" x14ac:dyDescent="0.25">
      <c r="A543" s="60"/>
      <c r="B543" s="33"/>
      <c r="C543" s="35"/>
      <c r="D543" s="39"/>
      <c r="F543" s="85"/>
    </row>
    <row r="544" spans="1:6" x14ac:dyDescent="0.25">
      <c r="A544" s="60"/>
      <c r="B544" s="33"/>
      <c r="C544" s="35"/>
      <c r="D544" s="39"/>
      <c r="F544" s="85"/>
    </row>
    <row r="545" spans="1:6" x14ac:dyDescent="0.25">
      <c r="A545" s="60"/>
      <c r="B545" s="33"/>
      <c r="C545" s="35"/>
      <c r="D545" s="39"/>
      <c r="F545" s="85"/>
    </row>
    <row r="546" spans="1:6" x14ac:dyDescent="0.25">
      <c r="A546" s="60"/>
      <c r="B546" s="33"/>
      <c r="C546" s="35"/>
      <c r="D546" s="39"/>
      <c r="F546" s="85"/>
    </row>
    <row r="547" spans="1:6" x14ac:dyDescent="0.25">
      <c r="A547" s="60"/>
      <c r="B547" s="33"/>
      <c r="C547" s="35"/>
      <c r="D547" s="39"/>
      <c r="F547" s="85"/>
    </row>
    <row r="548" spans="1:6" x14ac:dyDescent="0.25">
      <c r="A548" s="60"/>
      <c r="B548" s="33"/>
      <c r="C548" s="35"/>
      <c r="D548" s="39"/>
      <c r="F548" s="85"/>
    </row>
    <row r="549" spans="1:6" x14ac:dyDescent="0.25">
      <c r="A549" s="60"/>
      <c r="B549" s="33"/>
      <c r="C549" s="35"/>
      <c r="D549" s="39"/>
      <c r="F549" s="85"/>
    </row>
    <row r="550" spans="1:6" x14ac:dyDescent="0.25">
      <c r="A550" s="60"/>
      <c r="B550" s="33"/>
      <c r="C550" s="35"/>
      <c r="D550" s="39"/>
      <c r="E550" s="62"/>
      <c r="F550" s="85"/>
    </row>
    <row r="551" spans="1:6" x14ac:dyDescent="0.25">
      <c r="A551" s="60"/>
      <c r="B551" s="33"/>
      <c r="C551" s="35"/>
      <c r="D551" s="39"/>
      <c r="F551" s="85"/>
    </row>
    <row r="552" spans="1:6" x14ac:dyDescent="0.25">
      <c r="A552" s="60"/>
      <c r="B552" s="33"/>
      <c r="C552" s="35"/>
      <c r="D552" s="39"/>
      <c r="E552" s="62"/>
      <c r="F552" s="85"/>
    </row>
    <row r="553" spans="1:6" x14ac:dyDescent="0.25">
      <c r="A553" s="60"/>
      <c r="B553" s="33"/>
      <c r="C553" s="35"/>
      <c r="D553" s="39"/>
      <c r="F553" s="85"/>
    </row>
    <row r="554" spans="1:6" x14ac:dyDescent="0.25">
      <c r="A554" s="60"/>
      <c r="B554" s="33"/>
      <c r="C554" s="35"/>
      <c r="D554" s="39"/>
      <c r="E554" s="62"/>
      <c r="F554" s="85"/>
    </row>
    <row r="555" spans="1:6" x14ac:dyDescent="0.25">
      <c r="A555" s="60"/>
      <c r="B555" s="33"/>
      <c r="C555" s="35"/>
      <c r="D555" s="39"/>
      <c r="F555" s="85"/>
    </row>
    <row r="556" spans="1:6" x14ac:dyDescent="0.25">
      <c r="A556" s="60"/>
      <c r="B556" s="33"/>
      <c r="C556" s="35"/>
      <c r="D556" s="39"/>
      <c r="E556" s="62"/>
      <c r="F556" s="85"/>
    </row>
    <row r="557" spans="1:6" x14ac:dyDescent="0.25">
      <c r="A557" s="60"/>
      <c r="B557" s="33"/>
      <c r="C557" s="35"/>
      <c r="D557" s="39"/>
      <c r="F557" s="85"/>
    </row>
    <row r="558" spans="1:6" x14ac:dyDescent="0.25">
      <c r="A558" s="60"/>
      <c r="B558" s="33"/>
      <c r="C558" s="35"/>
      <c r="D558" s="39"/>
      <c r="F558" s="85"/>
    </row>
    <row r="559" spans="1:6" x14ac:dyDescent="0.25">
      <c r="A559" s="60"/>
      <c r="B559" s="33"/>
      <c r="C559" s="34"/>
      <c r="D559" s="38"/>
      <c r="F559" s="85"/>
    </row>
    <row r="560" spans="1:6" x14ac:dyDescent="0.25">
      <c r="A560" s="60"/>
      <c r="B560" s="33"/>
      <c r="C560" s="35"/>
      <c r="D560" s="39"/>
      <c r="F560" s="85"/>
    </row>
    <row r="561" spans="1:6" x14ac:dyDescent="0.25">
      <c r="A561" s="60"/>
      <c r="B561" s="33"/>
      <c r="C561" s="35"/>
      <c r="D561" s="39"/>
      <c r="F561" s="85"/>
    </row>
    <row r="562" spans="1:6" x14ac:dyDescent="0.25">
      <c r="A562" s="60"/>
      <c r="B562" s="33"/>
      <c r="C562" s="35"/>
      <c r="D562" s="39"/>
      <c r="F562" s="85"/>
    </row>
    <row r="563" spans="1:6" x14ac:dyDescent="0.25">
      <c r="A563" s="60"/>
      <c r="B563" s="33"/>
      <c r="C563" s="35"/>
      <c r="D563" s="39"/>
      <c r="F563" s="85"/>
    </row>
    <row r="564" spans="1:6" x14ac:dyDescent="0.25">
      <c r="A564" s="60"/>
      <c r="B564" s="33"/>
      <c r="C564" s="35"/>
      <c r="D564" s="39"/>
      <c r="F564" s="85"/>
    </row>
    <row r="565" spans="1:6" x14ac:dyDescent="0.25">
      <c r="A565" s="60"/>
      <c r="B565" s="33"/>
      <c r="C565" s="35"/>
      <c r="D565" s="39"/>
      <c r="F565" s="85"/>
    </row>
    <row r="566" spans="1:6" x14ac:dyDescent="0.25">
      <c r="A566" s="60"/>
      <c r="B566" s="33"/>
      <c r="C566" s="35"/>
      <c r="D566" s="39"/>
      <c r="F566" s="85"/>
    </row>
    <row r="567" spans="1:6" x14ac:dyDescent="0.25">
      <c r="A567" s="60"/>
      <c r="B567" s="33"/>
      <c r="C567" s="35"/>
      <c r="D567" s="39"/>
      <c r="F567" s="85"/>
    </row>
    <row r="568" spans="1:6" x14ac:dyDescent="0.25">
      <c r="A568" s="60"/>
      <c r="B568" s="33"/>
      <c r="C568" s="35"/>
      <c r="D568" s="39"/>
      <c r="F568" s="85"/>
    </row>
    <row r="569" spans="1:6" x14ac:dyDescent="0.25">
      <c r="A569" s="60"/>
      <c r="B569" s="33"/>
      <c r="C569" s="35"/>
      <c r="D569" s="39"/>
      <c r="F569" s="85"/>
    </row>
    <row r="570" spans="1:6" x14ac:dyDescent="0.25">
      <c r="A570" s="60"/>
      <c r="B570" s="33"/>
      <c r="C570" s="35"/>
      <c r="D570" s="39"/>
      <c r="F570" s="85"/>
    </row>
    <row r="571" spans="1:6" x14ac:dyDescent="0.25">
      <c r="A571" s="60"/>
      <c r="B571" s="33"/>
      <c r="C571" s="35"/>
      <c r="D571" s="39"/>
      <c r="F571" s="85"/>
    </row>
    <row r="572" spans="1:6" x14ac:dyDescent="0.25">
      <c r="A572" s="60"/>
      <c r="B572" s="33"/>
      <c r="C572" s="35"/>
      <c r="D572" s="39"/>
      <c r="F572" s="85"/>
    </row>
    <row r="573" spans="1:6" x14ac:dyDescent="0.25">
      <c r="A573" s="60"/>
      <c r="B573" s="33"/>
      <c r="C573" s="35"/>
      <c r="D573" s="39"/>
      <c r="F573" s="85"/>
    </row>
    <row r="574" spans="1:6" x14ac:dyDescent="0.25">
      <c r="A574" s="60"/>
      <c r="B574" s="33"/>
      <c r="C574" s="35"/>
      <c r="D574" s="39"/>
      <c r="F574" s="85"/>
    </row>
    <row r="575" spans="1:6" x14ac:dyDescent="0.25">
      <c r="A575" s="60"/>
      <c r="B575" s="33"/>
      <c r="C575" s="35"/>
      <c r="D575" s="39"/>
      <c r="F575" s="85"/>
    </row>
    <row r="576" spans="1:6" x14ac:dyDescent="0.25">
      <c r="A576" s="60"/>
      <c r="B576" s="33"/>
      <c r="C576" s="35"/>
      <c r="D576" s="39"/>
      <c r="F576" s="85"/>
    </row>
    <row r="577" spans="1:6" x14ac:dyDescent="0.25">
      <c r="A577" s="60"/>
      <c r="B577" s="33"/>
      <c r="C577" s="35"/>
      <c r="D577" s="39"/>
      <c r="F577" s="85"/>
    </row>
    <row r="578" spans="1:6" x14ac:dyDescent="0.25">
      <c r="A578" s="60"/>
      <c r="B578" s="33"/>
      <c r="C578" s="35"/>
      <c r="D578" s="39"/>
      <c r="F578" s="85"/>
    </row>
    <row r="579" spans="1:6" x14ac:dyDescent="0.25">
      <c r="A579" s="60"/>
      <c r="B579" s="33"/>
      <c r="C579" s="35"/>
      <c r="D579" s="39"/>
      <c r="F579" s="85"/>
    </row>
    <row r="580" spans="1:6" x14ac:dyDescent="0.25">
      <c r="A580" s="60"/>
      <c r="B580" s="33"/>
      <c r="C580" s="35"/>
      <c r="D580" s="39"/>
      <c r="F580" s="85"/>
    </row>
    <row r="581" spans="1:6" x14ac:dyDescent="0.25">
      <c r="A581" s="60"/>
      <c r="B581" s="33"/>
      <c r="C581" s="35"/>
      <c r="D581" s="39"/>
      <c r="F581" s="85"/>
    </row>
    <row r="582" spans="1:6" x14ac:dyDescent="0.25">
      <c r="A582" s="60"/>
      <c r="B582" s="33"/>
      <c r="C582" s="35"/>
      <c r="D582" s="39"/>
      <c r="F582" s="85"/>
    </row>
    <row r="583" spans="1:6" x14ac:dyDescent="0.25">
      <c r="A583" s="60"/>
      <c r="B583" s="33"/>
      <c r="C583" s="35"/>
      <c r="D583" s="39"/>
      <c r="F583" s="85"/>
    </row>
    <row r="584" spans="1:6" x14ac:dyDescent="0.25">
      <c r="A584" s="60"/>
      <c r="B584" s="33"/>
      <c r="C584" s="35"/>
      <c r="D584" s="39"/>
      <c r="F584" s="85"/>
    </row>
    <row r="585" spans="1:6" x14ac:dyDescent="0.25">
      <c r="A585" s="60"/>
      <c r="B585" s="33"/>
      <c r="C585" s="35"/>
      <c r="D585" s="39"/>
      <c r="F585" s="85"/>
    </row>
    <row r="586" spans="1:6" x14ac:dyDescent="0.25">
      <c r="A586" s="60"/>
      <c r="B586" s="33"/>
      <c r="C586" s="35"/>
      <c r="D586" s="39"/>
      <c r="F586" s="85"/>
    </row>
    <row r="587" spans="1:6" x14ac:dyDescent="0.25">
      <c r="A587" s="60"/>
      <c r="B587" s="33"/>
      <c r="C587" s="35"/>
      <c r="D587" s="39"/>
      <c r="F587" s="85"/>
    </row>
    <row r="588" spans="1:6" x14ac:dyDescent="0.25">
      <c r="A588" s="60"/>
      <c r="B588" s="33"/>
      <c r="C588" s="35"/>
      <c r="D588" s="39"/>
      <c r="F588" s="85"/>
    </row>
    <row r="589" spans="1:6" x14ac:dyDescent="0.25">
      <c r="A589" s="60"/>
      <c r="B589" s="33"/>
      <c r="C589" s="35"/>
      <c r="D589" s="39"/>
      <c r="F589" s="85"/>
    </row>
    <row r="590" spans="1:6" x14ac:dyDescent="0.25">
      <c r="A590" s="60"/>
      <c r="B590" s="33"/>
      <c r="C590" s="35"/>
      <c r="D590" s="39"/>
      <c r="F590" s="85"/>
    </row>
    <row r="591" spans="1:6" x14ac:dyDescent="0.25">
      <c r="A591" s="60"/>
      <c r="B591" s="33"/>
      <c r="C591" s="35"/>
      <c r="D591" s="39"/>
      <c r="F591" s="85"/>
    </row>
    <row r="592" spans="1:6" x14ac:dyDescent="0.25">
      <c r="A592" s="60"/>
      <c r="B592" s="33"/>
      <c r="C592" s="35"/>
      <c r="D592" s="39"/>
      <c r="F592" s="85"/>
    </row>
    <row r="593" spans="1:6" x14ac:dyDescent="0.25">
      <c r="A593" s="60"/>
      <c r="B593" s="33"/>
      <c r="C593" s="35"/>
      <c r="D593" s="39"/>
      <c r="F593" s="85"/>
    </row>
    <row r="594" spans="1:6" x14ac:dyDescent="0.25">
      <c r="A594" s="60"/>
      <c r="B594" s="33"/>
      <c r="C594" s="35"/>
      <c r="D594" s="39"/>
      <c r="F594" s="85"/>
    </row>
    <row r="595" spans="1:6" x14ac:dyDescent="0.25">
      <c r="A595" s="60"/>
      <c r="B595" s="33"/>
      <c r="C595" s="35"/>
      <c r="D595" s="39"/>
      <c r="F595" s="85"/>
    </row>
    <row r="596" spans="1:6" x14ac:dyDescent="0.25">
      <c r="A596" s="60"/>
      <c r="B596" s="33"/>
      <c r="C596" s="35"/>
      <c r="D596" s="39"/>
      <c r="F596" s="85"/>
    </row>
    <row r="597" spans="1:6" x14ac:dyDescent="0.25">
      <c r="A597" s="60"/>
      <c r="B597" s="33"/>
      <c r="C597" s="35"/>
      <c r="D597" s="39"/>
      <c r="F597" s="85"/>
    </row>
    <row r="598" spans="1:6" x14ac:dyDescent="0.25">
      <c r="A598" s="60"/>
      <c r="B598" s="33"/>
      <c r="C598" s="35"/>
      <c r="D598" s="39"/>
      <c r="F598" s="85"/>
    </row>
    <row r="599" spans="1:6" x14ac:dyDescent="0.25">
      <c r="A599" s="60"/>
      <c r="B599" s="33"/>
      <c r="C599" s="35"/>
      <c r="D599" s="39"/>
      <c r="F599" s="85"/>
    </row>
    <row r="600" spans="1:6" x14ac:dyDescent="0.25">
      <c r="A600" s="60"/>
      <c r="B600" s="33"/>
      <c r="C600" s="35"/>
      <c r="D600" s="39"/>
      <c r="F600" s="85"/>
    </row>
    <row r="601" spans="1:6" x14ac:dyDescent="0.25">
      <c r="A601" s="60"/>
      <c r="B601" s="33"/>
      <c r="C601" s="35"/>
      <c r="D601" s="39"/>
      <c r="F601" s="85"/>
    </row>
    <row r="602" spans="1:6" x14ac:dyDescent="0.25">
      <c r="A602" s="60"/>
      <c r="B602" s="33"/>
      <c r="C602" s="35"/>
      <c r="D602" s="39"/>
      <c r="F602" s="85"/>
    </row>
    <row r="603" spans="1:6" x14ac:dyDescent="0.25">
      <c r="A603" s="60"/>
      <c r="B603" s="33"/>
      <c r="C603" s="35"/>
      <c r="D603" s="39"/>
      <c r="F603" s="85"/>
    </row>
    <row r="604" spans="1:6" x14ac:dyDescent="0.25">
      <c r="A604" s="60"/>
      <c r="B604" s="33"/>
      <c r="C604" s="35"/>
      <c r="D604" s="39"/>
      <c r="F604" s="85"/>
    </row>
    <row r="605" spans="1:6" x14ac:dyDescent="0.25">
      <c r="A605" s="60"/>
      <c r="B605" s="33"/>
      <c r="C605" s="35"/>
      <c r="D605" s="39"/>
      <c r="F605" s="85"/>
    </row>
    <row r="606" spans="1:6" x14ac:dyDescent="0.25">
      <c r="A606" s="60"/>
      <c r="B606" s="33"/>
      <c r="C606" s="35"/>
      <c r="D606" s="39"/>
      <c r="F606" s="85"/>
    </row>
    <row r="607" spans="1:6" x14ac:dyDescent="0.25">
      <c r="A607" s="60"/>
      <c r="B607" s="33"/>
      <c r="C607" s="35"/>
      <c r="D607" s="39"/>
      <c r="F607" s="85"/>
    </row>
    <row r="608" spans="1:6" x14ac:dyDescent="0.25">
      <c r="A608" s="60"/>
      <c r="B608" s="33"/>
      <c r="C608" s="35"/>
      <c r="D608" s="39"/>
      <c r="F608" s="85"/>
    </row>
    <row r="609" spans="1:6" x14ac:dyDescent="0.25">
      <c r="A609" s="60"/>
      <c r="B609" s="33"/>
      <c r="C609" s="35"/>
      <c r="D609" s="39"/>
      <c r="F609" s="85"/>
    </row>
    <row r="610" spans="1:6" x14ac:dyDescent="0.25">
      <c r="A610" s="60"/>
      <c r="B610" s="33"/>
      <c r="C610" s="35"/>
      <c r="D610" s="39"/>
      <c r="F610" s="85"/>
    </row>
    <row r="611" spans="1:6" x14ac:dyDescent="0.25">
      <c r="A611" s="60"/>
      <c r="B611" s="33"/>
      <c r="C611" s="35"/>
      <c r="D611" s="39"/>
      <c r="F611" s="85"/>
    </row>
    <row r="612" spans="1:6" x14ac:dyDescent="0.25">
      <c r="A612" s="60"/>
      <c r="B612" s="33"/>
      <c r="C612" s="35"/>
      <c r="D612" s="39"/>
      <c r="F612" s="85"/>
    </row>
    <row r="613" spans="1:6" x14ac:dyDescent="0.25">
      <c r="A613" s="60"/>
      <c r="B613" s="33"/>
      <c r="C613" s="35"/>
      <c r="D613" s="39"/>
      <c r="F613" s="85"/>
    </row>
    <row r="614" spans="1:6" x14ac:dyDescent="0.25">
      <c r="A614" s="60"/>
      <c r="B614" s="33"/>
      <c r="C614" s="35"/>
      <c r="D614" s="39"/>
      <c r="F614" s="85"/>
    </row>
    <row r="615" spans="1:6" x14ac:dyDescent="0.25">
      <c r="A615" s="60"/>
      <c r="B615" s="33"/>
      <c r="C615" s="35"/>
      <c r="D615" s="39"/>
      <c r="F615" s="85"/>
    </row>
    <row r="616" spans="1:6" x14ac:dyDescent="0.25">
      <c r="A616" s="60"/>
      <c r="B616" s="33"/>
      <c r="C616" s="35"/>
      <c r="D616" s="39"/>
      <c r="F616" s="85"/>
    </row>
    <row r="617" spans="1:6" x14ac:dyDescent="0.25">
      <c r="A617" s="60"/>
      <c r="B617" s="33"/>
      <c r="C617" s="35"/>
      <c r="D617" s="39"/>
      <c r="F617" s="85"/>
    </row>
    <row r="618" spans="1:6" x14ac:dyDescent="0.25">
      <c r="A618" s="60"/>
      <c r="B618" s="33"/>
      <c r="C618" s="35"/>
      <c r="D618" s="39"/>
      <c r="F618" s="85"/>
    </row>
    <row r="619" spans="1:6" x14ac:dyDescent="0.25">
      <c r="A619" s="60"/>
      <c r="B619" s="33"/>
      <c r="C619" s="35"/>
      <c r="D619" s="39"/>
      <c r="F619" s="85"/>
    </row>
    <row r="620" spans="1:6" x14ac:dyDescent="0.25">
      <c r="A620" s="60"/>
      <c r="B620" s="33"/>
      <c r="C620" s="35"/>
      <c r="D620" s="39"/>
      <c r="F620" s="85"/>
    </row>
    <row r="621" spans="1:6" x14ac:dyDescent="0.25">
      <c r="A621" s="60"/>
      <c r="B621" s="33"/>
      <c r="C621" s="35"/>
      <c r="D621" s="39"/>
      <c r="F621" s="85"/>
    </row>
    <row r="622" spans="1:6" x14ac:dyDescent="0.25">
      <c r="A622" s="60"/>
      <c r="B622" s="33"/>
      <c r="C622" s="35"/>
      <c r="D622" s="39"/>
      <c r="F622" s="85"/>
    </row>
    <row r="623" spans="1:6" x14ac:dyDescent="0.25">
      <c r="A623" s="60"/>
      <c r="B623" s="33"/>
      <c r="C623" s="35"/>
      <c r="D623" s="39"/>
      <c r="F623" s="85"/>
    </row>
    <row r="624" spans="1:6" x14ac:dyDescent="0.25">
      <c r="A624" s="60"/>
      <c r="B624" s="33"/>
      <c r="C624" s="35"/>
      <c r="D624" s="39"/>
      <c r="F624" s="85"/>
    </row>
    <row r="625" spans="1:6" x14ac:dyDescent="0.25">
      <c r="A625" s="60"/>
      <c r="B625" s="33"/>
      <c r="C625" s="35"/>
      <c r="D625" s="39"/>
      <c r="F625" s="85"/>
    </row>
    <row r="626" spans="1:6" x14ac:dyDescent="0.25">
      <c r="A626" s="60"/>
      <c r="B626" s="33"/>
      <c r="C626" s="35"/>
      <c r="D626" s="39"/>
      <c r="F626" s="85"/>
    </row>
    <row r="627" spans="1:6" x14ac:dyDescent="0.25">
      <c r="A627" s="60"/>
      <c r="B627" s="33"/>
      <c r="C627" s="35"/>
      <c r="D627" s="39"/>
      <c r="F627" s="85"/>
    </row>
    <row r="628" spans="1:6" x14ac:dyDescent="0.25">
      <c r="A628" s="60"/>
      <c r="B628" s="33"/>
      <c r="C628" s="35"/>
      <c r="D628" s="39"/>
      <c r="F628" s="85"/>
    </row>
    <row r="629" spans="1:6" x14ac:dyDescent="0.25">
      <c r="A629" s="60"/>
      <c r="B629" s="33"/>
      <c r="C629" s="35"/>
      <c r="D629" s="39"/>
      <c r="F629" s="85"/>
    </row>
    <row r="630" spans="1:6" x14ac:dyDescent="0.25">
      <c r="A630" s="60"/>
      <c r="B630" s="33"/>
      <c r="C630" s="35"/>
      <c r="D630" s="39"/>
      <c r="F630" s="85"/>
    </row>
    <row r="631" spans="1:6" x14ac:dyDescent="0.25">
      <c r="A631" s="60"/>
      <c r="B631" s="33"/>
      <c r="C631" s="35"/>
      <c r="D631" s="39"/>
      <c r="F631" s="85"/>
    </row>
    <row r="632" spans="1:6" x14ac:dyDescent="0.25">
      <c r="A632" s="60"/>
      <c r="B632" s="33"/>
      <c r="C632" s="35"/>
      <c r="D632" s="39"/>
      <c r="F632" s="85"/>
    </row>
    <row r="633" spans="1:6" x14ac:dyDescent="0.25">
      <c r="A633" s="60"/>
      <c r="B633" s="33"/>
      <c r="C633" s="35"/>
      <c r="D633" s="39"/>
      <c r="F633" s="85"/>
    </row>
    <row r="634" spans="1:6" x14ac:dyDescent="0.25">
      <c r="A634" s="60"/>
      <c r="B634" s="33"/>
      <c r="C634" s="35"/>
      <c r="D634" s="39"/>
      <c r="F634" s="85"/>
    </row>
    <row r="635" spans="1:6" x14ac:dyDescent="0.25">
      <c r="A635" s="60"/>
      <c r="B635" s="33"/>
      <c r="C635" s="35"/>
      <c r="D635" s="39"/>
      <c r="F635" s="85"/>
    </row>
    <row r="636" spans="1:6" x14ac:dyDescent="0.25">
      <c r="A636" s="60"/>
      <c r="B636" s="33"/>
      <c r="C636" s="35"/>
      <c r="D636" s="39"/>
      <c r="F636" s="85"/>
    </row>
    <row r="637" spans="1:6" x14ac:dyDescent="0.25">
      <c r="A637" s="60"/>
      <c r="B637" s="33"/>
      <c r="C637" s="35"/>
      <c r="D637" s="39"/>
      <c r="F637" s="85"/>
    </row>
    <row r="638" spans="1:6" x14ac:dyDescent="0.25">
      <c r="A638" s="60"/>
      <c r="B638" s="33"/>
      <c r="C638" s="35"/>
      <c r="D638" s="39"/>
      <c r="F638" s="85"/>
    </row>
    <row r="639" spans="1:6" x14ac:dyDescent="0.25">
      <c r="A639" s="60"/>
      <c r="B639" s="33"/>
      <c r="C639" s="35"/>
      <c r="D639" s="39"/>
      <c r="F639" s="85"/>
    </row>
    <row r="640" spans="1:6" x14ac:dyDescent="0.25">
      <c r="A640" s="60"/>
      <c r="B640" s="33"/>
      <c r="C640" s="35"/>
      <c r="D640" s="39"/>
      <c r="F640" s="85"/>
    </row>
    <row r="641" spans="1:6" x14ac:dyDescent="0.25">
      <c r="A641" s="60"/>
      <c r="B641" s="33"/>
      <c r="C641" s="35"/>
      <c r="D641" s="39"/>
      <c r="F641" s="85"/>
    </row>
    <row r="642" spans="1:6" x14ac:dyDescent="0.25">
      <c r="A642" s="60"/>
      <c r="B642" s="33"/>
      <c r="C642" s="35"/>
      <c r="D642" s="39"/>
      <c r="F642" s="85"/>
    </row>
    <row r="643" spans="1:6" x14ac:dyDescent="0.25">
      <c r="A643" s="60"/>
      <c r="B643" s="33"/>
      <c r="C643" s="35"/>
      <c r="D643" s="39"/>
      <c r="F643" s="85"/>
    </row>
    <row r="644" spans="1:6" x14ac:dyDescent="0.25">
      <c r="A644" s="60"/>
      <c r="B644" s="33"/>
      <c r="C644" s="35"/>
      <c r="D644" s="39"/>
      <c r="F644" s="85"/>
    </row>
    <row r="645" spans="1:6" x14ac:dyDescent="0.25">
      <c r="A645" s="60"/>
      <c r="B645" s="33"/>
      <c r="C645" s="35"/>
      <c r="D645" s="39"/>
      <c r="F645" s="85"/>
    </row>
    <row r="646" spans="1:6" x14ac:dyDescent="0.25">
      <c r="A646" s="60"/>
      <c r="B646" s="33"/>
      <c r="C646" s="35"/>
      <c r="D646" s="39"/>
      <c r="F646" s="85"/>
    </row>
    <row r="647" spans="1:6" x14ac:dyDescent="0.25">
      <c r="A647" s="60"/>
      <c r="B647" s="33"/>
      <c r="C647" s="35"/>
      <c r="D647" s="39"/>
      <c r="F647" s="85"/>
    </row>
    <row r="648" spans="1:6" x14ac:dyDescent="0.25">
      <c r="A648" s="60"/>
      <c r="B648" s="33"/>
      <c r="C648" s="35"/>
      <c r="D648" s="39"/>
      <c r="F648" s="85"/>
    </row>
    <row r="649" spans="1:6" x14ac:dyDescent="0.25">
      <c r="A649" s="60"/>
      <c r="B649" s="33"/>
      <c r="C649" s="35"/>
      <c r="D649" s="39"/>
      <c r="F649" s="85"/>
    </row>
    <row r="650" spans="1:6" x14ac:dyDescent="0.25">
      <c r="A650" s="60"/>
      <c r="B650" s="33"/>
      <c r="C650" s="35"/>
      <c r="D650" s="39"/>
      <c r="F650" s="85"/>
    </row>
    <row r="651" spans="1:6" x14ac:dyDescent="0.25">
      <c r="A651" s="60"/>
      <c r="B651" s="33"/>
      <c r="C651" s="35"/>
      <c r="D651" s="39"/>
      <c r="F651" s="85"/>
    </row>
    <row r="652" spans="1:6" x14ac:dyDescent="0.25">
      <c r="A652" s="60"/>
      <c r="B652" s="33"/>
      <c r="C652" s="35"/>
      <c r="D652" s="39"/>
      <c r="F652" s="85"/>
    </row>
    <row r="653" spans="1:6" x14ac:dyDescent="0.25">
      <c r="A653" s="60"/>
      <c r="B653" s="33"/>
      <c r="C653" s="35"/>
      <c r="D653" s="39"/>
      <c r="F653" s="85"/>
    </row>
    <row r="654" spans="1:6" x14ac:dyDescent="0.25">
      <c r="A654" s="60"/>
      <c r="B654" s="33"/>
      <c r="C654" s="35"/>
      <c r="D654" s="39"/>
      <c r="F654" s="85"/>
    </row>
    <row r="655" spans="1:6" x14ac:dyDescent="0.25">
      <c r="A655" s="60"/>
      <c r="B655" s="33"/>
      <c r="C655" s="35"/>
      <c r="D655" s="39"/>
      <c r="F655" s="85"/>
    </row>
    <row r="656" spans="1:6" x14ac:dyDescent="0.25">
      <c r="A656" s="60"/>
      <c r="B656" s="33"/>
      <c r="C656" s="35"/>
      <c r="D656" s="39"/>
      <c r="F656" s="85"/>
    </row>
    <row r="657" spans="1:6" x14ac:dyDescent="0.25">
      <c r="A657" s="60"/>
      <c r="B657" s="33"/>
      <c r="C657" s="35"/>
      <c r="D657" s="39"/>
      <c r="F657" s="85"/>
    </row>
    <row r="658" spans="1:6" x14ac:dyDescent="0.25">
      <c r="A658" s="60"/>
      <c r="B658" s="33"/>
      <c r="C658" s="35"/>
      <c r="D658" s="39"/>
      <c r="F658" s="85"/>
    </row>
    <row r="659" spans="1:6" x14ac:dyDescent="0.25">
      <c r="A659" s="60"/>
      <c r="B659" s="33"/>
      <c r="C659" s="35"/>
      <c r="D659" s="39"/>
      <c r="F659" s="85"/>
    </row>
    <row r="660" spans="1:6" x14ac:dyDescent="0.25">
      <c r="A660" s="60"/>
      <c r="B660" s="33"/>
      <c r="C660" s="35"/>
      <c r="D660" s="39"/>
      <c r="F660" s="85"/>
    </row>
    <row r="661" spans="1:6" x14ac:dyDescent="0.25">
      <c r="A661" s="60"/>
      <c r="B661" s="33"/>
      <c r="C661" s="35"/>
      <c r="D661" s="39"/>
      <c r="F661" s="85"/>
    </row>
    <row r="662" spans="1:6" x14ac:dyDescent="0.25">
      <c r="A662" s="60"/>
      <c r="B662" s="33"/>
      <c r="C662" s="35"/>
      <c r="D662" s="39"/>
      <c r="F662" s="85"/>
    </row>
    <row r="663" spans="1:6" x14ac:dyDescent="0.25">
      <c r="A663" s="60"/>
      <c r="B663" s="33"/>
      <c r="C663" s="35"/>
      <c r="D663" s="39"/>
      <c r="F663" s="85"/>
    </row>
    <row r="664" spans="1:6" x14ac:dyDescent="0.25">
      <c r="A664" s="60"/>
      <c r="B664" s="33"/>
      <c r="C664" s="35"/>
      <c r="D664" s="39"/>
      <c r="F664" s="85"/>
    </row>
    <row r="665" spans="1:6" x14ac:dyDescent="0.25">
      <c r="A665" s="60"/>
      <c r="B665" s="33"/>
      <c r="C665" s="35"/>
      <c r="D665" s="39"/>
      <c r="F665" s="85"/>
    </row>
    <row r="666" spans="1:6" x14ac:dyDescent="0.25">
      <c r="A666" s="60"/>
      <c r="B666" s="33"/>
      <c r="C666" s="35"/>
      <c r="D666" s="39"/>
      <c r="F666" s="85"/>
    </row>
    <row r="667" spans="1:6" x14ac:dyDescent="0.25">
      <c r="A667" s="60"/>
      <c r="B667" s="33"/>
      <c r="C667" s="35"/>
      <c r="D667" s="39"/>
      <c r="F667" s="85"/>
    </row>
    <row r="668" spans="1:6" x14ac:dyDescent="0.25">
      <c r="A668" s="60"/>
      <c r="B668" s="33"/>
      <c r="C668" s="35"/>
      <c r="D668" s="39"/>
      <c r="F668" s="85"/>
    </row>
    <row r="669" spans="1:6" x14ac:dyDescent="0.25">
      <c r="A669" s="60"/>
      <c r="B669" s="33"/>
      <c r="C669" s="35"/>
      <c r="D669" s="39"/>
      <c r="F669" s="85"/>
    </row>
    <row r="670" spans="1:6" x14ac:dyDescent="0.25">
      <c r="A670" s="60"/>
      <c r="B670" s="33"/>
      <c r="C670" s="35"/>
      <c r="D670" s="39"/>
      <c r="F670" s="85"/>
    </row>
    <row r="671" spans="1:6" x14ac:dyDescent="0.25">
      <c r="A671" s="60"/>
      <c r="B671" s="33"/>
      <c r="C671" s="35"/>
      <c r="D671" s="39"/>
      <c r="F671" s="85"/>
    </row>
    <row r="672" spans="1:6" x14ac:dyDescent="0.25">
      <c r="A672" s="60"/>
      <c r="B672" s="33"/>
      <c r="C672" s="35"/>
      <c r="D672" s="39"/>
      <c r="F672" s="85"/>
    </row>
    <row r="673" spans="1:6" x14ac:dyDescent="0.25">
      <c r="A673" s="60"/>
      <c r="B673" s="33"/>
      <c r="C673" s="35"/>
      <c r="D673" s="39"/>
      <c r="F673" s="85"/>
    </row>
    <row r="674" spans="1:6" x14ac:dyDescent="0.25">
      <c r="A674" s="60"/>
      <c r="B674" s="33"/>
      <c r="C674" s="35"/>
      <c r="D674" s="39"/>
      <c r="F674" s="85"/>
    </row>
    <row r="675" spans="1:6" x14ac:dyDescent="0.25">
      <c r="A675" s="60"/>
      <c r="B675" s="33"/>
      <c r="C675" s="35"/>
      <c r="D675" s="39"/>
      <c r="F675" s="85"/>
    </row>
    <row r="676" spans="1:6" x14ac:dyDescent="0.25">
      <c r="A676" s="60"/>
      <c r="B676" s="33"/>
      <c r="C676" s="35"/>
      <c r="D676" s="39"/>
      <c r="F676" s="85"/>
    </row>
    <row r="677" spans="1:6" x14ac:dyDescent="0.25">
      <c r="A677" s="60"/>
      <c r="B677" s="33"/>
      <c r="C677" s="35"/>
      <c r="D677" s="39"/>
      <c r="F677" s="85"/>
    </row>
    <row r="678" spans="1:6" x14ac:dyDescent="0.25">
      <c r="A678" s="60"/>
      <c r="B678" s="33"/>
      <c r="C678" s="35"/>
      <c r="D678" s="39"/>
      <c r="F678" s="85"/>
    </row>
    <row r="679" spans="1:6" x14ac:dyDescent="0.25">
      <c r="A679" s="60"/>
      <c r="B679" s="33"/>
      <c r="C679" s="35"/>
      <c r="D679" s="39"/>
      <c r="F679" s="85"/>
    </row>
    <row r="680" spans="1:6" x14ac:dyDescent="0.25">
      <c r="A680" s="60"/>
      <c r="B680" s="33"/>
      <c r="C680" s="35"/>
      <c r="D680" s="39"/>
      <c r="F680" s="85"/>
    </row>
    <row r="681" spans="1:6" x14ac:dyDescent="0.25">
      <c r="A681" s="60"/>
      <c r="B681" s="33"/>
      <c r="C681" s="35"/>
      <c r="D681" s="39"/>
      <c r="F681" s="85"/>
    </row>
    <row r="682" spans="1:6" x14ac:dyDescent="0.25">
      <c r="A682" s="60"/>
      <c r="B682" s="33"/>
      <c r="C682" s="35"/>
      <c r="D682" s="39"/>
      <c r="F682" s="85"/>
    </row>
    <row r="683" spans="1:6" x14ac:dyDescent="0.25">
      <c r="A683" s="60"/>
      <c r="B683" s="33"/>
      <c r="C683" s="35"/>
      <c r="D683" s="39"/>
      <c r="F683" s="85"/>
    </row>
    <row r="684" spans="1:6" x14ac:dyDescent="0.25">
      <c r="A684" s="60"/>
      <c r="B684" s="33"/>
      <c r="C684" s="35"/>
      <c r="D684" s="39"/>
      <c r="F684" s="85"/>
    </row>
    <row r="685" spans="1:6" x14ac:dyDescent="0.25">
      <c r="A685" s="60"/>
      <c r="B685" s="33"/>
      <c r="C685" s="35"/>
      <c r="D685" s="39"/>
      <c r="F685" s="85"/>
    </row>
    <row r="686" spans="1:6" x14ac:dyDescent="0.25">
      <c r="A686" s="60"/>
      <c r="B686" s="33"/>
      <c r="C686" s="35"/>
      <c r="D686" s="39"/>
      <c r="F686" s="85"/>
    </row>
    <row r="687" spans="1:6" x14ac:dyDescent="0.25">
      <c r="A687" s="60"/>
      <c r="B687" s="33"/>
      <c r="C687" s="35"/>
      <c r="D687" s="39"/>
      <c r="F687" s="85"/>
    </row>
    <row r="688" spans="1:6" x14ac:dyDescent="0.25">
      <c r="A688" s="60"/>
      <c r="B688" s="33"/>
      <c r="C688" s="35"/>
      <c r="D688" s="39"/>
      <c r="F688" s="85"/>
    </row>
    <row r="689" spans="1:6" x14ac:dyDescent="0.25">
      <c r="A689" s="60"/>
      <c r="B689" s="33"/>
      <c r="C689" s="35"/>
      <c r="D689" s="39"/>
      <c r="F689" s="85"/>
    </row>
    <row r="690" spans="1:6" x14ac:dyDescent="0.25">
      <c r="A690" s="60"/>
      <c r="B690" s="33"/>
      <c r="C690" s="35"/>
      <c r="D690" s="39"/>
      <c r="F690" s="85"/>
    </row>
    <row r="691" spans="1:6" x14ac:dyDescent="0.25">
      <c r="A691" s="60"/>
      <c r="B691" s="33"/>
      <c r="C691" s="35"/>
      <c r="D691" s="39"/>
      <c r="F691" s="85"/>
    </row>
    <row r="692" spans="1:6" x14ac:dyDescent="0.25">
      <c r="A692" s="60"/>
      <c r="B692" s="33"/>
      <c r="C692" s="35"/>
      <c r="D692" s="39"/>
      <c r="F692" s="85"/>
    </row>
    <row r="693" spans="1:6" x14ac:dyDescent="0.25">
      <c r="A693" s="60"/>
      <c r="B693" s="33"/>
      <c r="C693" s="35"/>
      <c r="D693" s="39"/>
      <c r="F693" s="85"/>
    </row>
    <row r="694" spans="1:6" x14ac:dyDescent="0.25">
      <c r="A694" s="60"/>
      <c r="B694" s="33"/>
      <c r="C694" s="35"/>
      <c r="D694" s="39"/>
      <c r="F694" s="85"/>
    </row>
    <row r="695" spans="1:6" x14ac:dyDescent="0.25">
      <c r="A695" s="60"/>
      <c r="B695" s="33"/>
      <c r="C695" s="35"/>
      <c r="D695" s="39"/>
      <c r="F695" s="85"/>
    </row>
    <row r="696" spans="1:6" x14ac:dyDescent="0.25">
      <c r="A696" s="60"/>
      <c r="B696" s="33"/>
      <c r="C696" s="35"/>
      <c r="D696" s="39"/>
      <c r="F696" s="85"/>
    </row>
    <row r="697" spans="1:6" x14ac:dyDescent="0.25">
      <c r="A697" s="60"/>
      <c r="B697" s="33"/>
      <c r="C697" s="35"/>
      <c r="D697" s="39"/>
      <c r="F697" s="85"/>
    </row>
    <row r="698" spans="1:6" x14ac:dyDescent="0.25">
      <c r="A698" s="60"/>
      <c r="B698" s="33"/>
      <c r="C698" s="35"/>
      <c r="D698" s="39"/>
      <c r="F698" s="85"/>
    </row>
    <row r="699" spans="1:6" x14ac:dyDescent="0.25">
      <c r="A699" s="60"/>
      <c r="B699" s="33"/>
      <c r="C699" s="35"/>
      <c r="D699" s="39"/>
      <c r="F699" s="85"/>
    </row>
    <row r="700" spans="1:6" x14ac:dyDescent="0.25">
      <c r="A700" s="60"/>
      <c r="B700" s="33"/>
      <c r="C700" s="35"/>
      <c r="D700" s="39"/>
      <c r="F700" s="85"/>
    </row>
    <row r="701" spans="1:6" x14ac:dyDescent="0.25">
      <c r="A701" s="60"/>
      <c r="B701" s="33"/>
      <c r="C701" s="35"/>
      <c r="D701" s="39"/>
      <c r="F701" s="85"/>
    </row>
    <row r="702" spans="1:6" x14ac:dyDescent="0.25">
      <c r="A702" s="60"/>
      <c r="B702" s="33"/>
      <c r="C702" s="35"/>
      <c r="D702" s="39"/>
      <c r="F702" s="85"/>
    </row>
    <row r="703" spans="1:6" x14ac:dyDescent="0.25">
      <c r="A703" s="60"/>
      <c r="B703" s="33"/>
      <c r="C703" s="35"/>
      <c r="D703" s="39"/>
      <c r="F703" s="85"/>
    </row>
    <row r="704" spans="1:6" x14ac:dyDescent="0.25">
      <c r="A704" s="60"/>
      <c r="B704" s="33"/>
      <c r="C704" s="35"/>
      <c r="D704" s="39"/>
      <c r="F704" s="85"/>
    </row>
    <row r="705" spans="1:6" x14ac:dyDescent="0.25">
      <c r="A705" s="60"/>
      <c r="B705" s="33"/>
      <c r="C705" s="35"/>
      <c r="D705" s="39"/>
      <c r="F705" s="85"/>
    </row>
    <row r="706" spans="1:6" x14ac:dyDescent="0.25">
      <c r="A706" s="60"/>
      <c r="B706" s="33"/>
      <c r="C706" s="35"/>
      <c r="D706" s="39"/>
      <c r="F706" s="85"/>
    </row>
    <row r="707" spans="1:6" x14ac:dyDescent="0.25">
      <c r="A707" s="60"/>
      <c r="B707" s="33"/>
      <c r="C707" s="35"/>
      <c r="D707" s="39"/>
      <c r="F707" s="85"/>
    </row>
    <row r="708" spans="1:6" x14ac:dyDescent="0.25">
      <c r="A708" s="60"/>
      <c r="B708" s="33"/>
      <c r="C708" s="35"/>
      <c r="D708" s="39"/>
      <c r="F708" s="85"/>
    </row>
    <row r="709" spans="1:6" x14ac:dyDescent="0.25">
      <c r="A709" s="60"/>
      <c r="B709" s="33"/>
      <c r="C709" s="35"/>
      <c r="D709" s="39"/>
      <c r="F709" s="85"/>
    </row>
    <row r="710" spans="1:6" x14ac:dyDescent="0.25">
      <c r="A710" s="60"/>
      <c r="B710" s="33"/>
      <c r="C710" s="35"/>
      <c r="D710" s="39"/>
      <c r="F710" s="85"/>
    </row>
    <row r="711" spans="1:6" x14ac:dyDescent="0.25">
      <c r="A711" s="60"/>
      <c r="B711" s="33"/>
      <c r="C711" s="35"/>
      <c r="D711" s="39"/>
      <c r="F711" s="85"/>
    </row>
    <row r="712" spans="1:6" x14ac:dyDescent="0.25">
      <c r="A712" s="60"/>
      <c r="B712" s="33"/>
      <c r="C712" s="35"/>
      <c r="D712" s="39"/>
      <c r="F712" s="85"/>
    </row>
    <row r="713" spans="1:6" x14ac:dyDescent="0.25">
      <c r="A713" s="60"/>
      <c r="B713" s="33"/>
      <c r="C713" s="35"/>
      <c r="D713" s="39"/>
      <c r="F713" s="85"/>
    </row>
    <row r="714" spans="1:6" x14ac:dyDescent="0.25">
      <c r="A714" s="60"/>
      <c r="B714" s="33"/>
      <c r="C714" s="35"/>
      <c r="D714" s="39"/>
      <c r="F714" s="85"/>
    </row>
    <row r="715" spans="1:6" x14ac:dyDescent="0.25">
      <c r="A715" s="60"/>
      <c r="B715" s="33"/>
      <c r="C715" s="35"/>
      <c r="D715" s="39"/>
      <c r="F715" s="85"/>
    </row>
    <row r="716" spans="1:6" x14ac:dyDescent="0.25">
      <c r="A716" s="60"/>
      <c r="B716" s="33"/>
      <c r="C716" s="35"/>
      <c r="D716" s="39"/>
      <c r="F716" s="85"/>
    </row>
    <row r="717" spans="1:6" x14ac:dyDescent="0.25">
      <c r="A717" s="60"/>
      <c r="B717" s="33"/>
      <c r="C717" s="35"/>
      <c r="D717" s="39"/>
      <c r="F717" s="85"/>
    </row>
    <row r="718" spans="1:6" x14ac:dyDescent="0.25">
      <c r="A718" s="60"/>
      <c r="B718" s="33"/>
      <c r="C718" s="35"/>
      <c r="D718" s="39"/>
      <c r="F718" s="85"/>
    </row>
    <row r="719" spans="1:6" x14ac:dyDescent="0.25">
      <c r="A719" s="60"/>
      <c r="B719" s="33"/>
      <c r="C719" s="35"/>
      <c r="D719" s="39"/>
      <c r="F719" s="85"/>
    </row>
    <row r="720" spans="1:6" x14ac:dyDescent="0.25">
      <c r="A720" s="60"/>
      <c r="B720" s="33"/>
      <c r="C720" s="35"/>
      <c r="D720" s="39"/>
      <c r="F720" s="85"/>
    </row>
    <row r="721" spans="1:6" x14ac:dyDescent="0.25">
      <c r="A721" s="60"/>
      <c r="B721" s="33"/>
      <c r="C721" s="35"/>
      <c r="D721" s="39"/>
      <c r="F721" s="85"/>
    </row>
    <row r="722" spans="1:6" x14ac:dyDescent="0.25">
      <c r="A722" s="60"/>
      <c r="B722" s="33"/>
      <c r="C722" s="35"/>
      <c r="D722" s="39"/>
      <c r="F722" s="85"/>
    </row>
    <row r="723" spans="1:6" x14ac:dyDescent="0.25">
      <c r="A723" s="60"/>
      <c r="B723" s="33"/>
      <c r="C723" s="35"/>
      <c r="D723" s="39"/>
      <c r="F723" s="85"/>
    </row>
    <row r="724" spans="1:6" x14ac:dyDescent="0.25">
      <c r="A724" s="60"/>
      <c r="B724" s="33"/>
      <c r="C724" s="35"/>
      <c r="D724" s="39"/>
      <c r="F724" s="85"/>
    </row>
    <row r="725" spans="1:6" x14ac:dyDescent="0.25">
      <c r="A725" s="60"/>
      <c r="B725" s="33"/>
      <c r="C725" s="35"/>
      <c r="D725" s="39"/>
      <c r="F725" s="85"/>
    </row>
    <row r="726" spans="1:6" x14ac:dyDescent="0.25">
      <c r="A726" s="60"/>
      <c r="B726" s="33"/>
      <c r="C726" s="34"/>
      <c r="D726" s="38"/>
      <c r="F726" s="85"/>
    </row>
    <row r="727" spans="1:6" x14ac:dyDescent="0.25">
      <c r="A727" s="60"/>
      <c r="B727" s="33"/>
      <c r="C727" s="35"/>
      <c r="D727" s="39"/>
      <c r="F727" s="85"/>
    </row>
    <row r="728" spans="1:6" x14ac:dyDescent="0.25">
      <c r="A728" s="60"/>
      <c r="B728" s="33"/>
      <c r="C728" s="35"/>
      <c r="D728" s="39"/>
      <c r="F728" s="85"/>
    </row>
    <row r="729" spans="1:6" x14ac:dyDescent="0.25">
      <c r="A729" s="60"/>
      <c r="B729" s="33"/>
      <c r="C729" s="35"/>
      <c r="D729" s="39"/>
      <c r="F729" s="85"/>
    </row>
    <row r="730" spans="1:6" x14ac:dyDescent="0.25">
      <c r="A730" s="60"/>
      <c r="B730" s="33"/>
      <c r="C730" s="35"/>
      <c r="D730" s="39"/>
      <c r="F730" s="85"/>
    </row>
    <row r="731" spans="1:6" x14ac:dyDescent="0.25">
      <c r="A731" s="60"/>
      <c r="B731" s="33"/>
      <c r="C731" s="35"/>
      <c r="D731" s="39"/>
      <c r="F731" s="85"/>
    </row>
    <row r="732" spans="1:6" x14ac:dyDescent="0.25">
      <c r="A732" s="60"/>
      <c r="B732" s="33"/>
      <c r="C732" s="35"/>
      <c r="D732" s="39"/>
      <c r="F732" s="85"/>
    </row>
    <row r="733" spans="1:6" x14ac:dyDescent="0.25">
      <c r="A733" s="60"/>
      <c r="B733" s="33"/>
      <c r="C733" s="35"/>
      <c r="D733" s="39"/>
      <c r="F733" s="85"/>
    </row>
    <row r="734" spans="1:6" x14ac:dyDescent="0.25">
      <c r="A734" s="60"/>
      <c r="B734" s="33"/>
      <c r="C734" s="35"/>
      <c r="D734" s="39"/>
      <c r="F734" s="85"/>
    </row>
    <row r="735" spans="1:6" x14ac:dyDescent="0.25">
      <c r="A735" s="60"/>
      <c r="B735" s="33"/>
      <c r="C735" s="35"/>
      <c r="D735" s="39"/>
      <c r="F735" s="85"/>
    </row>
    <row r="736" spans="1:6" x14ac:dyDescent="0.25">
      <c r="A736" s="60"/>
      <c r="B736" s="33"/>
      <c r="C736" s="35"/>
      <c r="D736" s="39"/>
      <c r="F736" s="85"/>
    </row>
    <row r="737" spans="1:6" x14ac:dyDescent="0.25">
      <c r="A737" s="60"/>
      <c r="B737" s="33"/>
      <c r="C737" s="35"/>
      <c r="D737" s="39"/>
      <c r="F737" s="85"/>
    </row>
    <row r="738" spans="1:6" x14ac:dyDescent="0.25">
      <c r="A738" s="60"/>
      <c r="B738" s="33"/>
      <c r="C738" s="35"/>
      <c r="D738" s="39"/>
      <c r="F738" s="85"/>
    </row>
    <row r="739" spans="1:6" x14ac:dyDescent="0.25">
      <c r="A739" s="60"/>
      <c r="B739" s="33"/>
      <c r="C739" s="35"/>
      <c r="D739" s="39"/>
      <c r="F739" s="85"/>
    </row>
    <row r="740" spans="1:6" x14ac:dyDescent="0.25">
      <c r="A740" s="60"/>
      <c r="B740" s="33"/>
      <c r="C740" s="35"/>
      <c r="D740" s="39"/>
      <c r="F740" s="85"/>
    </row>
    <row r="741" spans="1:6" x14ac:dyDescent="0.25">
      <c r="A741" s="60"/>
      <c r="B741" s="33"/>
      <c r="C741" s="35"/>
      <c r="D741" s="39"/>
      <c r="F741" s="85"/>
    </row>
    <row r="742" spans="1:6" x14ac:dyDescent="0.25">
      <c r="A742" s="60"/>
      <c r="B742" s="33"/>
      <c r="C742" s="35"/>
      <c r="D742" s="39"/>
      <c r="F742" s="85"/>
    </row>
    <row r="743" spans="1:6" x14ac:dyDescent="0.25">
      <c r="A743" s="60"/>
      <c r="B743" s="33"/>
      <c r="C743" s="35"/>
      <c r="D743" s="39"/>
      <c r="F743" s="85"/>
    </row>
    <row r="744" spans="1:6" x14ac:dyDescent="0.25">
      <c r="A744" s="60"/>
      <c r="B744" s="33"/>
      <c r="C744" s="35"/>
      <c r="D744" s="39"/>
      <c r="F744" s="85"/>
    </row>
    <row r="745" spans="1:6" x14ac:dyDescent="0.25">
      <c r="A745" s="60"/>
      <c r="B745" s="33"/>
      <c r="C745" s="35"/>
      <c r="D745" s="39"/>
      <c r="F745" s="85"/>
    </row>
    <row r="746" spans="1:6" x14ac:dyDescent="0.25">
      <c r="A746" s="60"/>
      <c r="B746" s="33"/>
      <c r="C746" s="35"/>
      <c r="D746" s="39"/>
      <c r="F746" s="85"/>
    </row>
    <row r="747" spans="1:6" x14ac:dyDescent="0.25">
      <c r="A747" s="60"/>
      <c r="B747" s="33"/>
      <c r="C747" s="35"/>
      <c r="D747" s="39"/>
      <c r="F747" s="85"/>
    </row>
    <row r="748" spans="1:6" x14ac:dyDescent="0.25">
      <c r="A748" s="60"/>
      <c r="B748" s="33"/>
      <c r="C748" s="35"/>
      <c r="D748" s="39"/>
      <c r="F748" s="85"/>
    </row>
    <row r="749" spans="1:6" x14ac:dyDescent="0.25">
      <c r="A749" s="60"/>
      <c r="B749" s="33"/>
      <c r="C749" s="35"/>
      <c r="D749" s="39"/>
      <c r="F749" s="85"/>
    </row>
    <row r="750" spans="1:6" x14ac:dyDescent="0.25">
      <c r="A750" s="60"/>
      <c r="B750" s="33"/>
      <c r="C750" s="35"/>
      <c r="D750" s="39"/>
      <c r="F750" s="85"/>
    </row>
    <row r="751" spans="1:6" x14ac:dyDescent="0.25">
      <c r="A751" s="60"/>
      <c r="B751" s="33"/>
      <c r="C751" s="35"/>
      <c r="D751" s="39"/>
      <c r="F751" s="85"/>
    </row>
    <row r="752" spans="1:6" x14ac:dyDescent="0.25">
      <c r="A752" s="60"/>
      <c r="B752" s="33"/>
      <c r="C752" s="35"/>
      <c r="D752" s="39"/>
      <c r="F752" s="85"/>
    </row>
    <row r="753" spans="1:6" x14ac:dyDescent="0.25">
      <c r="A753" s="60"/>
      <c r="B753" s="33"/>
      <c r="C753" s="35"/>
      <c r="D753" s="39"/>
      <c r="F753" s="85"/>
    </row>
    <row r="754" spans="1:6" x14ac:dyDescent="0.25">
      <c r="A754" s="60"/>
      <c r="B754" s="33"/>
      <c r="C754" s="35"/>
      <c r="D754" s="39"/>
      <c r="F754" s="85"/>
    </row>
    <row r="755" spans="1:6" x14ac:dyDescent="0.25">
      <c r="A755" s="60"/>
      <c r="B755" s="33"/>
      <c r="C755" s="35"/>
      <c r="D755" s="39"/>
      <c r="F755" s="85"/>
    </row>
    <row r="756" spans="1:6" x14ac:dyDescent="0.25">
      <c r="A756" s="60"/>
      <c r="B756" s="33"/>
      <c r="C756" s="35"/>
      <c r="D756" s="39"/>
      <c r="F756" s="85"/>
    </row>
    <row r="757" spans="1:6" x14ac:dyDescent="0.25">
      <c r="A757" s="60"/>
      <c r="B757" s="33"/>
      <c r="C757" s="35"/>
      <c r="D757" s="39"/>
      <c r="F757" s="85"/>
    </row>
    <row r="758" spans="1:6" x14ac:dyDescent="0.25">
      <c r="A758" s="60"/>
      <c r="B758" s="33"/>
      <c r="C758" s="35"/>
      <c r="D758" s="39"/>
      <c r="F758" s="85"/>
    </row>
    <row r="759" spans="1:6" x14ac:dyDescent="0.25">
      <c r="A759" s="60"/>
      <c r="B759" s="33"/>
      <c r="C759" s="35"/>
      <c r="D759" s="39"/>
      <c r="F759" s="85"/>
    </row>
    <row r="760" spans="1:6" x14ac:dyDescent="0.25">
      <c r="A760" s="60"/>
      <c r="B760" s="33"/>
      <c r="C760" s="35"/>
      <c r="D760" s="39"/>
      <c r="F760" s="85"/>
    </row>
    <row r="761" spans="1:6" x14ac:dyDescent="0.25">
      <c r="A761" s="60"/>
      <c r="B761" s="33"/>
      <c r="C761" s="35"/>
      <c r="D761" s="39"/>
      <c r="F761" s="85"/>
    </row>
    <row r="762" spans="1:6" x14ac:dyDescent="0.25">
      <c r="A762" s="60"/>
      <c r="B762" s="33"/>
      <c r="C762" s="35"/>
      <c r="D762" s="39"/>
      <c r="F762" s="85"/>
    </row>
    <row r="763" spans="1:6" x14ac:dyDescent="0.25">
      <c r="A763" s="60"/>
      <c r="B763" s="33"/>
      <c r="C763" s="35"/>
      <c r="D763" s="39"/>
      <c r="F763" s="85"/>
    </row>
    <row r="764" spans="1:6" x14ac:dyDescent="0.25">
      <c r="A764" s="60"/>
      <c r="B764" s="33"/>
      <c r="C764" s="35"/>
      <c r="D764" s="39"/>
      <c r="F764" s="85"/>
    </row>
    <row r="765" spans="1:6" x14ac:dyDescent="0.25">
      <c r="A765" s="60"/>
      <c r="B765" s="33"/>
      <c r="C765" s="35"/>
      <c r="D765" s="39"/>
      <c r="F765" s="85"/>
    </row>
    <row r="766" spans="1:6" x14ac:dyDescent="0.25">
      <c r="A766" s="60"/>
      <c r="B766" s="33"/>
      <c r="C766" s="35"/>
      <c r="D766" s="39"/>
      <c r="F766" s="85"/>
    </row>
    <row r="767" spans="1:6" x14ac:dyDescent="0.25">
      <c r="A767" s="60"/>
      <c r="B767" s="33"/>
      <c r="C767" s="35"/>
      <c r="D767" s="39"/>
      <c r="E767" s="62"/>
      <c r="F767" s="85"/>
    </row>
    <row r="768" spans="1:6" x14ac:dyDescent="0.25">
      <c r="A768" s="60"/>
      <c r="B768" s="33"/>
      <c r="C768" s="35"/>
      <c r="D768" s="39"/>
      <c r="F768" s="85"/>
    </row>
    <row r="769" spans="1:6" x14ac:dyDescent="0.25">
      <c r="A769" s="60"/>
      <c r="B769" s="33"/>
      <c r="C769" s="35"/>
      <c r="D769" s="39"/>
      <c r="E769" s="62"/>
      <c r="F769" s="85"/>
    </row>
    <row r="770" spans="1:6" x14ac:dyDescent="0.25">
      <c r="A770" s="60"/>
      <c r="B770" s="33"/>
      <c r="C770" s="35"/>
      <c r="D770" s="39"/>
      <c r="F770" s="85"/>
    </row>
    <row r="771" spans="1:6" x14ac:dyDescent="0.25">
      <c r="A771" s="60"/>
      <c r="B771" s="33"/>
      <c r="C771" s="35"/>
      <c r="D771" s="39"/>
      <c r="E771" s="62"/>
      <c r="F771" s="85"/>
    </row>
    <row r="772" spans="1:6" x14ac:dyDescent="0.25">
      <c r="A772" s="60"/>
      <c r="B772" s="33"/>
      <c r="C772" s="35"/>
      <c r="D772" s="39"/>
      <c r="F772" s="85"/>
    </row>
    <row r="773" spans="1:6" x14ac:dyDescent="0.25">
      <c r="A773" s="60"/>
      <c r="B773" s="33"/>
      <c r="C773" s="35"/>
      <c r="D773" s="39"/>
      <c r="E773" s="62"/>
      <c r="F773" s="85"/>
    </row>
    <row r="774" spans="1:6" x14ac:dyDescent="0.25">
      <c r="A774" s="60"/>
      <c r="B774" s="33"/>
      <c r="C774" s="35"/>
      <c r="D774" s="39"/>
      <c r="F774" s="85"/>
    </row>
    <row r="775" spans="1:6" x14ac:dyDescent="0.25">
      <c r="A775" s="60"/>
      <c r="B775" s="33"/>
      <c r="C775" s="35"/>
      <c r="D775" s="39"/>
      <c r="F775" s="85"/>
    </row>
    <row r="776" spans="1:6" x14ac:dyDescent="0.25">
      <c r="A776" s="60"/>
      <c r="B776" s="33"/>
      <c r="C776" s="34"/>
      <c r="D776" s="38"/>
      <c r="F776" s="85"/>
    </row>
    <row r="777" spans="1:6" x14ac:dyDescent="0.25">
      <c r="A777" s="60"/>
      <c r="B777" s="33"/>
      <c r="C777" s="35"/>
      <c r="D777" s="39"/>
      <c r="F777" s="85"/>
    </row>
    <row r="778" spans="1:6" x14ac:dyDescent="0.25">
      <c r="A778" s="60"/>
      <c r="B778" s="33"/>
      <c r="C778" s="35"/>
      <c r="D778" s="39"/>
      <c r="F778" s="85"/>
    </row>
    <row r="779" spans="1:6" x14ac:dyDescent="0.25">
      <c r="A779" s="60"/>
      <c r="B779" s="33"/>
      <c r="C779" s="35"/>
      <c r="D779" s="39"/>
      <c r="F779" s="85"/>
    </row>
    <row r="780" spans="1:6" x14ac:dyDescent="0.25">
      <c r="A780" s="60"/>
      <c r="B780" s="33"/>
      <c r="C780" s="35"/>
      <c r="D780" s="39"/>
      <c r="F780" s="85"/>
    </row>
    <row r="781" spans="1:6" x14ac:dyDescent="0.25">
      <c r="A781" s="60"/>
      <c r="B781" s="33"/>
      <c r="C781" s="35"/>
      <c r="D781" s="39"/>
      <c r="F781" s="85"/>
    </row>
    <row r="782" spans="1:6" x14ac:dyDescent="0.25">
      <c r="A782" s="60"/>
      <c r="B782" s="33"/>
      <c r="C782" s="35"/>
      <c r="D782" s="39"/>
      <c r="F782" s="85"/>
    </row>
    <row r="783" spans="1:6" x14ac:dyDescent="0.25">
      <c r="A783" s="60"/>
      <c r="B783" s="33"/>
      <c r="C783" s="35"/>
      <c r="D783" s="39"/>
      <c r="F783" s="85"/>
    </row>
    <row r="784" spans="1:6" x14ac:dyDescent="0.25">
      <c r="A784" s="60"/>
      <c r="B784" s="33"/>
      <c r="C784" s="35"/>
      <c r="D784" s="39"/>
      <c r="F784" s="85"/>
    </row>
    <row r="785" spans="1:6" x14ac:dyDescent="0.25">
      <c r="A785" s="60"/>
      <c r="B785" s="33"/>
      <c r="C785" s="35"/>
      <c r="D785" s="39"/>
      <c r="F785" s="85"/>
    </row>
    <row r="786" spans="1:6" x14ac:dyDescent="0.25">
      <c r="A786" s="60"/>
      <c r="B786" s="33"/>
      <c r="C786" s="35"/>
      <c r="D786" s="39"/>
      <c r="F786" s="85"/>
    </row>
    <row r="787" spans="1:6" x14ac:dyDescent="0.25">
      <c r="A787" s="60"/>
      <c r="B787" s="33"/>
      <c r="C787" s="35"/>
      <c r="D787" s="39"/>
      <c r="F787" s="85"/>
    </row>
    <row r="788" spans="1:6" x14ac:dyDescent="0.25">
      <c r="A788" s="60"/>
      <c r="B788" s="33"/>
      <c r="C788" s="35"/>
      <c r="D788" s="39"/>
      <c r="F788" s="85"/>
    </row>
    <row r="789" spans="1:6" x14ac:dyDescent="0.25">
      <c r="A789" s="60"/>
      <c r="B789" s="33"/>
      <c r="C789" s="35"/>
      <c r="D789" s="39"/>
      <c r="F789" s="85"/>
    </row>
    <row r="790" spans="1:6" x14ac:dyDescent="0.25">
      <c r="A790" s="60"/>
      <c r="B790" s="33"/>
      <c r="C790" s="35"/>
      <c r="D790" s="39"/>
      <c r="F790" s="85"/>
    </row>
    <row r="791" spans="1:6" x14ac:dyDescent="0.25">
      <c r="A791" s="60"/>
      <c r="B791" s="33"/>
      <c r="C791" s="35"/>
      <c r="D791" s="39"/>
      <c r="F791" s="85"/>
    </row>
    <row r="792" spans="1:6" x14ac:dyDescent="0.25">
      <c r="A792" s="60"/>
      <c r="B792" s="33"/>
      <c r="C792" s="35"/>
      <c r="D792" s="39"/>
      <c r="F792" s="85"/>
    </row>
    <row r="793" spans="1:6" x14ac:dyDescent="0.25">
      <c r="A793" s="60"/>
      <c r="B793" s="33"/>
      <c r="C793" s="35"/>
      <c r="D793" s="39"/>
      <c r="F793" s="85"/>
    </row>
    <row r="794" spans="1:6" x14ac:dyDescent="0.25">
      <c r="A794" s="60"/>
      <c r="B794" s="33"/>
      <c r="C794" s="35"/>
      <c r="D794" s="39"/>
      <c r="F794" s="85"/>
    </row>
    <row r="795" spans="1:6" x14ac:dyDescent="0.25">
      <c r="A795" s="60"/>
      <c r="B795" s="33"/>
      <c r="C795" s="35"/>
      <c r="D795" s="39"/>
      <c r="F795" s="85"/>
    </row>
    <row r="796" spans="1:6" x14ac:dyDescent="0.25">
      <c r="A796" s="60"/>
      <c r="B796" s="33"/>
      <c r="C796" s="35"/>
      <c r="D796" s="39"/>
      <c r="F796" s="85"/>
    </row>
    <row r="797" spans="1:6" x14ac:dyDescent="0.25">
      <c r="A797" s="60"/>
      <c r="B797" s="33"/>
      <c r="C797" s="35"/>
      <c r="D797" s="39"/>
      <c r="F797" s="85"/>
    </row>
    <row r="798" spans="1:6" x14ac:dyDescent="0.25">
      <c r="A798" s="60"/>
      <c r="B798" s="33"/>
      <c r="C798" s="35"/>
      <c r="D798" s="39"/>
      <c r="F798" s="85"/>
    </row>
    <row r="799" spans="1:6" x14ac:dyDescent="0.25">
      <c r="A799" s="60"/>
      <c r="B799" s="33"/>
      <c r="C799" s="35"/>
      <c r="D799" s="39"/>
      <c r="F799" s="85"/>
    </row>
    <row r="800" spans="1:6" x14ac:dyDescent="0.25">
      <c r="A800" s="60"/>
      <c r="B800" s="33"/>
      <c r="C800" s="35"/>
      <c r="D800" s="39"/>
      <c r="F800" s="85"/>
    </row>
    <row r="801" spans="1:6" x14ac:dyDescent="0.25">
      <c r="A801" s="60"/>
      <c r="B801" s="33"/>
      <c r="C801" s="35"/>
      <c r="D801" s="39"/>
      <c r="F801" s="85"/>
    </row>
    <row r="802" spans="1:6" x14ac:dyDescent="0.25">
      <c r="A802" s="60"/>
      <c r="B802" s="33"/>
      <c r="C802" s="35"/>
      <c r="D802" s="39"/>
      <c r="F802" s="85"/>
    </row>
    <row r="803" spans="1:6" x14ac:dyDescent="0.25">
      <c r="A803" s="60"/>
      <c r="B803" s="33"/>
      <c r="C803" s="35"/>
      <c r="D803" s="39"/>
      <c r="F803" s="85"/>
    </row>
    <row r="804" spans="1:6" x14ac:dyDescent="0.25">
      <c r="A804" s="60"/>
      <c r="B804" s="33"/>
      <c r="C804" s="35"/>
      <c r="D804" s="39"/>
      <c r="F804" s="85"/>
    </row>
    <row r="805" spans="1:6" x14ac:dyDescent="0.25">
      <c r="A805" s="60"/>
      <c r="B805" s="33"/>
      <c r="C805" s="35"/>
      <c r="D805" s="39"/>
      <c r="F805" s="85"/>
    </row>
    <row r="806" spans="1:6" x14ac:dyDescent="0.25">
      <c r="A806" s="60"/>
      <c r="B806" s="33"/>
      <c r="C806" s="35"/>
      <c r="D806" s="39"/>
      <c r="F806" s="85"/>
    </row>
    <row r="807" spans="1:6" x14ac:dyDescent="0.25">
      <c r="A807" s="60"/>
      <c r="B807" s="33"/>
      <c r="C807" s="35"/>
      <c r="D807" s="39"/>
      <c r="F807" s="85"/>
    </row>
    <row r="808" spans="1:6" x14ac:dyDescent="0.25">
      <c r="A808" s="60"/>
      <c r="B808" s="33"/>
      <c r="C808" s="35"/>
      <c r="D808" s="39"/>
      <c r="F808" s="85"/>
    </row>
    <row r="809" spans="1:6" x14ac:dyDescent="0.25">
      <c r="A809" s="60"/>
      <c r="B809" s="33"/>
      <c r="C809" s="35"/>
      <c r="D809" s="39"/>
      <c r="F809" s="85"/>
    </row>
    <row r="810" spans="1:6" x14ac:dyDescent="0.25">
      <c r="A810" s="60"/>
      <c r="B810" s="33"/>
      <c r="C810" s="35"/>
      <c r="D810" s="39"/>
      <c r="F810" s="85"/>
    </row>
    <row r="811" spans="1:6" x14ac:dyDescent="0.25">
      <c r="A811" s="60"/>
      <c r="B811" s="33"/>
      <c r="C811" s="35"/>
      <c r="D811" s="39"/>
      <c r="F811" s="85"/>
    </row>
    <row r="812" spans="1:6" x14ac:dyDescent="0.25">
      <c r="A812" s="60"/>
      <c r="B812" s="33"/>
      <c r="C812" s="35"/>
      <c r="D812" s="39"/>
      <c r="E812" s="62"/>
      <c r="F812" s="85"/>
    </row>
    <row r="813" spans="1:6" x14ac:dyDescent="0.25">
      <c r="A813" s="60"/>
      <c r="B813" s="33"/>
      <c r="C813" s="35"/>
      <c r="D813" s="39"/>
      <c r="F813" s="85"/>
    </row>
    <row r="814" spans="1:6" x14ac:dyDescent="0.25">
      <c r="A814" s="60"/>
      <c r="B814" s="33"/>
      <c r="C814" s="35"/>
      <c r="D814" s="39"/>
      <c r="F814" s="85"/>
    </row>
    <row r="815" spans="1:6" x14ac:dyDescent="0.25">
      <c r="A815" s="60"/>
      <c r="B815" s="33"/>
      <c r="C815" s="35"/>
      <c r="D815" s="39"/>
      <c r="F815" s="85"/>
    </row>
    <row r="816" spans="1:6" x14ac:dyDescent="0.25">
      <c r="A816" s="60"/>
      <c r="B816" s="33"/>
      <c r="C816" s="35"/>
      <c r="D816" s="39"/>
      <c r="F816" s="85"/>
    </row>
    <row r="817" spans="1:6" x14ac:dyDescent="0.25">
      <c r="A817" s="60"/>
      <c r="B817" s="33"/>
      <c r="C817" s="35"/>
      <c r="D817" s="39"/>
      <c r="F817" s="85"/>
    </row>
    <row r="818" spans="1:6" x14ac:dyDescent="0.25">
      <c r="A818" s="60"/>
      <c r="B818" s="33"/>
      <c r="C818" s="35"/>
      <c r="D818" s="39"/>
      <c r="F818" s="85"/>
    </row>
    <row r="819" spans="1:6" x14ac:dyDescent="0.25">
      <c r="A819" s="60"/>
      <c r="B819" s="33"/>
      <c r="C819" s="35"/>
      <c r="D819" s="39"/>
      <c r="F819" s="85"/>
    </row>
    <row r="820" spans="1:6" x14ac:dyDescent="0.25">
      <c r="A820" s="60"/>
      <c r="B820" s="33"/>
      <c r="C820" s="35"/>
      <c r="D820" s="39"/>
      <c r="F820" s="85"/>
    </row>
    <row r="821" spans="1:6" x14ac:dyDescent="0.25">
      <c r="A821" s="60"/>
      <c r="B821" s="33"/>
      <c r="C821" s="35"/>
      <c r="D821" s="39"/>
      <c r="F821" s="85"/>
    </row>
    <row r="822" spans="1:6" x14ac:dyDescent="0.25">
      <c r="A822" s="60"/>
      <c r="B822" s="33"/>
      <c r="C822" s="35"/>
      <c r="D822" s="39"/>
      <c r="E822" s="62"/>
      <c r="F822" s="85"/>
    </row>
    <row r="823" spans="1:6" x14ac:dyDescent="0.25">
      <c r="A823" s="60"/>
      <c r="B823" s="33"/>
      <c r="C823" s="35"/>
      <c r="D823" s="39"/>
      <c r="F823" s="85"/>
    </row>
    <row r="824" spans="1:6" x14ac:dyDescent="0.25">
      <c r="A824" s="60"/>
      <c r="B824" s="33"/>
      <c r="C824" s="35"/>
      <c r="D824" s="39"/>
      <c r="F824" s="85"/>
    </row>
    <row r="825" spans="1:6" x14ac:dyDescent="0.25">
      <c r="A825" s="60"/>
      <c r="B825" s="33"/>
      <c r="C825" s="35"/>
      <c r="D825" s="39"/>
      <c r="F825" s="85"/>
    </row>
    <row r="826" spans="1:6" x14ac:dyDescent="0.25">
      <c r="A826" s="60"/>
      <c r="B826" s="33"/>
      <c r="C826" s="35"/>
      <c r="D826" s="39"/>
      <c r="F826" s="85"/>
    </row>
    <row r="827" spans="1:6" x14ac:dyDescent="0.25">
      <c r="A827" s="60"/>
      <c r="B827" s="33"/>
      <c r="C827" s="35"/>
      <c r="D827" s="39"/>
      <c r="F827" s="85"/>
    </row>
    <row r="828" spans="1:6" x14ac:dyDescent="0.25">
      <c r="A828" s="60"/>
      <c r="B828" s="33"/>
      <c r="C828" s="35"/>
      <c r="D828" s="39"/>
      <c r="F828" s="85"/>
    </row>
    <row r="829" spans="1:6" x14ac:dyDescent="0.25">
      <c r="A829" s="60"/>
      <c r="B829" s="33"/>
      <c r="C829" s="35"/>
      <c r="D829" s="39"/>
      <c r="F829" s="85"/>
    </row>
    <row r="830" spans="1:6" x14ac:dyDescent="0.25">
      <c r="A830" s="60"/>
      <c r="B830" s="33"/>
      <c r="C830" s="35"/>
      <c r="D830" s="39"/>
      <c r="F830" s="85"/>
    </row>
    <row r="831" spans="1:6" x14ac:dyDescent="0.25">
      <c r="A831" s="60"/>
      <c r="B831" s="33"/>
      <c r="C831" s="35"/>
      <c r="D831" s="39"/>
      <c r="F831" s="85"/>
    </row>
    <row r="832" spans="1:6" x14ac:dyDescent="0.25">
      <c r="A832" s="60"/>
      <c r="B832" s="33"/>
      <c r="C832" s="35"/>
      <c r="D832" s="39"/>
      <c r="E832" s="62"/>
      <c r="F832" s="85"/>
    </row>
    <row r="833" spans="1:6" x14ac:dyDescent="0.25">
      <c r="A833" s="60"/>
      <c r="B833" s="33"/>
      <c r="C833" s="35"/>
      <c r="D833" s="39"/>
      <c r="F833" s="85"/>
    </row>
    <row r="834" spans="1:6" x14ac:dyDescent="0.25">
      <c r="A834" s="60"/>
      <c r="B834" s="33"/>
      <c r="C834" s="35"/>
      <c r="D834" s="39"/>
      <c r="F834" s="85"/>
    </row>
    <row r="835" spans="1:6" x14ac:dyDescent="0.25">
      <c r="A835" s="60"/>
      <c r="B835" s="33"/>
      <c r="C835" s="35"/>
      <c r="D835" s="39"/>
      <c r="F835" s="85"/>
    </row>
    <row r="836" spans="1:6" x14ac:dyDescent="0.25">
      <c r="A836" s="60"/>
      <c r="B836" s="33"/>
      <c r="C836" s="35"/>
      <c r="D836" s="39"/>
      <c r="F836" s="85"/>
    </row>
    <row r="837" spans="1:6" x14ac:dyDescent="0.25">
      <c r="A837" s="60"/>
      <c r="B837" s="33"/>
      <c r="C837" s="35"/>
      <c r="D837" s="39"/>
      <c r="F837" s="85"/>
    </row>
    <row r="838" spans="1:6" x14ac:dyDescent="0.25">
      <c r="A838" s="60"/>
      <c r="B838" s="33"/>
      <c r="C838" s="35"/>
      <c r="D838" s="39"/>
      <c r="F838" s="85"/>
    </row>
    <row r="839" spans="1:6" x14ac:dyDescent="0.25">
      <c r="A839" s="60"/>
      <c r="B839" s="33"/>
      <c r="C839" s="35"/>
      <c r="D839" s="39"/>
      <c r="F839" s="85"/>
    </row>
    <row r="840" spans="1:6" x14ac:dyDescent="0.25">
      <c r="A840" s="60"/>
      <c r="B840" s="33"/>
      <c r="C840" s="35"/>
      <c r="D840" s="39"/>
      <c r="F840" s="85"/>
    </row>
    <row r="841" spans="1:6" x14ac:dyDescent="0.25">
      <c r="A841" s="60"/>
      <c r="B841" s="33"/>
      <c r="C841" s="35"/>
      <c r="D841" s="39"/>
      <c r="F841" s="85"/>
    </row>
    <row r="842" spans="1:6" x14ac:dyDescent="0.25">
      <c r="A842" s="60"/>
      <c r="B842" s="33"/>
      <c r="C842" s="35"/>
      <c r="D842" s="39"/>
      <c r="E842" s="62"/>
      <c r="F842" s="85"/>
    </row>
    <row r="843" spans="1:6" x14ac:dyDescent="0.25">
      <c r="A843" s="60"/>
      <c r="B843" s="33"/>
      <c r="C843" s="35"/>
      <c r="D843" s="39"/>
      <c r="F843" s="85"/>
    </row>
    <row r="844" spans="1:6" x14ac:dyDescent="0.25">
      <c r="A844" s="60"/>
      <c r="B844" s="33"/>
      <c r="C844" s="35"/>
      <c r="D844" s="39"/>
      <c r="F844" s="85"/>
    </row>
    <row r="845" spans="1:6" x14ac:dyDescent="0.25">
      <c r="A845" s="60"/>
      <c r="B845" s="33"/>
      <c r="C845" s="35"/>
      <c r="D845" s="39"/>
      <c r="F845" s="85"/>
    </row>
    <row r="846" spans="1:6" x14ac:dyDescent="0.25">
      <c r="A846" s="60"/>
      <c r="B846" s="33"/>
      <c r="C846" s="35"/>
      <c r="D846" s="39"/>
      <c r="F846" s="85"/>
    </row>
    <row r="847" spans="1:6" x14ac:dyDescent="0.25">
      <c r="A847" s="60"/>
      <c r="B847" s="33"/>
      <c r="C847" s="35"/>
      <c r="D847" s="39"/>
      <c r="F847" s="85"/>
    </row>
    <row r="848" spans="1:6" x14ac:dyDescent="0.25">
      <c r="A848" s="60"/>
      <c r="B848" s="33"/>
      <c r="C848" s="35"/>
      <c r="D848" s="39"/>
      <c r="F848" s="85"/>
    </row>
    <row r="849" spans="1:6" x14ac:dyDescent="0.25">
      <c r="A849" s="60"/>
      <c r="B849" s="33"/>
      <c r="C849" s="35"/>
      <c r="D849" s="39"/>
      <c r="F849" s="85"/>
    </row>
    <row r="850" spans="1:6" x14ac:dyDescent="0.25">
      <c r="A850" s="60"/>
      <c r="B850" s="33"/>
      <c r="C850" s="35"/>
      <c r="D850" s="39"/>
      <c r="F850" s="85"/>
    </row>
    <row r="851" spans="1:6" x14ac:dyDescent="0.25">
      <c r="A851" s="60"/>
      <c r="B851" s="33"/>
      <c r="C851" s="35"/>
      <c r="D851" s="39"/>
      <c r="F851" s="85"/>
    </row>
    <row r="852" spans="1:6" x14ac:dyDescent="0.25">
      <c r="A852" s="60"/>
      <c r="B852" s="33"/>
      <c r="C852" s="35"/>
      <c r="D852" s="39"/>
      <c r="E852" s="62"/>
      <c r="F852" s="85"/>
    </row>
    <row r="853" spans="1:6" x14ac:dyDescent="0.25">
      <c r="A853" s="60"/>
      <c r="B853" s="33"/>
      <c r="C853" s="35"/>
      <c r="D853" s="39"/>
      <c r="F853" s="85"/>
    </row>
    <row r="854" spans="1:6" x14ac:dyDescent="0.25">
      <c r="A854" s="60"/>
      <c r="B854" s="33"/>
      <c r="C854" s="35"/>
      <c r="D854" s="39"/>
      <c r="F854" s="85"/>
    </row>
    <row r="855" spans="1:6" x14ac:dyDescent="0.25">
      <c r="A855" s="60"/>
      <c r="B855" s="33"/>
      <c r="C855" s="35"/>
      <c r="D855" s="39"/>
      <c r="F855" s="85"/>
    </row>
    <row r="856" spans="1:6" x14ac:dyDescent="0.25">
      <c r="A856" s="60"/>
      <c r="B856" s="33"/>
      <c r="C856" s="35"/>
      <c r="D856" s="39"/>
      <c r="F856" s="85"/>
    </row>
    <row r="857" spans="1:6" x14ac:dyDescent="0.25">
      <c r="A857" s="60"/>
      <c r="B857" s="33"/>
      <c r="C857" s="35"/>
      <c r="D857" s="39"/>
      <c r="F857" s="85"/>
    </row>
    <row r="858" spans="1:6" x14ac:dyDescent="0.25">
      <c r="A858" s="60"/>
      <c r="B858" s="33"/>
      <c r="C858" s="35"/>
      <c r="D858" s="39"/>
      <c r="F858" s="85"/>
    </row>
    <row r="859" spans="1:6" x14ac:dyDescent="0.25">
      <c r="A859" s="60"/>
      <c r="B859" s="33"/>
      <c r="C859" s="35"/>
      <c r="D859" s="39"/>
      <c r="F859" s="85"/>
    </row>
    <row r="860" spans="1:6" x14ac:dyDescent="0.25">
      <c r="A860" s="60"/>
      <c r="B860" s="33"/>
      <c r="C860" s="35"/>
      <c r="D860" s="39"/>
      <c r="F860" s="85"/>
    </row>
    <row r="861" spans="1:6" x14ac:dyDescent="0.25">
      <c r="A861" s="60"/>
      <c r="B861" s="33"/>
      <c r="C861" s="35"/>
      <c r="D861" s="39"/>
      <c r="F861" s="85"/>
    </row>
    <row r="862" spans="1:6" x14ac:dyDescent="0.25">
      <c r="A862" s="60"/>
      <c r="B862" s="33"/>
      <c r="C862" s="35"/>
      <c r="D862" s="39"/>
      <c r="E862" s="62"/>
      <c r="F862" s="85"/>
    </row>
    <row r="863" spans="1:6" x14ac:dyDescent="0.25">
      <c r="A863" s="60"/>
      <c r="B863" s="33"/>
      <c r="C863" s="35"/>
      <c r="D863" s="39"/>
      <c r="F863" s="85"/>
    </row>
    <row r="864" spans="1:6" x14ac:dyDescent="0.25">
      <c r="A864" s="60"/>
      <c r="B864" s="33"/>
      <c r="C864" s="35"/>
      <c r="D864" s="39"/>
      <c r="F864" s="85"/>
    </row>
    <row r="865" spans="1:6" x14ac:dyDescent="0.25">
      <c r="A865" s="60"/>
      <c r="B865" s="33"/>
      <c r="C865" s="35"/>
      <c r="D865" s="39"/>
      <c r="F865" s="85"/>
    </row>
    <row r="866" spans="1:6" x14ac:dyDescent="0.25">
      <c r="A866" s="60"/>
      <c r="B866" s="33"/>
      <c r="C866" s="35"/>
      <c r="D866" s="39"/>
      <c r="F866" s="85"/>
    </row>
    <row r="867" spans="1:6" x14ac:dyDescent="0.25">
      <c r="A867" s="60"/>
      <c r="B867" s="33"/>
      <c r="C867" s="35"/>
      <c r="D867" s="39"/>
      <c r="F867" s="85"/>
    </row>
    <row r="868" spans="1:6" x14ac:dyDescent="0.25">
      <c r="A868" s="60"/>
      <c r="B868" s="33"/>
      <c r="C868" s="35"/>
      <c r="D868" s="39"/>
      <c r="F868" s="85"/>
    </row>
    <row r="869" spans="1:6" x14ac:dyDescent="0.25">
      <c r="A869" s="60"/>
      <c r="B869" s="33"/>
      <c r="C869" s="35"/>
      <c r="D869" s="39"/>
      <c r="F869" s="85"/>
    </row>
    <row r="870" spans="1:6" x14ac:dyDescent="0.25">
      <c r="A870" s="60"/>
      <c r="B870" s="33"/>
      <c r="C870" s="35"/>
      <c r="D870" s="39"/>
      <c r="F870" s="85"/>
    </row>
    <row r="871" spans="1:6" x14ac:dyDescent="0.25">
      <c r="A871" s="60"/>
      <c r="B871" s="33"/>
      <c r="C871" s="35"/>
      <c r="D871" s="39"/>
      <c r="F871" s="85"/>
    </row>
    <row r="872" spans="1:6" x14ac:dyDescent="0.25">
      <c r="A872" s="60"/>
      <c r="B872" s="33"/>
      <c r="C872" s="35"/>
      <c r="D872" s="39"/>
      <c r="E872" s="62"/>
      <c r="F872" s="85"/>
    </row>
    <row r="873" spans="1:6" x14ac:dyDescent="0.25">
      <c r="A873" s="60"/>
      <c r="B873" s="33"/>
      <c r="C873" s="35"/>
      <c r="D873" s="39"/>
      <c r="F873" s="85"/>
    </row>
    <row r="874" spans="1:6" x14ac:dyDescent="0.25">
      <c r="A874" s="60"/>
      <c r="B874" s="33"/>
      <c r="C874" s="35"/>
      <c r="D874" s="39"/>
      <c r="F874" s="85"/>
    </row>
    <row r="875" spans="1:6" x14ac:dyDescent="0.25">
      <c r="A875" s="60"/>
      <c r="B875" s="33"/>
      <c r="C875" s="35"/>
      <c r="D875" s="39"/>
      <c r="F875" s="85"/>
    </row>
    <row r="876" spans="1:6" x14ac:dyDescent="0.25">
      <c r="A876" s="60"/>
      <c r="B876" s="33"/>
      <c r="C876" s="35"/>
      <c r="D876" s="39"/>
      <c r="F876" s="85"/>
    </row>
    <row r="877" spans="1:6" x14ac:dyDescent="0.25">
      <c r="A877" s="60"/>
      <c r="B877" s="33"/>
      <c r="C877" s="35"/>
      <c r="D877" s="39"/>
      <c r="F877" s="85"/>
    </row>
    <row r="878" spans="1:6" x14ac:dyDescent="0.25">
      <c r="A878" s="60"/>
      <c r="B878" s="33"/>
      <c r="C878" s="35"/>
      <c r="D878" s="39"/>
      <c r="F878" s="85"/>
    </row>
    <row r="879" spans="1:6" x14ac:dyDescent="0.25">
      <c r="A879" s="60"/>
      <c r="B879" s="33"/>
      <c r="C879" s="35"/>
      <c r="D879" s="39"/>
      <c r="F879" s="85"/>
    </row>
    <row r="880" spans="1:6" x14ac:dyDescent="0.25">
      <c r="A880" s="60"/>
      <c r="B880" s="33"/>
      <c r="C880" s="35"/>
      <c r="D880" s="39"/>
      <c r="F880" s="85"/>
    </row>
    <row r="881" spans="1:6" x14ac:dyDescent="0.25">
      <c r="A881" s="60"/>
      <c r="B881" s="33"/>
      <c r="C881" s="35"/>
      <c r="D881" s="39"/>
      <c r="F881" s="85"/>
    </row>
    <row r="882" spans="1:6" x14ac:dyDescent="0.25">
      <c r="A882" s="60"/>
      <c r="B882" s="33"/>
      <c r="C882" s="35"/>
      <c r="D882" s="39"/>
      <c r="E882" s="62"/>
      <c r="F882" s="85"/>
    </row>
    <row r="883" spans="1:6" x14ac:dyDescent="0.25">
      <c r="A883" s="60"/>
      <c r="B883" s="33"/>
      <c r="C883" s="35"/>
      <c r="D883" s="39"/>
      <c r="F883" s="85"/>
    </row>
    <row r="884" spans="1:6" x14ac:dyDescent="0.25">
      <c r="A884" s="60"/>
      <c r="B884" s="33"/>
      <c r="C884" s="35"/>
      <c r="D884" s="39"/>
      <c r="F884" s="85"/>
    </row>
    <row r="885" spans="1:6" x14ac:dyDescent="0.25">
      <c r="A885" s="60"/>
      <c r="B885" s="33"/>
      <c r="C885" s="35"/>
      <c r="D885" s="39"/>
      <c r="F885" s="85"/>
    </row>
    <row r="886" spans="1:6" x14ac:dyDescent="0.25">
      <c r="A886" s="60"/>
      <c r="B886" s="33"/>
      <c r="C886" s="35"/>
      <c r="D886" s="39"/>
      <c r="F886" s="85"/>
    </row>
    <row r="887" spans="1:6" x14ac:dyDescent="0.25">
      <c r="A887" s="60"/>
      <c r="B887" s="33"/>
      <c r="C887" s="35"/>
      <c r="D887" s="39"/>
      <c r="F887" s="85"/>
    </row>
    <row r="888" spans="1:6" x14ac:dyDescent="0.25">
      <c r="A888" s="60"/>
      <c r="B888" s="33"/>
      <c r="C888" s="35"/>
      <c r="D888" s="39"/>
      <c r="F888" s="85"/>
    </row>
    <row r="889" spans="1:6" x14ac:dyDescent="0.25">
      <c r="A889" s="60"/>
      <c r="B889" s="33"/>
      <c r="C889" s="35"/>
      <c r="D889" s="39"/>
      <c r="F889" s="85"/>
    </row>
    <row r="890" spans="1:6" x14ac:dyDescent="0.25">
      <c r="A890" s="60"/>
      <c r="B890" s="33"/>
      <c r="C890" s="35"/>
      <c r="D890" s="39"/>
      <c r="F890" s="85"/>
    </row>
    <row r="891" spans="1:6" x14ac:dyDescent="0.25">
      <c r="A891" s="60"/>
      <c r="B891" s="33"/>
      <c r="C891" s="35"/>
      <c r="D891" s="39"/>
      <c r="F891" s="85"/>
    </row>
    <row r="892" spans="1:6" x14ac:dyDescent="0.25">
      <c r="A892" s="60"/>
      <c r="B892" s="33"/>
      <c r="C892" s="35"/>
      <c r="D892" s="39"/>
      <c r="E892" s="62"/>
      <c r="F892" s="85"/>
    </row>
    <row r="893" spans="1:6" x14ac:dyDescent="0.25">
      <c r="A893" s="60"/>
      <c r="B893" s="33"/>
      <c r="C893" s="35"/>
      <c r="D893" s="39"/>
      <c r="F893" s="85"/>
    </row>
    <row r="894" spans="1:6" x14ac:dyDescent="0.25">
      <c r="A894" s="60"/>
      <c r="B894" s="33"/>
      <c r="C894" s="35"/>
      <c r="D894" s="39"/>
      <c r="F894" s="85"/>
    </row>
    <row r="895" spans="1:6" x14ac:dyDescent="0.25">
      <c r="A895" s="60"/>
      <c r="B895" s="33"/>
      <c r="C895" s="35"/>
      <c r="D895" s="39"/>
      <c r="F895" s="85"/>
    </row>
    <row r="896" spans="1:6" x14ac:dyDescent="0.25">
      <c r="A896" s="60"/>
      <c r="B896" s="33"/>
      <c r="C896" s="35"/>
      <c r="D896" s="39"/>
      <c r="F896" s="85"/>
    </row>
    <row r="897" spans="1:6" x14ac:dyDescent="0.25">
      <c r="A897" s="60"/>
      <c r="B897" s="33"/>
      <c r="C897" s="35"/>
      <c r="D897" s="39"/>
      <c r="F897" s="85"/>
    </row>
    <row r="898" spans="1:6" x14ac:dyDescent="0.25">
      <c r="A898" s="60"/>
      <c r="B898" s="33"/>
      <c r="C898" s="35"/>
      <c r="D898" s="39"/>
      <c r="F898" s="85"/>
    </row>
    <row r="899" spans="1:6" x14ac:dyDescent="0.25">
      <c r="A899" s="60"/>
      <c r="B899" s="33"/>
      <c r="C899" s="35"/>
      <c r="D899" s="39"/>
      <c r="F899" s="85"/>
    </row>
    <row r="900" spans="1:6" x14ac:dyDescent="0.25">
      <c r="A900" s="60"/>
      <c r="B900" s="33"/>
      <c r="C900" s="35"/>
      <c r="D900" s="39"/>
      <c r="F900" s="85"/>
    </row>
    <row r="901" spans="1:6" x14ac:dyDescent="0.25">
      <c r="A901" s="60"/>
      <c r="B901" s="33"/>
      <c r="C901" s="35"/>
      <c r="D901" s="39"/>
      <c r="F901" s="85"/>
    </row>
    <row r="902" spans="1:6" x14ac:dyDescent="0.25">
      <c r="A902" s="60"/>
      <c r="B902" s="33"/>
      <c r="C902" s="35"/>
      <c r="D902" s="39"/>
      <c r="E902" s="62"/>
      <c r="F902" s="85"/>
    </row>
    <row r="903" spans="1:6" x14ac:dyDescent="0.25">
      <c r="A903" s="60"/>
      <c r="B903" s="33"/>
      <c r="C903" s="35"/>
      <c r="D903" s="39"/>
      <c r="F903" s="85"/>
    </row>
    <row r="904" spans="1:6" x14ac:dyDescent="0.25">
      <c r="A904" s="60"/>
      <c r="B904" s="33"/>
      <c r="C904" s="35"/>
      <c r="D904" s="39"/>
      <c r="F904" s="85"/>
    </row>
    <row r="905" spans="1:6" x14ac:dyDescent="0.25">
      <c r="A905" s="60"/>
      <c r="B905" s="33"/>
      <c r="C905" s="35"/>
      <c r="D905" s="39"/>
      <c r="F905" s="85"/>
    </row>
    <row r="906" spans="1:6" x14ac:dyDescent="0.25">
      <c r="A906" s="60"/>
      <c r="B906" s="33"/>
      <c r="C906" s="35"/>
      <c r="D906" s="39"/>
      <c r="F906" s="85"/>
    </row>
    <row r="907" spans="1:6" x14ac:dyDescent="0.25">
      <c r="A907" s="60"/>
      <c r="B907" s="33"/>
      <c r="C907" s="35"/>
      <c r="D907" s="39"/>
      <c r="F907" s="85"/>
    </row>
    <row r="908" spans="1:6" x14ac:dyDescent="0.25">
      <c r="A908" s="60"/>
      <c r="B908" s="33"/>
      <c r="C908" s="35"/>
      <c r="D908" s="39"/>
      <c r="F908" s="85"/>
    </row>
    <row r="909" spans="1:6" x14ac:dyDescent="0.25">
      <c r="A909" s="60"/>
      <c r="B909" s="33"/>
      <c r="C909" s="35"/>
      <c r="D909" s="39"/>
      <c r="F909" s="85"/>
    </row>
    <row r="910" spans="1:6" x14ac:dyDescent="0.25">
      <c r="A910" s="60"/>
      <c r="B910" s="33"/>
      <c r="C910" s="35"/>
      <c r="D910" s="39"/>
      <c r="F910" s="85"/>
    </row>
    <row r="911" spans="1:6" x14ac:dyDescent="0.25">
      <c r="A911" s="60"/>
      <c r="B911" s="33"/>
      <c r="C911" s="35"/>
      <c r="D911" s="39"/>
      <c r="F911" s="85"/>
    </row>
    <row r="912" spans="1:6" x14ac:dyDescent="0.25">
      <c r="A912" s="60"/>
      <c r="B912" s="33"/>
      <c r="C912" s="35"/>
      <c r="D912" s="39"/>
      <c r="E912" s="62"/>
      <c r="F912" s="85"/>
    </row>
    <row r="913" spans="1:6" x14ac:dyDescent="0.25">
      <c r="A913" s="60"/>
      <c r="B913" s="33"/>
      <c r="C913" s="35"/>
      <c r="D913" s="39"/>
      <c r="F913" s="85"/>
    </row>
    <row r="914" spans="1:6" x14ac:dyDescent="0.25">
      <c r="A914" s="60"/>
      <c r="B914" s="33"/>
      <c r="C914" s="35"/>
      <c r="D914" s="39"/>
      <c r="F914" s="85"/>
    </row>
    <row r="915" spans="1:6" x14ac:dyDescent="0.25">
      <c r="A915" s="60"/>
      <c r="B915" s="33"/>
      <c r="C915" s="35"/>
      <c r="D915" s="39"/>
      <c r="F915" s="85"/>
    </row>
    <row r="916" spans="1:6" x14ac:dyDescent="0.25">
      <c r="A916" s="60"/>
      <c r="B916" s="33"/>
      <c r="C916" s="35"/>
      <c r="D916" s="39"/>
      <c r="F916" s="85"/>
    </row>
    <row r="917" spans="1:6" x14ac:dyDescent="0.25">
      <c r="A917" s="60"/>
      <c r="B917" s="33"/>
      <c r="C917" s="35"/>
      <c r="D917" s="39"/>
      <c r="F917" s="85"/>
    </row>
    <row r="918" spans="1:6" x14ac:dyDescent="0.25">
      <c r="A918" s="60"/>
      <c r="B918" s="33"/>
      <c r="C918" s="35"/>
      <c r="D918" s="39"/>
      <c r="F918" s="85"/>
    </row>
    <row r="919" spans="1:6" x14ac:dyDescent="0.25">
      <c r="A919" s="60"/>
      <c r="B919" s="33"/>
      <c r="C919" s="35"/>
      <c r="D919" s="39"/>
      <c r="F919" s="85"/>
    </row>
    <row r="920" spans="1:6" x14ac:dyDescent="0.25">
      <c r="A920" s="60"/>
      <c r="B920" s="33"/>
      <c r="C920" s="35"/>
      <c r="D920" s="39"/>
      <c r="F920" s="85"/>
    </row>
    <row r="921" spans="1:6" x14ac:dyDescent="0.25">
      <c r="A921" s="60"/>
      <c r="B921" s="33"/>
      <c r="C921" s="35"/>
      <c r="D921" s="39"/>
      <c r="F921" s="85"/>
    </row>
    <row r="922" spans="1:6" x14ac:dyDescent="0.25">
      <c r="A922" s="60"/>
      <c r="B922" s="33"/>
      <c r="C922" s="35"/>
      <c r="D922" s="39"/>
      <c r="E922" s="62"/>
      <c r="F922" s="85"/>
    </row>
    <row r="923" spans="1:6" x14ac:dyDescent="0.25">
      <c r="A923" s="60"/>
      <c r="B923" s="33"/>
      <c r="C923" s="35"/>
      <c r="D923" s="39"/>
      <c r="F923" s="85"/>
    </row>
    <row r="924" spans="1:6" x14ac:dyDescent="0.25">
      <c r="A924" s="60"/>
      <c r="B924" s="33"/>
      <c r="C924" s="35"/>
      <c r="D924" s="39"/>
      <c r="F924" s="85"/>
    </row>
    <row r="925" spans="1:6" x14ac:dyDescent="0.25">
      <c r="A925" s="60"/>
      <c r="B925" s="33"/>
      <c r="C925" s="35"/>
      <c r="D925" s="39"/>
      <c r="F925" s="85"/>
    </row>
    <row r="926" spans="1:6" x14ac:dyDescent="0.25">
      <c r="A926" s="60"/>
      <c r="B926" s="33"/>
      <c r="C926" s="35"/>
      <c r="D926" s="39"/>
      <c r="F926" s="85"/>
    </row>
    <row r="927" spans="1:6" x14ac:dyDescent="0.25">
      <c r="A927" s="60"/>
      <c r="B927" s="33"/>
      <c r="C927" s="35"/>
      <c r="D927" s="39"/>
      <c r="F927" s="85"/>
    </row>
    <row r="928" spans="1:6" x14ac:dyDescent="0.25">
      <c r="A928" s="60"/>
      <c r="B928" s="33"/>
      <c r="C928" s="35"/>
      <c r="D928" s="39"/>
      <c r="F928" s="85"/>
    </row>
    <row r="929" spans="1:6" x14ac:dyDescent="0.25">
      <c r="A929" s="60"/>
      <c r="B929" s="33"/>
      <c r="C929" s="35"/>
      <c r="D929" s="39"/>
      <c r="F929" s="85"/>
    </row>
    <row r="930" spans="1:6" x14ac:dyDescent="0.25">
      <c r="A930" s="60"/>
      <c r="B930" s="33"/>
      <c r="C930" s="35"/>
      <c r="D930" s="39"/>
      <c r="F930" s="85"/>
    </row>
    <row r="931" spans="1:6" x14ac:dyDescent="0.25">
      <c r="A931" s="60"/>
      <c r="B931" s="33"/>
      <c r="C931" s="35"/>
      <c r="D931" s="39"/>
      <c r="F931" s="85"/>
    </row>
    <row r="932" spans="1:6" x14ac:dyDescent="0.25">
      <c r="A932" s="60"/>
      <c r="B932" s="33"/>
      <c r="C932" s="35"/>
      <c r="D932" s="39"/>
      <c r="E932" s="62"/>
      <c r="F932" s="85"/>
    </row>
    <row r="933" spans="1:6" x14ac:dyDescent="0.25">
      <c r="A933" s="60"/>
      <c r="B933" s="33"/>
      <c r="C933" s="35"/>
      <c r="D933" s="39"/>
      <c r="F933" s="85"/>
    </row>
    <row r="934" spans="1:6" x14ac:dyDescent="0.25">
      <c r="A934" s="60"/>
      <c r="B934" s="33"/>
      <c r="C934" s="35"/>
      <c r="D934" s="39"/>
      <c r="F934" s="85"/>
    </row>
    <row r="935" spans="1:6" x14ac:dyDescent="0.25">
      <c r="A935" s="60"/>
      <c r="B935" s="33"/>
      <c r="C935" s="35"/>
      <c r="D935" s="39"/>
      <c r="F935" s="85"/>
    </row>
    <row r="936" spans="1:6" x14ac:dyDescent="0.25">
      <c r="A936" s="60"/>
      <c r="B936" s="33"/>
      <c r="C936" s="35"/>
      <c r="D936" s="39"/>
      <c r="F936" s="85"/>
    </row>
    <row r="937" spans="1:6" x14ac:dyDescent="0.25">
      <c r="A937" s="60"/>
      <c r="B937" s="33"/>
      <c r="C937" s="35"/>
      <c r="D937" s="39"/>
      <c r="F937" s="85"/>
    </row>
    <row r="938" spans="1:6" x14ac:dyDescent="0.25">
      <c r="A938" s="60"/>
      <c r="B938" s="33"/>
      <c r="C938" s="35"/>
      <c r="D938" s="39"/>
      <c r="F938" s="85"/>
    </row>
    <row r="939" spans="1:6" x14ac:dyDescent="0.25">
      <c r="A939" s="60"/>
      <c r="B939" s="33"/>
      <c r="C939" s="35"/>
      <c r="D939" s="39"/>
      <c r="F939" s="85"/>
    </row>
    <row r="940" spans="1:6" x14ac:dyDescent="0.25">
      <c r="A940" s="60"/>
      <c r="B940" s="33"/>
      <c r="C940" s="35"/>
      <c r="D940" s="39"/>
      <c r="F940" s="85"/>
    </row>
    <row r="941" spans="1:6" x14ac:dyDescent="0.25">
      <c r="A941" s="60"/>
      <c r="B941" s="33"/>
      <c r="C941" s="35"/>
      <c r="D941" s="39"/>
      <c r="F941" s="85"/>
    </row>
    <row r="942" spans="1:6" x14ac:dyDescent="0.25">
      <c r="A942" s="60"/>
      <c r="B942" s="33"/>
      <c r="C942" s="35"/>
      <c r="D942" s="39"/>
      <c r="E942" s="62"/>
      <c r="F942" s="85"/>
    </row>
    <row r="943" spans="1:6" x14ac:dyDescent="0.25">
      <c r="A943" s="60"/>
      <c r="B943" s="33"/>
      <c r="C943" s="35"/>
      <c r="D943" s="39"/>
      <c r="F943" s="85"/>
    </row>
    <row r="944" spans="1:6" x14ac:dyDescent="0.25">
      <c r="A944" s="60"/>
      <c r="B944" s="33"/>
      <c r="C944" s="35"/>
      <c r="D944" s="39"/>
      <c r="F944" s="85"/>
    </row>
    <row r="945" spans="1:6" x14ac:dyDescent="0.25">
      <c r="A945" s="60"/>
      <c r="B945" s="33"/>
      <c r="C945" s="35"/>
      <c r="D945" s="39"/>
      <c r="F945" s="85"/>
    </row>
    <row r="946" spans="1:6" x14ac:dyDescent="0.25">
      <c r="A946" s="60"/>
      <c r="B946" s="33"/>
      <c r="C946" s="35"/>
      <c r="D946" s="39"/>
      <c r="F946" s="85"/>
    </row>
    <row r="947" spans="1:6" x14ac:dyDescent="0.25">
      <c r="A947" s="60"/>
      <c r="B947" s="33"/>
      <c r="C947" s="35"/>
      <c r="D947" s="39"/>
      <c r="F947" s="85"/>
    </row>
    <row r="948" spans="1:6" x14ac:dyDescent="0.25">
      <c r="A948" s="60"/>
      <c r="B948" s="33"/>
      <c r="C948" s="35"/>
      <c r="D948" s="39"/>
      <c r="F948" s="85"/>
    </row>
    <row r="949" spans="1:6" x14ac:dyDescent="0.25">
      <c r="A949" s="60"/>
      <c r="B949" s="33"/>
      <c r="C949" s="35"/>
      <c r="D949" s="39"/>
      <c r="F949" s="85"/>
    </row>
    <row r="950" spans="1:6" x14ac:dyDescent="0.25">
      <c r="A950" s="60"/>
      <c r="B950" s="33"/>
      <c r="C950" s="35"/>
      <c r="D950" s="39"/>
      <c r="F950" s="85"/>
    </row>
    <row r="951" spans="1:6" x14ac:dyDescent="0.25">
      <c r="A951" s="60"/>
      <c r="B951" s="33"/>
      <c r="C951" s="35"/>
      <c r="D951" s="39"/>
      <c r="F951" s="85"/>
    </row>
    <row r="952" spans="1:6" x14ac:dyDescent="0.25">
      <c r="A952" s="60"/>
      <c r="B952" s="33"/>
      <c r="C952" s="35"/>
      <c r="D952" s="39"/>
      <c r="E952" s="62"/>
      <c r="F952" s="85"/>
    </row>
    <row r="953" spans="1:6" x14ac:dyDescent="0.25">
      <c r="A953" s="60"/>
      <c r="B953" s="33"/>
      <c r="C953" s="35"/>
      <c r="D953" s="39"/>
      <c r="F953" s="85"/>
    </row>
    <row r="954" spans="1:6" x14ac:dyDescent="0.25">
      <c r="A954" s="60"/>
      <c r="B954" s="33"/>
      <c r="C954" s="35"/>
      <c r="D954" s="39"/>
      <c r="F954" s="85"/>
    </row>
    <row r="955" spans="1:6" x14ac:dyDescent="0.25">
      <c r="A955" s="60"/>
      <c r="B955" s="33"/>
      <c r="C955" s="35"/>
      <c r="D955" s="39"/>
      <c r="F955" s="85"/>
    </row>
    <row r="956" spans="1:6" x14ac:dyDescent="0.25">
      <c r="A956" s="60"/>
      <c r="B956" s="33"/>
      <c r="C956" s="35"/>
      <c r="D956" s="39"/>
      <c r="F956" s="85"/>
    </row>
    <row r="957" spans="1:6" x14ac:dyDescent="0.25">
      <c r="A957" s="60"/>
      <c r="B957" s="33"/>
      <c r="C957" s="35"/>
      <c r="D957" s="39"/>
      <c r="F957" s="85"/>
    </row>
    <row r="958" spans="1:6" x14ac:dyDescent="0.25">
      <c r="A958" s="60"/>
      <c r="B958" s="33"/>
      <c r="C958" s="35"/>
      <c r="D958" s="39"/>
      <c r="F958" s="85"/>
    </row>
    <row r="959" spans="1:6" x14ac:dyDescent="0.25">
      <c r="A959" s="60"/>
      <c r="B959" s="33"/>
      <c r="C959" s="35"/>
      <c r="D959" s="39"/>
      <c r="F959" s="85"/>
    </row>
    <row r="960" spans="1:6" x14ac:dyDescent="0.25">
      <c r="A960" s="60"/>
      <c r="B960" s="33"/>
      <c r="C960" s="35"/>
      <c r="D960" s="39"/>
      <c r="F960" s="85"/>
    </row>
    <row r="961" spans="1:6" x14ac:dyDescent="0.25">
      <c r="A961" s="60"/>
      <c r="B961" s="33"/>
      <c r="C961" s="35"/>
      <c r="D961" s="39"/>
      <c r="F961" s="85"/>
    </row>
    <row r="962" spans="1:6" x14ac:dyDescent="0.25">
      <c r="A962" s="60"/>
      <c r="B962" s="33"/>
      <c r="C962" s="35"/>
      <c r="D962" s="39"/>
      <c r="E962" s="62"/>
      <c r="F962" s="85"/>
    </row>
    <row r="963" spans="1:6" x14ac:dyDescent="0.25">
      <c r="A963" s="60"/>
      <c r="B963" s="33"/>
      <c r="C963" s="35"/>
      <c r="D963" s="39"/>
      <c r="F963" s="85"/>
    </row>
    <row r="964" spans="1:6" x14ac:dyDescent="0.25">
      <c r="A964" s="60"/>
      <c r="B964" s="33"/>
      <c r="C964" s="35"/>
      <c r="D964" s="39"/>
      <c r="F964" s="85"/>
    </row>
    <row r="965" spans="1:6" x14ac:dyDescent="0.25">
      <c r="A965" s="60"/>
      <c r="B965" s="33"/>
      <c r="C965" s="35"/>
      <c r="D965" s="39"/>
      <c r="F965" s="85"/>
    </row>
    <row r="966" spans="1:6" x14ac:dyDescent="0.25">
      <c r="A966" s="60"/>
      <c r="B966" s="33"/>
      <c r="C966" s="35"/>
      <c r="D966" s="39"/>
      <c r="F966" s="85"/>
    </row>
    <row r="967" spans="1:6" x14ac:dyDescent="0.25">
      <c r="A967" s="60"/>
      <c r="B967" s="33"/>
      <c r="C967" s="35"/>
      <c r="D967" s="39"/>
      <c r="F967" s="85"/>
    </row>
    <row r="968" spans="1:6" x14ac:dyDescent="0.25">
      <c r="A968" s="60"/>
      <c r="B968" s="33"/>
      <c r="C968" s="35"/>
      <c r="D968" s="39"/>
      <c r="F968" s="85"/>
    </row>
    <row r="969" spans="1:6" x14ac:dyDescent="0.25">
      <c r="A969" s="60"/>
      <c r="B969" s="33"/>
      <c r="C969" s="35"/>
      <c r="D969" s="39"/>
      <c r="F969" s="85"/>
    </row>
    <row r="970" spans="1:6" x14ac:dyDescent="0.25">
      <c r="A970" s="60"/>
      <c r="B970" s="33"/>
      <c r="C970" s="35"/>
      <c r="D970" s="39"/>
      <c r="F970" s="85"/>
    </row>
    <row r="971" spans="1:6" x14ac:dyDescent="0.25">
      <c r="A971" s="60"/>
      <c r="B971" s="33"/>
      <c r="C971" s="35"/>
      <c r="D971" s="39"/>
      <c r="F971" s="85"/>
    </row>
    <row r="972" spans="1:6" x14ac:dyDescent="0.25">
      <c r="A972" s="60"/>
      <c r="B972" s="33"/>
      <c r="C972" s="35"/>
      <c r="D972" s="39"/>
      <c r="F972" s="85"/>
    </row>
    <row r="973" spans="1:6" x14ac:dyDescent="0.25">
      <c r="A973" s="60"/>
      <c r="B973" s="33"/>
      <c r="C973" s="35"/>
      <c r="D973" s="39"/>
      <c r="F973" s="85"/>
    </row>
    <row r="974" spans="1:6" x14ac:dyDescent="0.25">
      <c r="A974" s="60"/>
      <c r="B974" s="33"/>
      <c r="C974" s="35"/>
      <c r="D974" s="39"/>
      <c r="F974" s="85"/>
    </row>
    <row r="975" spans="1:6" x14ac:dyDescent="0.25">
      <c r="A975" s="60"/>
      <c r="B975" s="33"/>
      <c r="C975" s="35"/>
      <c r="D975" s="39"/>
      <c r="F975" s="85"/>
    </row>
    <row r="976" spans="1:6" x14ac:dyDescent="0.25">
      <c r="A976" s="60"/>
      <c r="B976" s="33"/>
      <c r="C976" s="35"/>
      <c r="D976" s="39"/>
      <c r="F976" s="85"/>
    </row>
    <row r="977" spans="1:6" x14ac:dyDescent="0.25">
      <c r="A977" s="60"/>
      <c r="B977" s="33"/>
      <c r="C977" s="35"/>
      <c r="D977" s="39"/>
      <c r="F977" s="85"/>
    </row>
    <row r="978" spans="1:6" x14ac:dyDescent="0.25">
      <c r="A978" s="60"/>
      <c r="B978" s="33"/>
      <c r="C978" s="35"/>
      <c r="D978" s="39"/>
      <c r="F978" s="85"/>
    </row>
    <row r="979" spans="1:6" x14ac:dyDescent="0.25">
      <c r="A979" s="60"/>
      <c r="B979" s="33"/>
      <c r="C979" s="35"/>
      <c r="D979" s="39"/>
      <c r="F979" s="85"/>
    </row>
    <row r="980" spans="1:6" x14ac:dyDescent="0.25">
      <c r="A980" s="60"/>
      <c r="B980" s="33"/>
      <c r="C980" s="35"/>
      <c r="D980" s="39"/>
      <c r="F980" s="85"/>
    </row>
    <row r="981" spans="1:6" x14ac:dyDescent="0.25">
      <c r="A981" s="60"/>
      <c r="B981" s="33"/>
      <c r="C981" s="35"/>
      <c r="D981" s="39"/>
      <c r="F981" s="85"/>
    </row>
    <row r="982" spans="1:6" x14ac:dyDescent="0.25">
      <c r="A982" s="60"/>
      <c r="B982" s="33"/>
      <c r="C982" s="35"/>
      <c r="D982" s="39"/>
      <c r="E982" s="62"/>
      <c r="F982" s="85"/>
    </row>
    <row r="983" spans="1:6" x14ac:dyDescent="0.25">
      <c r="A983" s="60"/>
      <c r="B983" s="33"/>
      <c r="C983" s="35"/>
      <c r="D983" s="39"/>
      <c r="F983" s="85"/>
    </row>
    <row r="984" spans="1:6" x14ac:dyDescent="0.25">
      <c r="A984" s="60"/>
      <c r="B984" s="33"/>
      <c r="C984" s="35"/>
      <c r="D984" s="39"/>
      <c r="E984" s="62"/>
      <c r="F984" s="85"/>
    </row>
    <row r="985" spans="1:6" x14ac:dyDescent="0.25">
      <c r="A985" s="60"/>
      <c r="B985" s="33"/>
      <c r="C985" s="35"/>
      <c r="D985" s="39"/>
      <c r="F985" s="85"/>
    </row>
    <row r="986" spans="1:6" x14ac:dyDescent="0.25">
      <c r="A986" s="60"/>
      <c r="B986" s="33"/>
      <c r="C986" s="35"/>
      <c r="D986" s="39"/>
      <c r="E986" s="62"/>
      <c r="F986" s="85"/>
    </row>
    <row r="987" spans="1:6" x14ac:dyDescent="0.25">
      <c r="A987" s="60"/>
      <c r="B987" s="33"/>
      <c r="C987" s="35"/>
      <c r="D987" s="39"/>
      <c r="F987" s="85"/>
    </row>
    <row r="988" spans="1:6" x14ac:dyDescent="0.25">
      <c r="A988" s="60"/>
      <c r="B988" s="33"/>
      <c r="C988" s="35"/>
      <c r="D988" s="39"/>
      <c r="E988" s="62"/>
      <c r="F988" s="85"/>
    </row>
    <row r="989" spans="1:6" x14ac:dyDescent="0.25">
      <c r="A989" s="60"/>
      <c r="B989" s="33"/>
      <c r="C989" s="35"/>
      <c r="D989" s="39"/>
      <c r="F989" s="85"/>
    </row>
    <row r="990" spans="1:6" x14ac:dyDescent="0.25">
      <c r="A990" s="60"/>
      <c r="B990" s="33"/>
      <c r="C990" s="35"/>
      <c r="D990" s="39"/>
      <c r="F990" s="85"/>
    </row>
    <row r="991" spans="1:6" x14ac:dyDescent="0.25">
      <c r="A991" s="60"/>
      <c r="B991" s="33"/>
      <c r="C991" s="34"/>
      <c r="D991" s="38"/>
      <c r="F991" s="85"/>
    </row>
    <row r="992" spans="1:6" x14ac:dyDescent="0.25">
      <c r="A992" s="60"/>
      <c r="B992" s="33"/>
      <c r="C992" s="35"/>
      <c r="D992" s="39"/>
      <c r="F992" s="85"/>
    </row>
    <row r="993" spans="1:6" x14ac:dyDescent="0.25">
      <c r="A993" s="60"/>
      <c r="B993" s="33"/>
      <c r="C993" s="35"/>
      <c r="D993" s="39"/>
      <c r="F993" s="85"/>
    </row>
    <row r="994" spans="1:6" x14ac:dyDescent="0.25">
      <c r="A994" s="60"/>
      <c r="B994" s="33"/>
      <c r="C994" s="35"/>
      <c r="D994" s="39"/>
      <c r="F994" s="85"/>
    </row>
    <row r="995" spans="1:6" x14ac:dyDescent="0.25">
      <c r="A995" s="60"/>
      <c r="B995" s="33"/>
      <c r="C995" s="35"/>
      <c r="D995" s="39"/>
      <c r="F995" s="85"/>
    </row>
    <row r="996" spans="1:6" x14ac:dyDescent="0.25">
      <c r="A996" s="60"/>
      <c r="B996" s="33"/>
      <c r="C996" s="35"/>
      <c r="D996" s="39"/>
      <c r="F996" s="85"/>
    </row>
    <row r="997" spans="1:6" x14ac:dyDescent="0.25">
      <c r="A997" s="60"/>
      <c r="B997" s="33"/>
      <c r="C997" s="35"/>
      <c r="D997" s="39"/>
      <c r="F997" s="85"/>
    </row>
    <row r="998" spans="1:6" x14ac:dyDescent="0.25">
      <c r="A998" s="60"/>
      <c r="B998" s="33"/>
      <c r="C998" s="35"/>
      <c r="D998" s="39"/>
      <c r="F998" s="85"/>
    </row>
    <row r="999" spans="1:6" x14ac:dyDescent="0.25">
      <c r="A999" s="60"/>
      <c r="B999" s="33"/>
      <c r="C999" s="35"/>
      <c r="D999" s="39"/>
      <c r="F999" s="85"/>
    </row>
    <row r="1000" spans="1:6" x14ac:dyDescent="0.25">
      <c r="A1000" s="60"/>
      <c r="B1000" s="33"/>
      <c r="C1000" s="35"/>
      <c r="D1000" s="39"/>
      <c r="F1000" s="85"/>
    </row>
    <row r="1001" spans="1:6" x14ac:dyDescent="0.25">
      <c r="A1001" s="60"/>
      <c r="B1001" s="33"/>
      <c r="C1001" s="35"/>
      <c r="D1001" s="39"/>
      <c r="F1001" s="85"/>
    </row>
    <row r="1002" spans="1:6" x14ac:dyDescent="0.25">
      <c r="A1002" s="60"/>
      <c r="B1002" s="33"/>
      <c r="C1002" s="35"/>
      <c r="D1002" s="39"/>
      <c r="F1002" s="85"/>
    </row>
    <row r="1003" spans="1:6" x14ac:dyDescent="0.25">
      <c r="A1003" s="60"/>
      <c r="B1003" s="33"/>
      <c r="C1003" s="35"/>
      <c r="D1003" s="39"/>
      <c r="F1003" s="85"/>
    </row>
    <row r="1004" spans="1:6" x14ac:dyDescent="0.25">
      <c r="A1004" s="60"/>
      <c r="B1004" s="33"/>
      <c r="C1004" s="35"/>
      <c r="D1004" s="39"/>
      <c r="F1004" s="85"/>
    </row>
    <row r="1005" spans="1:6" x14ac:dyDescent="0.25">
      <c r="A1005" s="60"/>
      <c r="B1005" s="33"/>
      <c r="C1005" s="35"/>
      <c r="D1005" s="39"/>
      <c r="F1005" s="85"/>
    </row>
    <row r="1006" spans="1:6" x14ac:dyDescent="0.25">
      <c r="A1006" s="60"/>
      <c r="B1006" s="33"/>
      <c r="C1006" s="35"/>
      <c r="D1006" s="39"/>
      <c r="F1006" s="85"/>
    </row>
    <row r="1007" spans="1:6" x14ac:dyDescent="0.25">
      <c r="A1007" s="60"/>
      <c r="B1007" s="33"/>
      <c r="C1007" s="35"/>
      <c r="D1007" s="39"/>
      <c r="F1007" s="85"/>
    </row>
    <row r="1008" spans="1:6" x14ac:dyDescent="0.25">
      <c r="A1008" s="60"/>
      <c r="B1008" s="33"/>
      <c r="C1008" s="35"/>
      <c r="D1008" s="39"/>
      <c r="F1008" s="85"/>
    </row>
    <row r="1009" spans="1:6" x14ac:dyDescent="0.25">
      <c r="A1009" s="60"/>
      <c r="B1009" s="33"/>
      <c r="C1009" s="35"/>
      <c r="D1009" s="39"/>
      <c r="F1009" s="85"/>
    </row>
    <row r="1010" spans="1:6" x14ac:dyDescent="0.25">
      <c r="A1010" s="60"/>
      <c r="B1010" s="33"/>
      <c r="C1010" s="35"/>
      <c r="D1010" s="39"/>
      <c r="F1010" s="85"/>
    </row>
    <row r="1011" spans="1:6" x14ac:dyDescent="0.25">
      <c r="A1011" s="60"/>
      <c r="B1011" s="33"/>
      <c r="C1011" s="35"/>
      <c r="D1011" s="39"/>
      <c r="F1011" s="85"/>
    </row>
    <row r="1012" spans="1:6" x14ac:dyDescent="0.25">
      <c r="A1012" s="60"/>
      <c r="B1012" s="33"/>
      <c r="C1012" s="35"/>
      <c r="D1012" s="39"/>
      <c r="F1012" s="85"/>
    </row>
    <row r="1013" spans="1:6" x14ac:dyDescent="0.25">
      <c r="A1013" s="60"/>
      <c r="B1013" s="33"/>
      <c r="C1013" s="35"/>
      <c r="D1013" s="39"/>
      <c r="F1013" s="85"/>
    </row>
    <row r="1014" spans="1:6" x14ac:dyDescent="0.25">
      <c r="A1014" s="60"/>
      <c r="B1014" s="33"/>
      <c r="C1014" s="35"/>
      <c r="D1014" s="39"/>
      <c r="F1014" s="85"/>
    </row>
    <row r="1015" spans="1:6" x14ac:dyDescent="0.25">
      <c r="A1015" s="60"/>
      <c r="B1015" s="33"/>
      <c r="C1015" s="35"/>
      <c r="D1015" s="39"/>
      <c r="F1015" s="85"/>
    </row>
    <row r="1016" spans="1:6" x14ac:dyDescent="0.25">
      <c r="A1016" s="60"/>
      <c r="B1016" s="33"/>
      <c r="C1016" s="35"/>
      <c r="D1016" s="39"/>
      <c r="F1016" s="85"/>
    </row>
    <row r="1017" spans="1:6" x14ac:dyDescent="0.25">
      <c r="A1017" s="60"/>
      <c r="B1017" s="33"/>
      <c r="C1017" s="35"/>
      <c r="D1017" s="39"/>
      <c r="F1017" s="85"/>
    </row>
    <row r="1018" spans="1:6" x14ac:dyDescent="0.25">
      <c r="A1018" s="60"/>
      <c r="B1018" s="33"/>
      <c r="C1018" s="35"/>
      <c r="D1018" s="39"/>
      <c r="F1018" s="85"/>
    </row>
    <row r="1019" spans="1:6" x14ac:dyDescent="0.25">
      <c r="A1019" s="60"/>
      <c r="B1019" s="33"/>
      <c r="C1019" s="35"/>
      <c r="D1019" s="39"/>
      <c r="F1019" s="85"/>
    </row>
    <row r="1020" spans="1:6" x14ac:dyDescent="0.25">
      <c r="A1020" s="60"/>
      <c r="B1020" s="33"/>
      <c r="C1020" s="35"/>
      <c r="D1020" s="39"/>
      <c r="F1020" s="85"/>
    </row>
    <row r="1021" spans="1:6" x14ac:dyDescent="0.25">
      <c r="A1021" s="60"/>
      <c r="B1021" s="33"/>
      <c r="C1021" s="35"/>
      <c r="D1021" s="39"/>
      <c r="F1021" s="85"/>
    </row>
    <row r="1022" spans="1:6" x14ac:dyDescent="0.25">
      <c r="A1022" s="60"/>
      <c r="B1022" s="33"/>
      <c r="C1022" s="35"/>
      <c r="D1022" s="39"/>
      <c r="F1022" s="85"/>
    </row>
    <row r="1023" spans="1:6" x14ac:dyDescent="0.25">
      <c r="A1023" s="60"/>
      <c r="B1023" s="33"/>
      <c r="C1023" s="35"/>
      <c r="D1023" s="39"/>
      <c r="F1023" s="85"/>
    </row>
    <row r="1024" spans="1:6" x14ac:dyDescent="0.25">
      <c r="A1024" s="60"/>
      <c r="B1024" s="33"/>
      <c r="C1024" s="35"/>
      <c r="D1024" s="39"/>
      <c r="F1024" s="85"/>
    </row>
    <row r="1025" spans="1:6" x14ac:dyDescent="0.25">
      <c r="A1025" s="60"/>
      <c r="B1025" s="33"/>
      <c r="C1025" s="35"/>
      <c r="D1025" s="39"/>
      <c r="F1025" s="85"/>
    </row>
    <row r="1026" spans="1:6" x14ac:dyDescent="0.25">
      <c r="A1026" s="60"/>
      <c r="B1026" s="33"/>
      <c r="C1026" s="35"/>
      <c r="D1026" s="39"/>
      <c r="F1026" s="85"/>
    </row>
    <row r="1027" spans="1:6" x14ac:dyDescent="0.25">
      <c r="A1027" s="60"/>
      <c r="B1027" s="33"/>
      <c r="C1027" s="35"/>
      <c r="D1027" s="39"/>
      <c r="F1027" s="85"/>
    </row>
    <row r="1028" spans="1:6" x14ac:dyDescent="0.25">
      <c r="A1028" s="60"/>
      <c r="B1028" s="33"/>
      <c r="C1028" s="35"/>
      <c r="D1028" s="39"/>
      <c r="F1028" s="85"/>
    </row>
    <row r="1029" spans="1:6" x14ac:dyDescent="0.25">
      <c r="A1029" s="60"/>
      <c r="B1029" s="33"/>
      <c r="C1029" s="35"/>
      <c r="D1029" s="39"/>
      <c r="F1029" s="85"/>
    </row>
    <row r="1030" spans="1:6" x14ac:dyDescent="0.25">
      <c r="A1030" s="60"/>
      <c r="B1030" s="33"/>
      <c r="C1030" s="35"/>
      <c r="D1030" s="39"/>
      <c r="F1030" s="85"/>
    </row>
    <row r="1031" spans="1:6" x14ac:dyDescent="0.25">
      <c r="A1031" s="60"/>
      <c r="B1031" s="33"/>
      <c r="C1031" s="35"/>
      <c r="D1031" s="39"/>
      <c r="F1031" s="85"/>
    </row>
    <row r="1032" spans="1:6" x14ac:dyDescent="0.25">
      <c r="A1032" s="60"/>
      <c r="B1032" s="33"/>
      <c r="C1032" s="35"/>
      <c r="D1032" s="39"/>
      <c r="F1032" s="85"/>
    </row>
    <row r="1033" spans="1:6" x14ac:dyDescent="0.25">
      <c r="A1033" s="60"/>
      <c r="B1033" s="33"/>
      <c r="C1033" s="35"/>
      <c r="D1033" s="39"/>
      <c r="F1033" s="85"/>
    </row>
    <row r="1034" spans="1:6" x14ac:dyDescent="0.25">
      <c r="A1034" s="60"/>
      <c r="B1034" s="33"/>
      <c r="C1034" s="35"/>
      <c r="D1034" s="39"/>
      <c r="F1034" s="85"/>
    </row>
    <row r="1035" spans="1:6" x14ac:dyDescent="0.25">
      <c r="A1035" s="60"/>
      <c r="B1035" s="33"/>
      <c r="C1035" s="35"/>
      <c r="D1035" s="39"/>
      <c r="F1035" s="85"/>
    </row>
    <row r="1036" spans="1:6" x14ac:dyDescent="0.25">
      <c r="A1036" s="60"/>
      <c r="B1036" s="33"/>
      <c r="C1036" s="35"/>
      <c r="D1036" s="39"/>
      <c r="F1036" s="85"/>
    </row>
    <row r="1037" spans="1:6" x14ac:dyDescent="0.25">
      <c r="A1037" s="60"/>
      <c r="B1037" s="33"/>
      <c r="C1037" s="35"/>
      <c r="D1037" s="39"/>
      <c r="F1037" s="85"/>
    </row>
    <row r="1038" spans="1:6" x14ac:dyDescent="0.25">
      <c r="A1038" s="60"/>
      <c r="B1038" s="33"/>
      <c r="C1038" s="35"/>
      <c r="D1038" s="39"/>
      <c r="F1038" s="85"/>
    </row>
    <row r="1039" spans="1:6" x14ac:dyDescent="0.25">
      <c r="A1039" s="60"/>
      <c r="B1039" s="33"/>
      <c r="C1039" s="35"/>
      <c r="D1039" s="39"/>
      <c r="F1039" s="85"/>
    </row>
    <row r="1040" spans="1:6" x14ac:dyDescent="0.25">
      <c r="A1040" s="60"/>
      <c r="B1040" s="33"/>
      <c r="C1040" s="35"/>
      <c r="D1040" s="39"/>
      <c r="F1040" s="85"/>
    </row>
    <row r="1041" spans="1:6" x14ac:dyDescent="0.25">
      <c r="A1041" s="60"/>
      <c r="B1041" s="33"/>
      <c r="C1041" s="35"/>
      <c r="D1041" s="39"/>
      <c r="F1041" s="85"/>
    </row>
    <row r="1042" spans="1:6" x14ac:dyDescent="0.25">
      <c r="A1042" s="60"/>
      <c r="B1042" s="33"/>
      <c r="C1042" s="35"/>
      <c r="D1042" s="39"/>
      <c r="F1042" s="85"/>
    </row>
    <row r="1043" spans="1:6" x14ac:dyDescent="0.25">
      <c r="A1043" s="60"/>
      <c r="B1043" s="33"/>
      <c r="C1043" s="35"/>
      <c r="D1043" s="39"/>
      <c r="F1043" s="85"/>
    </row>
    <row r="1044" spans="1:6" x14ac:dyDescent="0.25">
      <c r="A1044" s="60"/>
      <c r="B1044" s="33"/>
      <c r="C1044" s="35"/>
      <c r="D1044" s="39"/>
      <c r="F1044" s="85"/>
    </row>
    <row r="1045" spans="1:6" x14ac:dyDescent="0.25">
      <c r="A1045" s="60"/>
      <c r="B1045" s="33"/>
      <c r="C1045" s="35"/>
      <c r="D1045" s="39"/>
      <c r="F1045" s="85"/>
    </row>
    <row r="1046" spans="1:6" x14ac:dyDescent="0.25">
      <c r="A1046" s="60"/>
      <c r="B1046" s="33"/>
      <c r="C1046" s="35"/>
      <c r="D1046" s="39"/>
      <c r="F1046" s="85"/>
    </row>
    <row r="1047" spans="1:6" x14ac:dyDescent="0.25">
      <c r="A1047" s="60"/>
      <c r="B1047" s="33"/>
      <c r="C1047" s="35"/>
      <c r="D1047" s="39"/>
      <c r="F1047" s="85"/>
    </row>
    <row r="1048" spans="1:6" x14ac:dyDescent="0.25">
      <c r="A1048" s="60"/>
      <c r="B1048" s="33"/>
      <c r="C1048" s="35"/>
      <c r="D1048" s="39"/>
      <c r="F1048" s="85"/>
    </row>
    <row r="1049" spans="1:6" x14ac:dyDescent="0.25">
      <c r="A1049" s="60"/>
      <c r="B1049" s="33"/>
      <c r="C1049" s="35"/>
      <c r="D1049" s="39"/>
      <c r="F1049" s="85"/>
    </row>
    <row r="1050" spans="1:6" x14ac:dyDescent="0.25">
      <c r="A1050" s="60"/>
      <c r="B1050" s="33"/>
      <c r="C1050" s="35"/>
      <c r="D1050" s="39"/>
      <c r="F1050" s="85"/>
    </row>
    <row r="1051" spans="1:6" x14ac:dyDescent="0.25">
      <c r="A1051" s="60"/>
      <c r="B1051" s="33"/>
      <c r="C1051" s="35"/>
      <c r="D1051" s="39"/>
      <c r="F1051" s="85"/>
    </row>
    <row r="1052" spans="1:6" x14ac:dyDescent="0.25">
      <c r="A1052" s="60"/>
      <c r="B1052" s="33"/>
      <c r="C1052" s="35"/>
      <c r="D1052" s="39"/>
      <c r="F1052" s="85"/>
    </row>
    <row r="1053" spans="1:6" x14ac:dyDescent="0.25">
      <c r="A1053" s="60"/>
      <c r="B1053" s="33"/>
      <c r="C1053" s="35"/>
      <c r="D1053" s="39"/>
      <c r="F1053" s="85"/>
    </row>
    <row r="1054" spans="1:6" x14ac:dyDescent="0.25">
      <c r="A1054" s="60"/>
      <c r="B1054" s="33"/>
      <c r="C1054" s="35"/>
      <c r="D1054" s="39"/>
      <c r="F1054" s="85"/>
    </row>
    <row r="1055" spans="1:6" x14ac:dyDescent="0.25">
      <c r="A1055" s="60"/>
      <c r="B1055" s="33"/>
      <c r="C1055" s="35"/>
      <c r="D1055" s="39"/>
      <c r="F1055" s="85"/>
    </row>
    <row r="1056" spans="1:6" x14ac:dyDescent="0.25">
      <c r="A1056" s="60"/>
      <c r="B1056" s="33"/>
      <c r="C1056" s="35"/>
      <c r="D1056" s="39"/>
      <c r="F1056" s="85"/>
    </row>
    <row r="1057" spans="1:6" x14ac:dyDescent="0.25">
      <c r="A1057" s="60"/>
      <c r="B1057" s="33"/>
      <c r="C1057" s="35"/>
      <c r="D1057" s="39"/>
      <c r="F1057" s="85"/>
    </row>
    <row r="1058" spans="1:6" x14ac:dyDescent="0.25">
      <c r="A1058" s="60"/>
      <c r="B1058" s="33"/>
      <c r="C1058" s="35"/>
      <c r="D1058" s="39"/>
      <c r="F1058" s="85"/>
    </row>
    <row r="1059" spans="1:6" x14ac:dyDescent="0.25">
      <c r="A1059" s="60"/>
      <c r="B1059" s="33"/>
      <c r="C1059" s="35"/>
      <c r="D1059" s="39"/>
      <c r="F1059" s="85"/>
    </row>
    <row r="1060" spans="1:6" x14ac:dyDescent="0.25">
      <c r="A1060" s="60"/>
      <c r="B1060" s="33"/>
      <c r="C1060" s="35"/>
      <c r="D1060" s="39"/>
      <c r="F1060" s="85"/>
    </row>
    <row r="1061" spans="1:6" x14ac:dyDescent="0.25">
      <c r="A1061" s="60"/>
      <c r="B1061" s="33"/>
      <c r="C1061" s="35"/>
      <c r="D1061" s="39"/>
      <c r="F1061" s="85"/>
    </row>
    <row r="1062" spans="1:6" x14ac:dyDescent="0.25">
      <c r="A1062" s="60"/>
      <c r="B1062" s="33"/>
      <c r="C1062" s="35"/>
      <c r="D1062" s="39"/>
      <c r="F1062" s="85"/>
    </row>
    <row r="1063" spans="1:6" x14ac:dyDescent="0.25">
      <c r="A1063" s="60"/>
      <c r="B1063" s="33"/>
      <c r="C1063" s="35"/>
      <c r="D1063" s="39"/>
      <c r="F1063" s="85"/>
    </row>
    <row r="1064" spans="1:6" x14ac:dyDescent="0.25">
      <c r="A1064" s="60"/>
      <c r="B1064" s="33"/>
      <c r="C1064" s="35"/>
      <c r="D1064" s="39"/>
      <c r="F1064" s="85"/>
    </row>
    <row r="1065" spans="1:6" x14ac:dyDescent="0.25">
      <c r="A1065" s="60"/>
      <c r="B1065" s="33"/>
      <c r="C1065" s="35"/>
      <c r="D1065" s="39"/>
      <c r="F1065" s="85"/>
    </row>
    <row r="1066" spans="1:6" x14ac:dyDescent="0.25">
      <c r="A1066" s="60"/>
      <c r="B1066" s="33"/>
      <c r="C1066" s="35"/>
      <c r="D1066" s="39"/>
      <c r="F1066" s="85"/>
    </row>
    <row r="1067" spans="1:6" x14ac:dyDescent="0.25">
      <c r="A1067" s="60"/>
      <c r="B1067" s="33"/>
      <c r="C1067" s="35"/>
      <c r="D1067" s="39"/>
      <c r="F1067" s="85"/>
    </row>
    <row r="1068" spans="1:6" x14ac:dyDescent="0.25">
      <c r="A1068" s="60"/>
      <c r="B1068" s="33"/>
      <c r="C1068" s="35"/>
      <c r="D1068" s="39"/>
      <c r="F1068" s="85"/>
    </row>
    <row r="1069" spans="1:6" x14ac:dyDescent="0.25">
      <c r="A1069" s="60"/>
      <c r="B1069" s="33"/>
      <c r="C1069" s="35"/>
      <c r="D1069" s="39"/>
      <c r="F1069" s="85"/>
    </row>
    <row r="1070" spans="1:6" x14ac:dyDescent="0.25">
      <c r="A1070" s="60"/>
      <c r="B1070" s="33"/>
      <c r="C1070" s="35"/>
      <c r="D1070" s="39"/>
      <c r="F1070" s="85"/>
    </row>
    <row r="1071" spans="1:6" x14ac:dyDescent="0.25">
      <c r="A1071" s="60"/>
      <c r="B1071" s="33"/>
      <c r="C1071" s="35"/>
      <c r="D1071" s="39"/>
      <c r="F1071" s="85"/>
    </row>
    <row r="1072" spans="1:6" x14ac:dyDescent="0.25">
      <c r="A1072" s="60"/>
      <c r="B1072" s="33"/>
      <c r="C1072" s="35"/>
      <c r="D1072" s="39"/>
      <c r="F1072" s="85"/>
    </row>
    <row r="1073" spans="1:6" x14ac:dyDescent="0.25">
      <c r="A1073" s="60"/>
      <c r="B1073" s="33"/>
      <c r="C1073" s="35"/>
      <c r="D1073" s="39"/>
      <c r="F1073" s="85"/>
    </row>
    <row r="1074" spans="1:6" x14ac:dyDescent="0.25">
      <c r="A1074" s="60"/>
      <c r="B1074" s="33"/>
      <c r="C1074" s="35"/>
      <c r="D1074" s="39"/>
      <c r="F1074" s="85"/>
    </row>
    <row r="1075" spans="1:6" x14ac:dyDescent="0.25">
      <c r="A1075" s="60"/>
      <c r="B1075" s="33"/>
      <c r="C1075" s="35"/>
      <c r="D1075" s="39"/>
      <c r="F1075" s="85"/>
    </row>
    <row r="1076" spans="1:6" x14ac:dyDescent="0.25">
      <c r="A1076" s="60"/>
      <c r="B1076" s="33"/>
      <c r="C1076" s="35"/>
      <c r="D1076" s="39"/>
      <c r="F1076" s="85"/>
    </row>
    <row r="1077" spans="1:6" x14ac:dyDescent="0.25">
      <c r="A1077" s="60"/>
      <c r="B1077" s="33"/>
      <c r="C1077" s="35"/>
      <c r="D1077" s="39"/>
      <c r="F1077" s="85"/>
    </row>
    <row r="1078" spans="1:6" x14ac:dyDescent="0.25">
      <c r="A1078" s="60"/>
      <c r="B1078" s="33"/>
      <c r="C1078" s="35"/>
      <c r="D1078" s="39"/>
      <c r="F1078" s="85"/>
    </row>
    <row r="1079" spans="1:6" x14ac:dyDescent="0.25">
      <c r="A1079" s="60"/>
      <c r="B1079" s="33"/>
      <c r="C1079" s="35"/>
      <c r="D1079" s="39"/>
      <c r="F1079" s="85"/>
    </row>
    <row r="1080" spans="1:6" x14ac:dyDescent="0.25">
      <c r="A1080" s="60"/>
      <c r="B1080" s="33"/>
      <c r="C1080" s="35"/>
      <c r="D1080" s="39"/>
      <c r="F1080" s="85"/>
    </row>
    <row r="1081" spans="1:6" x14ac:dyDescent="0.25">
      <c r="A1081" s="60"/>
      <c r="B1081" s="33"/>
      <c r="C1081" s="35"/>
      <c r="D1081" s="39"/>
      <c r="F1081" s="85"/>
    </row>
    <row r="1082" spans="1:6" x14ac:dyDescent="0.25">
      <c r="A1082" s="60"/>
      <c r="B1082" s="33"/>
      <c r="C1082" s="35"/>
      <c r="D1082" s="39"/>
      <c r="F1082" s="85"/>
    </row>
    <row r="1083" spans="1:6" x14ac:dyDescent="0.25">
      <c r="A1083" s="60"/>
      <c r="B1083" s="33"/>
      <c r="C1083" s="35"/>
      <c r="D1083" s="39"/>
      <c r="F1083" s="85"/>
    </row>
    <row r="1084" spans="1:6" x14ac:dyDescent="0.25">
      <c r="A1084" s="60"/>
      <c r="B1084" s="33"/>
      <c r="C1084" s="35"/>
      <c r="D1084" s="39"/>
      <c r="F1084" s="85"/>
    </row>
    <row r="1085" spans="1:6" x14ac:dyDescent="0.25">
      <c r="A1085" s="60"/>
      <c r="B1085" s="33"/>
      <c r="C1085" s="35"/>
      <c r="D1085" s="39"/>
      <c r="F1085" s="85"/>
    </row>
    <row r="1086" spans="1:6" x14ac:dyDescent="0.25">
      <c r="A1086" s="60"/>
      <c r="B1086" s="33"/>
      <c r="C1086" s="35"/>
      <c r="D1086" s="39"/>
      <c r="F1086" s="85"/>
    </row>
    <row r="1087" spans="1:6" x14ac:dyDescent="0.25">
      <c r="A1087" s="60"/>
      <c r="B1087" s="33"/>
      <c r="C1087" s="35"/>
      <c r="D1087" s="39"/>
      <c r="F1087" s="85"/>
    </row>
    <row r="1088" spans="1:6" x14ac:dyDescent="0.25">
      <c r="A1088" s="60"/>
      <c r="B1088" s="33"/>
      <c r="C1088" s="35"/>
      <c r="D1088" s="39"/>
      <c r="F1088" s="85"/>
    </row>
    <row r="1089" spans="1:6" x14ac:dyDescent="0.25">
      <c r="A1089" s="60"/>
      <c r="B1089" s="33"/>
      <c r="C1089" s="35"/>
      <c r="D1089" s="39"/>
      <c r="F1089" s="85"/>
    </row>
    <row r="1090" spans="1:6" x14ac:dyDescent="0.25">
      <c r="A1090" s="60"/>
      <c r="B1090" s="33"/>
      <c r="C1090" s="35"/>
      <c r="D1090" s="39"/>
      <c r="F1090" s="85"/>
    </row>
    <row r="1091" spans="1:6" x14ac:dyDescent="0.25">
      <c r="A1091" s="60"/>
      <c r="B1091" s="33"/>
      <c r="C1091" s="35"/>
      <c r="D1091" s="39"/>
      <c r="F1091" s="85"/>
    </row>
    <row r="1092" spans="1:6" x14ac:dyDescent="0.25">
      <c r="A1092" s="60"/>
      <c r="B1092" s="33"/>
      <c r="C1092" s="35"/>
      <c r="D1092" s="39"/>
      <c r="F1092" s="85"/>
    </row>
    <row r="1093" spans="1:6" x14ac:dyDescent="0.25">
      <c r="A1093" s="60"/>
      <c r="B1093" s="33"/>
      <c r="C1093" s="35"/>
      <c r="D1093" s="39"/>
      <c r="F1093" s="85"/>
    </row>
    <row r="1094" spans="1:6" x14ac:dyDescent="0.25">
      <c r="A1094" s="60"/>
      <c r="B1094" s="33"/>
      <c r="C1094" s="35"/>
      <c r="D1094" s="39"/>
      <c r="F1094" s="85"/>
    </row>
    <row r="1095" spans="1:6" x14ac:dyDescent="0.25">
      <c r="A1095" s="60"/>
      <c r="B1095" s="33"/>
      <c r="C1095" s="35"/>
      <c r="D1095" s="39"/>
      <c r="F1095" s="85"/>
    </row>
    <row r="1096" spans="1:6" x14ac:dyDescent="0.25">
      <c r="A1096" s="60"/>
      <c r="B1096" s="33"/>
      <c r="C1096" s="34"/>
      <c r="D1096" s="38"/>
      <c r="F1096" s="85"/>
    </row>
    <row r="1097" spans="1:6" x14ac:dyDescent="0.25">
      <c r="A1097" s="60"/>
      <c r="B1097" s="33"/>
      <c r="C1097" s="35"/>
      <c r="D1097" s="39"/>
      <c r="F1097" s="85"/>
    </row>
    <row r="1098" spans="1:6" x14ac:dyDescent="0.25">
      <c r="A1098" s="60"/>
      <c r="B1098" s="33"/>
      <c r="C1098" s="35"/>
      <c r="D1098" s="39"/>
      <c r="F1098" s="85"/>
    </row>
    <row r="1099" spans="1:6" x14ac:dyDescent="0.25">
      <c r="A1099" s="60"/>
      <c r="B1099" s="33"/>
      <c r="C1099" s="35"/>
      <c r="D1099" s="39"/>
      <c r="F1099" s="85"/>
    </row>
    <row r="1100" spans="1:6" x14ac:dyDescent="0.25">
      <c r="A1100" s="60"/>
      <c r="B1100" s="33"/>
      <c r="C1100" s="35"/>
      <c r="D1100" s="39"/>
      <c r="F1100" s="85"/>
    </row>
    <row r="1101" spans="1:6" x14ac:dyDescent="0.25">
      <c r="A1101" s="60"/>
      <c r="B1101" s="33"/>
      <c r="C1101" s="35"/>
      <c r="D1101" s="39"/>
      <c r="F1101" s="85"/>
    </row>
    <row r="1102" spans="1:6" x14ac:dyDescent="0.25">
      <c r="A1102" s="60"/>
      <c r="B1102" s="33"/>
      <c r="C1102" s="35"/>
      <c r="D1102" s="39"/>
      <c r="F1102" s="85"/>
    </row>
    <row r="1103" spans="1:6" x14ac:dyDescent="0.25">
      <c r="A1103" s="60"/>
      <c r="B1103" s="33"/>
      <c r="C1103" s="35"/>
      <c r="D1103" s="39"/>
      <c r="F1103" s="85"/>
    </row>
    <row r="1104" spans="1:6" x14ac:dyDescent="0.25">
      <c r="A1104" s="60"/>
      <c r="B1104" s="33"/>
      <c r="C1104" s="35"/>
      <c r="D1104" s="39"/>
      <c r="F1104" s="85"/>
    </row>
    <row r="1105" spans="1:6" x14ac:dyDescent="0.25">
      <c r="A1105" s="60"/>
      <c r="B1105" s="33"/>
      <c r="C1105" s="35"/>
      <c r="D1105" s="39"/>
      <c r="F1105" s="85"/>
    </row>
    <row r="1106" spans="1:6" x14ac:dyDescent="0.25">
      <c r="A1106" s="60"/>
      <c r="B1106" s="33"/>
      <c r="C1106" s="35"/>
      <c r="D1106" s="39"/>
      <c r="F1106" s="85"/>
    </row>
    <row r="1107" spans="1:6" x14ac:dyDescent="0.25">
      <c r="A1107" s="60"/>
      <c r="B1107" s="33"/>
      <c r="C1107" s="35"/>
      <c r="D1107" s="39"/>
      <c r="F1107" s="85"/>
    </row>
    <row r="1108" spans="1:6" x14ac:dyDescent="0.25">
      <c r="A1108" s="60"/>
      <c r="B1108" s="33"/>
      <c r="C1108" s="35"/>
      <c r="D1108" s="39"/>
      <c r="F1108" s="85"/>
    </row>
    <row r="1109" spans="1:6" x14ac:dyDescent="0.25">
      <c r="A1109" s="60"/>
      <c r="B1109" s="33"/>
      <c r="C1109" s="35"/>
      <c r="D1109" s="39"/>
      <c r="F1109" s="85"/>
    </row>
    <row r="1110" spans="1:6" x14ac:dyDescent="0.25">
      <c r="A1110" s="60"/>
      <c r="B1110" s="33"/>
      <c r="C1110" s="35"/>
      <c r="D1110" s="39"/>
      <c r="F1110" s="85"/>
    </row>
    <row r="1111" spans="1:6" x14ac:dyDescent="0.25">
      <c r="A1111" s="60"/>
      <c r="B1111" s="33"/>
      <c r="C1111" s="35"/>
      <c r="D1111" s="39"/>
      <c r="F1111" s="85"/>
    </row>
    <row r="1112" spans="1:6" x14ac:dyDescent="0.25">
      <c r="A1112" s="60"/>
      <c r="B1112" s="33"/>
      <c r="C1112" s="35"/>
      <c r="D1112" s="39"/>
      <c r="F1112" s="85"/>
    </row>
    <row r="1113" spans="1:6" x14ac:dyDescent="0.25">
      <c r="A1113" s="60"/>
      <c r="B1113" s="33"/>
      <c r="C1113" s="35"/>
      <c r="D1113" s="39"/>
      <c r="F1113" s="85"/>
    </row>
    <row r="1114" spans="1:6" x14ac:dyDescent="0.25">
      <c r="A1114" s="60"/>
      <c r="B1114" s="33"/>
      <c r="C1114" s="35"/>
      <c r="D1114" s="39"/>
      <c r="F1114" s="85"/>
    </row>
    <row r="1115" spans="1:6" x14ac:dyDescent="0.25">
      <c r="A1115" s="60"/>
      <c r="B1115" s="33"/>
      <c r="C1115" s="35"/>
      <c r="D1115" s="39"/>
      <c r="F1115" s="85"/>
    </row>
    <row r="1116" spans="1:6" x14ac:dyDescent="0.25">
      <c r="A1116" s="60"/>
      <c r="B1116" s="33"/>
      <c r="C1116" s="35"/>
      <c r="D1116" s="39"/>
      <c r="F1116" s="85"/>
    </row>
    <row r="1117" spans="1:6" x14ac:dyDescent="0.25">
      <c r="A1117" s="60"/>
      <c r="B1117" s="33"/>
      <c r="C1117" s="35"/>
      <c r="D1117" s="39"/>
      <c r="F1117" s="85"/>
    </row>
    <row r="1118" spans="1:6" x14ac:dyDescent="0.25">
      <c r="A1118" s="60"/>
      <c r="B1118" s="33"/>
      <c r="C1118" s="35"/>
      <c r="D1118" s="39"/>
      <c r="F1118" s="85"/>
    </row>
    <row r="1119" spans="1:6" x14ac:dyDescent="0.25">
      <c r="A1119" s="60"/>
      <c r="B1119" s="33"/>
      <c r="C1119" s="35"/>
      <c r="D1119" s="39"/>
      <c r="F1119" s="85"/>
    </row>
    <row r="1120" spans="1:6" x14ac:dyDescent="0.25">
      <c r="A1120" s="60"/>
      <c r="B1120" s="33"/>
      <c r="C1120" s="35"/>
      <c r="D1120" s="39"/>
      <c r="F1120" s="85"/>
    </row>
    <row r="1121" spans="1:6" x14ac:dyDescent="0.25">
      <c r="A1121" s="60"/>
      <c r="B1121" s="33"/>
      <c r="C1121" s="35"/>
      <c r="D1121" s="39"/>
      <c r="F1121" s="85"/>
    </row>
    <row r="1122" spans="1:6" x14ac:dyDescent="0.25">
      <c r="A1122" s="60"/>
      <c r="B1122" s="33"/>
      <c r="C1122" s="35"/>
      <c r="D1122" s="39"/>
      <c r="F1122" s="85"/>
    </row>
    <row r="1123" spans="1:6" x14ac:dyDescent="0.25">
      <c r="A1123" s="60"/>
      <c r="B1123" s="33"/>
      <c r="C1123" s="35"/>
      <c r="D1123" s="39"/>
      <c r="F1123" s="85"/>
    </row>
    <row r="1124" spans="1:6" x14ac:dyDescent="0.25">
      <c r="A1124" s="60"/>
      <c r="B1124" s="33"/>
      <c r="C1124" s="35"/>
      <c r="D1124" s="39"/>
      <c r="F1124" s="85"/>
    </row>
    <row r="1125" spans="1:6" x14ac:dyDescent="0.25">
      <c r="A1125" s="60"/>
      <c r="B1125" s="33"/>
      <c r="C1125" s="35"/>
      <c r="D1125" s="39"/>
      <c r="F1125" s="85"/>
    </row>
    <row r="1126" spans="1:6" x14ac:dyDescent="0.25">
      <c r="A1126" s="60"/>
      <c r="B1126" s="33"/>
      <c r="C1126" s="35"/>
      <c r="D1126" s="39"/>
      <c r="F1126" s="85"/>
    </row>
    <row r="1127" spans="1:6" x14ac:dyDescent="0.25">
      <c r="A1127" s="60"/>
      <c r="B1127" s="33"/>
      <c r="C1127" s="35"/>
      <c r="D1127" s="39"/>
      <c r="F1127" s="85"/>
    </row>
    <row r="1128" spans="1:6" x14ac:dyDescent="0.25">
      <c r="A1128" s="60"/>
      <c r="B1128" s="33"/>
      <c r="C1128" s="35"/>
      <c r="D1128" s="39"/>
      <c r="F1128" s="85"/>
    </row>
    <row r="1129" spans="1:6" x14ac:dyDescent="0.25">
      <c r="A1129" s="60"/>
      <c r="B1129" s="33"/>
      <c r="C1129" s="35"/>
      <c r="D1129" s="39"/>
      <c r="F1129" s="85"/>
    </row>
    <row r="1130" spans="1:6" x14ac:dyDescent="0.25">
      <c r="A1130" s="60"/>
      <c r="B1130" s="33"/>
      <c r="C1130" s="35"/>
      <c r="D1130" s="39"/>
      <c r="F1130" s="85"/>
    </row>
    <row r="1131" spans="1:6" x14ac:dyDescent="0.25">
      <c r="A1131" s="60"/>
      <c r="B1131" s="33"/>
      <c r="C1131" s="35"/>
      <c r="D1131" s="39"/>
      <c r="F1131" s="85"/>
    </row>
    <row r="1132" spans="1:6" x14ac:dyDescent="0.25">
      <c r="A1132" s="60"/>
      <c r="B1132" s="33"/>
      <c r="C1132" s="35"/>
      <c r="D1132" s="39"/>
      <c r="F1132" s="85"/>
    </row>
    <row r="1133" spans="1:6" x14ac:dyDescent="0.25">
      <c r="A1133" s="60"/>
      <c r="B1133" s="33"/>
      <c r="C1133" s="35"/>
      <c r="D1133" s="39"/>
      <c r="F1133" s="85"/>
    </row>
    <row r="1134" spans="1:6" x14ac:dyDescent="0.25">
      <c r="A1134" s="60"/>
      <c r="B1134" s="33"/>
      <c r="C1134" s="35"/>
      <c r="D1134" s="39"/>
      <c r="F1134" s="85"/>
    </row>
    <row r="1135" spans="1:6" x14ac:dyDescent="0.25">
      <c r="A1135" s="60"/>
      <c r="B1135" s="33"/>
      <c r="C1135" s="35"/>
      <c r="D1135" s="39"/>
      <c r="F1135" s="85"/>
    </row>
    <row r="1136" spans="1:6" x14ac:dyDescent="0.25">
      <c r="A1136" s="60"/>
      <c r="B1136" s="33"/>
      <c r="C1136" s="35"/>
      <c r="D1136" s="39"/>
      <c r="F1136" s="85"/>
    </row>
    <row r="1137" spans="1:6" x14ac:dyDescent="0.25">
      <c r="A1137" s="60"/>
      <c r="B1137" s="33"/>
      <c r="C1137" s="35"/>
      <c r="D1137" s="39"/>
      <c r="F1137" s="85"/>
    </row>
    <row r="1138" spans="1:6" x14ac:dyDescent="0.25">
      <c r="A1138" s="60"/>
      <c r="B1138" s="33"/>
      <c r="C1138" s="35"/>
      <c r="D1138" s="39"/>
      <c r="F1138" s="85"/>
    </row>
    <row r="1139" spans="1:6" x14ac:dyDescent="0.25">
      <c r="A1139" s="60"/>
      <c r="B1139" s="33"/>
      <c r="C1139" s="35"/>
      <c r="D1139" s="39"/>
      <c r="F1139" s="85"/>
    </row>
    <row r="1140" spans="1:6" x14ac:dyDescent="0.25">
      <c r="A1140" s="60"/>
      <c r="B1140" s="33"/>
      <c r="C1140" s="35"/>
      <c r="D1140" s="39"/>
      <c r="F1140" s="85"/>
    </row>
    <row r="1141" spans="1:6" x14ac:dyDescent="0.25">
      <c r="A1141" s="60"/>
      <c r="B1141" s="33"/>
      <c r="C1141" s="35"/>
      <c r="D1141" s="39"/>
      <c r="F1141" s="85"/>
    </row>
    <row r="1142" spans="1:6" x14ac:dyDescent="0.25">
      <c r="A1142" s="60"/>
      <c r="B1142" s="33"/>
      <c r="C1142" s="35"/>
      <c r="D1142" s="39"/>
      <c r="F1142" s="85"/>
    </row>
    <row r="1143" spans="1:6" x14ac:dyDescent="0.25">
      <c r="A1143" s="60"/>
      <c r="B1143" s="33"/>
      <c r="C1143" s="35"/>
      <c r="D1143" s="39"/>
      <c r="F1143" s="85"/>
    </row>
    <row r="1144" spans="1:6" x14ac:dyDescent="0.25">
      <c r="A1144" s="60"/>
      <c r="B1144" s="33"/>
      <c r="C1144" s="35"/>
      <c r="D1144" s="39"/>
      <c r="F1144" s="85"/>
    </row>
    <row r="1145" spans="1:6" x14ac:dyDescent="0.25">
      <c r="A1145" s="60"/>
      <c r="B1145" s="33"/>
      <c r="C1145" s="35"/>
      <c r="D1145" s="39"/>
      <c r="F1145" s="85"/>
    </row>
    <row r="1146" spans="1:6" x14ac:dyDescent="0.25">
      <c r="A1146" s="60"/>
      <c r="B1146" s="33"/>
      <c r="C1146" s="35"/>
      <c r="D1146" s="39"/>
      <c r="F1146" s="85"/>
    </row>
    <row r="1147" spans="1:6" x14ac:dyDescent="0.25">
      <c r="A1147" s="60"/>
      <c r="B1147" s="33"/>
      <c r="C1147" s="35"/>
      <c r="D1147" s="39"/>
      <c r="F1147" s="85"/>
    </row>
    <row r="1148" spans="1:6" x14ac:dyDescent="0.25">
      <c r="A1148" s="60"/>
      <c r="B1148" s="33"/>
      <c r="C1148" s="35"/>
      <c r="D1148" s="39"/>
      <c r="F1148" s="85"/>
    </row>
    <row r="1149" spans="1:6" x14ac:dyDescent="0.25">
      <c r="A1149" s="60"/>
      <c r="B1149" s="33"/>
      <c r="C1149" s="35"/>
      <c r="D1149" s="39"/>
      <c r="F1149" s="85"/>
    </row>
    <row r="1150" spans="1:6" x14ac:dyDescent="0.25">
      <c r="A1150" s="60"/>
      <c r="B1150" s="33"/>
      <c r="C1150" s="34"/>
      <c r="D1150" s="38"/>
      <c r="F1150" s="85"/>
    </row>
    <row r="1151" spans="1:6" x14ac:dyDescent="0.25">
      <c r="A1151" s="60"/>
      <c r="B1151" s="33"/>
      <c r="C1151" s="35"/>
      <c r="D1151" s="39"/>
      <c r="F1151" s="85"/>
    </row>
    <row r="1152" spans="1:6" x14ac:dyDescent="0.25">
      <c r="A1152" s="60"/>
      <c r="B1152" s="33"/>
      <c r="C1152" s="35"/>
      <c r="D1152" s="39"/>
      <c r="F1152" s="85"/>
    </row>
    <row r="1153" spans="1:6" x14ac:dyDescent="0.25">
      <c r="A1153" s="60"/>
      <c r="B1153" s="33"/>
      <c r="C1153" s="35"/>
      <c r="D1153" s="39"/>
      <c r="F1153" s="85"/>
    </row>
    <row r="1154" spans="1:6" x14ac:dyDescent="0.25">
      <c r="A1154" s="60"/>
      <c r="B1154" s="33"/>
      <c r="C1154" s="35"/>
      <c r="D1154" s="39"/>
      <c r="F1154" s="85"/>
    </row>
    <row r="1155" spans="1:6" x14ac:dyDescent="0.25">
      <c r="A1155" s="60"/>
      <c r="B1155" s="33"/>
      <c r="C1155" s="35"/>
      <c r="D1155" s="39"/>
      <c r="F1155" s="85"/>
    </row>
    <row r="1156" spans="1:6" x14ac:dyDescent="0.25">
      <c r="A1156" s="60"/>
      <c r="B1156" s="33"/>
      <c r="C1156" s="35"/>
      <c r="D1156" s="39"/>
      <c r="F1156" s="85"/>
    </row>
    <row r="1157" spans="1:6" x14ac:dyDescent="0.25">
      <c r="A1157" s="60"/>
      <c r="B1157" s="33"/>
      <c r="C1157" s="35"/>
      <c r="D1157" s="39"/>
      <c r="F1157" s="85"/>
    </row>
    <row r="1158" spans="1:6" x14ac:dyDescent="0.25">
      <c r="A1158" s="60"/>
      <c r="B1158" s="33"/>
      <c r="C1158" s="35"/>
      <c r="D1158" s="39"/>
      <c r="F1158" s="85"/>
    </row>
    <row r="1159" spans="1:6" x14ac:dyDescent="0.25">
      <c r="A1159" s="61"/>
      <c r="B1159" s="36"/>
      <c r="C1159" s="37"/>
      <c r="D1159" s="40"/>
      <c r="F1159" s="85"/>
    </row>
    <row r="1160" spans="1:6" x14ac:dyDescent="0.25">
      <c r="F1160" s="85"/>
    </row>
  </sheetData>
  <mergeCells count="4">
    <mergeCell ref="M9:N10"/>
    <mergeCell ref="G58:G73"/>
    <mergeCell ref="E8:I8"/>
    <mergeCell ref="M8:N8"/>
  </mergeCells>
  <conditionalFormatting sqref="I11:I1048576">
    <cfRule type="containsText" dxfId="3" priority="5" operator="containsText" text="FALSE">
      <formula>NOT(ISERROR(SEARCH("FALSE",I11)))</formula>
    </cfRule>
  </conditionalFormatting>
  <conditionalFormatting sqref="I10">
    <cfRule type="containsText" dxfId="2" priority="3" operator="containsText" text="FALSE">
      <formula>NOT(ISERROR(SEARCH("FALSE",I10)))</formula>
    </cfRule>
  </conditionalFormatting>
  <conditionalFormatting sqref="N11:N130">
    <cfRule type="containsText" dxfId="1" priority="2" operator="containsText" text="FALSE">
      <formula>NOT(ISERROR(SEARCH("FALSE",N11)))</formula>
    </cfRule>
  </conditionalFormatting>
  <conditionalFormatting sqref="A4:XFD4">
    <cfRule type="containsText" dxfId="0" priority="1" operator="containsText" text="FALSE">
      <formula>NOT(ISERROR(SEARCH("FALSE",A4)))</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F24"/>
  <sheetViews>
    <sheetView workbookViewId="0">
      <selection activeCell="F6" sqref="F6"/>
    </sheetView>
  </sheetViews>
  <sheetFormatPr defaultRowHeight="15" x14ac:dyDescent="0.25"/>
  <cols>
    <col min="2" max="2" width="36.28515625" style="42" customWidth="1"/>
    <col min="3" max="3" width="24.28515625" style="42" customWidth="1"/>
    <col min="4" max="4" width="8.5703125" style="42" bestFit="1" customWidth="1"/>
    <col min="5" max="5" width="9.140625" style="42"/>
    <col min="6" max="6" width="48.28515625" style="42" customWidth="1"/>
  </cols>
  <sheetData>
    <row r="1" spans="2:6" x14ac:dyDescent="0.25">
      <c r="B1" s="42" t="s">
        <v>73</v>
      </c>
      <c r="C1" s="42" t="s">
        <v>23</v>
      </c>
      <c r="D1" s="42" t="s">
        <v>74</v>
      </c>
      <c r="F1" s="42" t="s">
        <v>273</v>
      </c>
    </row>
    <row r="2" spans="2:6" x14ac:dyDescent="0.25">
      <c r="B2" s="41" t="s">
        <v>7</v>
      </c>
      <c r="C2" s="41" t="s">
        <v>192</v>
      </c>
      <c r="D2" s="41">
        <f>SUM(INDEX(DATA!$DP:$EE,0,MATCH(C2,DATA!$DP$1:$EE$1,0)))+(ROW(C2)*0.001)</f>
        <v>1.002</v>
      </c>
      <c r="E2" s="41"/>
      <c r="F2" s="42" t="str">
        <f>IF(LARGE($D$2:$D$17,1)&lt;1,"",(INDEX($B$2:$B$17,MATCH(LARGE($D$2:$D$17,1),$D$2:$D$17,0))))</f>
        <v>Other</v>
      </c>
    </row>
    <row r="3" spans="2:6" ht="26.25" x14ac:dyDescent="0.25">
      <c r="B3" s="41" t="s">
        <v>53</v>
      </c>
      <c r="C3" s="41" t="s">
        <v>191</v>
      </c>
      <c r="D3" s="41">
        <f>SUM(INDEX(DATA!$DP:$EE,0,MATCH(C3,DATA!$DP$1:$EE$1,0)))+(ROW(C3)*0.001)</f>
        <v>3.0000000000000001E-3</v>
      </c>
      <c r="E3" s="41"/>
      <c r="F3" s="42" t="str">
        <f>IF(LARGE($D$2:$D$17,2)&lt;1,"",(INDEX($B$2:$B$17,MATCH(LARGE($D$2:$D$17,2),$D$2:$D$17,0))))</f>
        <v/>
      </c>
    </row>
    <row r="4" spans="2:6" ht="26.25" x14ac:dyDescent="0.25">
      <c r="B4" s="41" t="s">
        <v>72</v>
      </c>
      <c r="C4" s="41" t="s">
        <v>190</v>
      </c>
      <c r="D4" s="41">
        <f>SUM(INDEX(DATA!$DP:$ECM,0,MATCH(C4,DATA!$DP$1:$EE$1,0)))+(ROW(C4)*0.001)</f>
        <v>4.0000000000000001E-3</v>
      </c>
      <c r="E4" s="41"/>
      <c r="F4" s="42" t="str">
        <f>IF(LARGE($D$2:$D$17,3)&lt;1,"",(INDEX($B$2:$B$17,MATCH(LARGE($D$2:$D$17,3),$D$2:$D$17,0))))</f>
        <v/>
      </c>
    </row>
    <row r="5" spans="2:6" ht="39" x14ac:dyDescent="0.25">
      <c r="B5" s="41" t="s">
        <v>71</v>
      </c>
      <c r="C5" s="41" t="s">
        <v>189</v>
      </c>
      <c r="D5" s="41">
        <f>SUM(INDEX(DATA!$DP:$EE,0,MATCH(C5,DATA!$DP$1:$EE$1,0)))+(ROW(C5)*0.001)</f>
        <v>5.0000000000000001E-3</v>
      </c>
      <c r="E5" s="41"/>
      <c r="F5" s="42" t="str">
        <f>IF(LARGE($D$2:$D$17,4)&lt;1,"",(INDEX($B$2:$B$17,MATCH(LARGE($D$2:$D$17,4),$D$2:$D$17,0))))</f>
        <v/>
      </c>
    </row>
    <row r="6" spans="2:6" ht="39" x14ac:dyDescent="0.25">
      <c r="B6" s="41" t="s">
        <v>70</v>
      </c>
      <c r="C6" s="41" t="s">
        <v>188</v>
      </c>
      <c r="D6" s="41">
        <f>SUM(INDEX(DATA!$DP:$EE,0,MATCH(C6,DATA!$DP$1:$EE$1,0)))+(ROW(C6)*0.001)</f>
        <v>6.0000000000000001E-3</v>
      </c>
      <c r="E6" s="41"/>
      <c r="F6" s="42" t="str">
        <f>IF(LARGE($D$2:$D$17,5)&lt;1,"",(INDEX($B$2:$B$17,MATCH(LARGE($D$2:$D$17,5),$D$2:$D$17,0))))</f>
        <v/>
      </c>
    </row>
    <row r="7" spans="2:6" ht="26.25" x14ac:dyDescent="0.25">
      <c r="B7" s="41" t="s">
        <v>69</v>
      </c>
      <c r="C7" s="41" t="s">
        <v>187</v>
      </c>
      <c r="D7" s="41">
        <f>SUM(INDEX(DATA!$DP:$EE,0,MATCH(C7,DATA!$DP$1:$EE$1,0)))+(ROW(C7)*0.001)</f>
        <v>7.0000000000000001E-3</v>
      </c>
      <c r="E7" s="41"/>
      <c r="F7" s="42" t="str">
        <f>IF(LARGE($D$2:$D$17,6)&lt;1,"",(INDEX($B$2:$B$17,MATCH(LARGE($D$2:$D$17,6),$D$2:$D$17,0))))</f>
        <v/>
      </c>
    </row>
    <row r="8" spans="2:6" ht="26.25" x14ac:dyDescent="0.25">
      <c r="B8" s="41" t="s">
        <v>68</v>
      </c>
      <c r="C8" s="41" t="s">
        <v>186</v>
      </c>
      <c r="D8" s="41">
        <f>SUM(INDEX(DATA!$DP:$EE,0,MATCH(C8,DATA!$DP$1:$EE$1,0)))+(ROW(C8)*0.001)</f>
        <v>8.0000000000000002E-3</v>
      </c>
      <c r="E8" s="41"/>
      <c r="F8" s="42" t="str">
        <f>IF(LARGE($D$2:$D$17,7)&lt;1,"",(INDEX($B$2:$B$17,MATCH(LARGE($D$2:$D$17,7),$D$2:$D$17,0))))</f>
        <v/>
      </c>
    </row>
    <row r="9" spans="2:6" ht="26.25" x14ac:dyDescent="0.25">
      <c r="B9" s="41" t="s">
        <v>67</v>
      </c>
      <c r="C9" s="41" t="s">
        <v>185</v>
      </c>
      <c r="D9" s="41">
        <f>SUM(INDEX(DATA!$DP:$EE,0,MATCH(C9,DATA!$DP$1:$EE$1,0)))+(ROW(C9)*0.001)</f>
        <v>9.0000000000000011E-3</v>
      </c>
      <c r="E9" s="41"/>
      <c r="F9" s="42" t="str">
        <f>IF(LARGE($D$2:$D$17,8)&lt;1,"",(INDEX($B$2:$B$17,MATCH(LARGE($D$2:$D$17,8),$D$2:$D$17,0))))</f>
        <v/>
      </c>
    </row>
    <row r="10" spans="2:6" ht="26.25" x14ac:dyDescent="0.25">
      <c r="B10" s="41" t="s">
        <v>66</v>
      </c>
      <c r="C10" s="41" t="s">
        <v>184</v>
      </c>
      <c r="D10" s="41">
        <f>SUM(INDEX(DATA!$DP:$EE,0,MATCH(C10,DATA!$DP$1:$EE$1,0)))+(ROW(C10)*0.001)</f>
        <v>0.01</v>
      </c>
      <c r="E10" s="41"/>
      <c r="F10" s="42" t="str">
        <f>IF(LARGE($D$2:$D$17,9)&lt;1,"",(INDEX($B$2:$B$17,MATCH(LARGE($D$2:$D$17,9),$D$2:$D$17,0))))</f>
        <v/>
      </c>
    </row>
    <row r="11" spans="2:6" ht="26.25" x14ac:dyDescent="0.25">
      <c r="B11" s="41" t="s">
        <v>65</v>
      </c>
      <c r="C11" s="41" t="s">
        <v>183</v>
      </c>
      <c r="D11" s="41">
        <f>SUM(INDEX(DATA!$DP:$EE,0,MATCH(C11,DATA!$DP$1:$EE$1,0)))+(ROW(C11)*0.001)</f>
        <v>1.0999999999999999E-2</v>
      </c>
      <c r="E11" s="41"/>
      <c r="F11" s="42" t="str">
        <f>IF(LARGE($D$2:$D$17,10)&lt;1,"",(INDEX($B$2:$B$17,MATCH(LARGE($D$2:$D$17,10),$D$2:$D$17,0))))</f>
        <v/>
      </c>
    </row>
    <row r="12" spans="2:6" ht="45" x14ac:dyDescent="0.25">
      <c r="B12" s="42" t="s">
        <v>272</v>
      </c>
      <c r="C12" s="42" t="s">
        <v>182</v>
      </c>
      <c r="D12" s="41">
        <f>SUM(INDEX(DATA!$DP:$EE,0,MATCH(C12,DATA!$DP$1:$EE$1,0)))+(ROW(C12)*0.001)</f>
        <v>1.2E-2</v>
      </c>
      <c r="E12" s="41"/>
      <c r="F12" s="42" t="str">
        <f>IF(LARGE($D$2:$D$17,11)&lt;1,"",(INDEX($B$2:$B$17,MATCH(LARGE($D$2:$D$17,11),$D$2:$D$17,0))))</f>
        <v/>
      </c>
    </row>
    <row r="13" spans="2:6" ht="26.25" x14ac:dyDescent="0.25">
      <c r="B13" s="41" t="s">
        <v>64</v>
      </c>
      <c r="C13" s="41" t="s">
        <v>181</v>
      </c>
      <c r="D13" s="41">
        <f>SUM(INDEX(DATA!$DP:$EE,0,MATCH(C13,DATA!$DP$1:$EE$1,0)))+(ROW(C13)*0.001)</f>
        <v>1.3000000000000001E-2</v>
      </c>
      <c r="F13" s="42" t="str">
        <f>IF(LARGE($D$2:$D$17,12)&lt;1,"",(INDEX($B$2:$B$17,MATCH(LARGE($D$2:$D$17,12),$D$2:$D$17,0))))</f>
        <v/>
      </c>
    </row>
    <row r="14" spans="2:6" ht="26.25" x14ac:dyDescent="0.25">
      <c r="B14" s="41" t="s">
        <v>63</v>
      </c>
      <c r="C14" s="41" t="s">
        <v>180</v>
      </c>
      <c r="D14" s="41">
        <f>SUM(INDEX(DATA!$DP:$EE,0,MATCH(C14,DATA!$DP$1:$EE$1,0)))+(ROW(C14)*0.001)</f>
        <v>1.4E-2</v>
      </c>
      <c r="E14" s="41"/>
      <c r="F14" s="42" t="str">
        <f>IF(LARGE($D$2:$D$17,13)&lt;1,"",(INDEX($B$2:$B$17,MATCH(LARGE($D$2:$D$17,13),$D$2:$D$17,0))))</f>
        <v/>
      </c>
    </row>
    <row r="15" spans="2:6" x14ac:dyDescent="0.25">
      <c r="B15" s="41" t="s">
        <v>62</v>
      </c>
      <c r="C15" s="41" t="s">
        <v>179</v>
      </c>
      <c r="D15" s="41">
        <f>SUM(INDEX(DATA!$DP:$EE,0,MATCH(C15,DATA!$DP$1:$EE$1,0)))+(ROW(C15)*0.001)</f>
        <v>1.4999999999999999E-2</v>
      </c>
      <c r="E15" s="41"/>
      <c r="F15" s="42" t="str">
        <f>IF(LARGE($D$2:$D$17,14)&lt;1,"",(INDEX($B$2:$B$17,MATCH(LARGE($D$2:$D$17,14),$D$2:$D$17,0))))</f>
        <v/>
      </c>
    </row>
    <row r="16" spans="2:6" ht="26.25" x14ac:dyDescent="0.25">
      <c r="B16" s="41" t="s">
        <v>61</v>
      </c>
      <c r="C16" s="41" t="s">
        <v>178</v>
      </c>
      <c r="D16" s="41">
        <f>SUM(INDEX(DATA!$DP:$EE,0,MATCH(C16,DATA!$DP$1:$EE$1,0)))+(ROW(C16)*0.001)</f>
        <v>1.6E-2</v>
      </c>
      <c r="E16" s="41"/>
      <c r="F16" s="42" t="str">
        <f>IF(LARGE($D$2:$D$17,15)&lt;1,"",(INDEX($B$2:$B$17,MATCH(LARGE($D$2:$D$17,15),$D$2:$D$17,0))))</f>
        <v/>
      </c>
    </row>
    <row r="17" spans="2:6" ht="26.25" x14ac:dyDescent="0.25">
      <c r="B17" s="41" t="s">
        <v>60</v>
      </c>
      <c r="C17" s="41" t="s">
        <v>177</v>
      </c>
      <c r="D17" s="41">
        <f>SUM(INDEX(DATA!$DP:$EE,0,MATCH(C17,DATA!$DP$1:$EE$1,0)))+(ROW(C17)*0.001)</f>
        <v>1.7000000000000001E-2</v>
      </c>
      <c r="E17" s="41"/>
      <c r="F17" s="42" t="str">
        <f>IF(LARGE($D$2:$D$17,16)&lt;1,"",(INDEX($B$2:$B$17,MATCH(LARGE($D$2:$D$17,16),$D$2:$D$17,0))))</f>
        <v/>
      </c>
    </row>
    <row r="18" spans="2:6" x14ac:dyDescent="0.25">
      <c r="E18" s="41"/>
    </row>
    <row r="24" spans="2:6" x14ac:dyDescent="0.25">
      <c r="C24" s="5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38"/>
  <sheetViews>
    <sheetView tabSelected="1" workbookViewId="0">
      <selection activeCell="B2" sqref="B2"/>
    </sheetView>
  </sheetViews>
  <sheetFormatPr defaultColWidth="8.85546875" defaultRowHeight="14.25" x14ac:dyDescent="0.2"/>
  <cols>
    <col min="1" max="1" width="5.7109375" style="3" customWidth="1"/>
    <col min="2" max="2" width="26.28515625" style="3" customWidth="1"/>
    <col min="3" max="3" width="20.5703125" style="18" customWidth="1"/>
    <col min="4" max="4" width="15.5703125" style="3" customWidth="1"/>
    <col min="5" max="12" width="8.85546875" style="3"/>
    <col min="13" max="13" width="9.42578125" style="3" bestFit="1" customWidth="1"/>
    <col min="14" max="16" width="8.85546875" style="3"/>
    <col min="17" max="17" width="8.85546875" style="3" customWidth="1"/>
    <col min="18" max="16384" width="8.85546875" style="3"/>
  </cols>
  <sheetData>
    <row r="1" spans="1:18" ht="34.15" customHeight="1" x14ac:dyDescent="0.3">
      <c r="A1" s="11" t="str">
        <f>"State Highlights - " &amp;DATA!H2&amp;" SASP Administrators Report"</f>
        <v>State Highlights - 2022 SASP Administrators Report</v>
      </c>
      <c r="B1" s="12"/>
      <c r="C1" s="15"/>
      <c r="D1" s="12"/>
      <c r="E1" s="12"/>
      <c r="F1" s="12"/>
      <c r="G1" s="12"/>
      <c r="H1" s="12"/>
      <c r="I1" s="12"/>
      <c r="J1" s="12"/>
      <c r="K1" s="12"/>
      <c r="L1" s="12"/>
      <c r="M1" s="12"/>
      <c r="N1" s="12"/>
      <c r="O1" s="12"/>
      <c r="P1" s="12"/>
      <c r="Q1" s="12"/>
    </row>
    <row r="2" spans="1:18" ht="28.15" customHeight="1" thickBot="1" x14ac:dyDescent="0.35">
      <c r="A2" s="13" t="s">
        <v>652</v>
      </c>
      <c r="B2" s="14"/>
      <c r="C2" s="16"/>
      <c r="D2" s="14"/>
      <c r="E2" s="14"/>
      <c r="F2" s="14"/>
      <c r="G2" s="14"/>
      <c r="H2" s="14"/>
      <c r="I2" s="14"/>
      <c r="J2" s="14"/>
      <c r="K2" s="14"/>
      <c r="L2" s="14"/>
      <c r="M2" s="14"/>
      <c r="N2" s="14"/>
      <c r="O2" s="14"/>
      <c r="P2" s="14"/>
      <c r="Q2" s="14"/>
      <c r="R2" s="7"/>
    </row>
    <row r="3" spans="1:18" ht="15" thickTop="1" x14ac:dyDescent="0.2"/>
    <row r="4" spans="1:18" ht="15" x14ac:dyDescent="0.2">
      <c r="B4" s="46" t="str">
        <f>"-    "&amp;COUNT(DATA[ID])&amp;" total subgrantees"</f>
        <v>-    12 total subgrantees</v>
      </c>
    </row>
    <row r="5" spans="1:18" ht="15" x14ac:dyDescent="0.2">
      <c r="B5" s="46" t="str">
        <f>"-    "&amp;Staff!D18&amp;" total staff FTEs"</f>
        <v>-    10.5 total staff FTEs</v>
      </c>
    </row>
    <row r="6" spans="1:18" ht="15" x14ac:dyDescent="0.2">
      <c r="B6" s="46" t="str">
        <f>"-    "&amp;TEXT('Victim Services'!D10+'Victim Services'!D11, "###,###")&amp;" total victims receiving services"</f>
        <v>-    2,123 total victims receiving services</v>
      </c>
    </row>
    <row r="7" spans="1:18" ht="15" x14ac:dyDescent="0.2">
      <c r="B7" s="46" t="str">
        <f>"-    "&amp;TEXT('Victim Services'!E39, "###,###")&amp;" total hotline calls received"</f>
        <v>-    3,942 total hotline calls received</v>
      </c>
    </row>
    <row r="8" spans="1:18" ht="15" x14ac:dyDescent="0.2">
      <c r="B8" s="46" t="str">
        <f>"-    "&amp;TEXT(SUM(DATA[OUTREACH_NUM_ACTIVITIES]), "###,###")&amp;" total notification/outreach services were provided to victims"</f>
        <v>-    521 total notification/outreach services were provided to victims</v>
      </c>
    </row>
    <row r="9" spans="1:18" x14ac:dyDescent="0.2">
      <c r="B9" s="6"/>
      <c r="C9" s="19"/>
      <c r="D9" s="9"/>
    </row>
    <row r="10" spans="1:18" x14ac:dyDescent="0.2">
      <c r="B10" s="7"/>
      <c r="C10" s="3"/>
    </row>
    <row r="11" spans="1:18" x14ac:dyDescent="0.2">
      <c r="B11" s="106"/>
      <c r="C11" s="9"/>
      <c r="D11" s="9"/>
      <c r="E11" s="9"/>
      <c r="F11" s="9"/>
      <c r="G11" s="9"/>
      <c r="H11" s="9"/>
      <c r="I11" s="9"/>
      <c r="J11" s="9"/>
      <c r="K11" s="9"/>
      <c r="L11" s="9"/>
      <c r="M11" s="9"/>
      <c r="N11" s="9"/>
      <c r="O11" s="9"/>
      <c r="P11" s="9"/>
      <c r="Q11" s="9"/>
    </row>
    <row r="12" spans="1:18" ht="19.899999999999999" customHeight="1" x14ac:dyDescent="0.2">
      <c r="A12" s="6"/>
      <c r="B12" s="151" t="s">
        <v>293</v>
      </c>
      <c r="C12" s="152"/>
      <c r="D12" s="152"/>
      <c r="E12" s="152"/>
      <c r="F12" s="152"/>
      <c r="G12" s="152"/>
      <c r="H12" s="152"/>
      <c r="I12" s="152"/>
      <c r="J12" s="152"/>
      <c r="K12" s="152"/>
      <c r="L12" s="152"/>
      <c r="M12" s="152"/>
      <c r="N12" s="152"/>
      <c r="O12" s="152"/>
      <c r="P12" s="152"/>
      <c r="Q12" s="153"/>
      <c r="R12" s="7"/>
    </row>
    <row r="13" spans="1:18" ht="25.9" customHeight="1" x14ac:dyDescent="0.2">
      <c r="A13" s="6"/>
      <c r="B13" s="145" t="str">
        <f>"This data dashboard is based on data submitted by the SASP Formula State Administrator and reflects activities supported by SASP Formula subgrant awards during the "&amp;DATA!H2&amp;" calendar year."</f>
        <v>This data dashboard is based on data submitted by the SASP Formula State Administrator and reflects activities supported by SASP Formula subgrant awards during the 2022 calendar year.</v>
      </c>
      <c r="C13" s="146"/>
      <c r="D13" s="146"/>
      <c r="E13" s="146"/>
      <c r="F13" s="146"/>
      <c r="G13" s="146"/>
      <c r="H13" s="146"/>
      <c r="I13" s="146"/>
      <c r="J13" s="146"/>
      <c r="K13" s="146"/>
      <c r="L13" s="146"/>
      <c r="M13" s="146"/>
      <c r="N13" s="146"/>
      <c r="O13" s="146"/>
      <c r="P13" s="146"/>
      <c r="Q13" s="147"/>
      <c r="R13" s="7"/>
    </row>
    <row r="14" spans="1:18" ht="157.15" customHeight="1" x14ac:dyDescent="0.2">
      <c r="A14" s="6"/>
      <c r="B14" s="148" t="s">
        <v>294</v>
      </c>
      <c r="C14" s="149"/>
      <c r="D14" s="149"/>
      <c r="E14" s="149"/>
      <c r="F14" s="149"/>
      <c r="G14" s="149"/>
      <c r="H14" s="149"/>
      <c r="I14" s="149"/>
      <c r="J14" s="149"/>
      <c r="K14" s="149"/>
      <c r="L14" s="149"/>
      <c r="M14" s="149"/>
      <c r="N14" s="149"/>
      <c r="O14" s="149"/>
      <c r="P14" s="149"/>
      <c r="Q14" s="150"/>
      <c r="R14" s="7"/>
    </row>
    <row r="15" spans="1:18" ht="15" x14ac:dyDescent="0.25">
      <c r="B15" s="107"/>
      <c r="C15" s="10"/>
      <c r="D15" s="10"/>
      <c r="E15" s="10"/>
      <c r="F15" s="10"/>
      <c r="G15" s="10"/>
      <c r="H15" s="10"/>
      <c r="I15" s="10"/>
      <c r="J15" s="10"/>
      <c r="K15" s="10"/>
      <c r="L15" s="10"/>
      <c r="M15" s="10"/>
      <c r="N15" s="10"/>
      <c r="O15" s="10"/>
      <c r="P15" s="10"/>
      <c r="Q15" s="10"/>
    </row>
    <row r="16" spans="1:18" ht="15" x14ac:dyDescent="0.25">
      <c r="B16" s="8"/>
      <c r="C16" s="3"/>
    </row>
    <row r="17" spans="1:6" ht="15" x14ac:dyDescent="0.25">
      <c r="B17" s="8"/>
      <c r="C17" s="3"/>
    </row>
    <row r="18" spans="1:6" ht="15" x14ac:dyDescent="0.25">
      <c r="B18" s="8"/>
      <c r="C18" s="3"/>
    </row>
    <row r="19" spans="1:6" ht="15" x14ac:dyDescent="0.25">
      <c r="B19" s="8"/>
      <c r="C19" s="3"/>
    </row>
    <row r="20" spans="1:6" ht="15" x14ac:dyDescent="0.25">
      <c r="B20" s="8"/>
      <c r="C20" s="3"/>
    </row>
    <row r="21" spans="1:6" ht="15" x14ac:dyDescent="0.25">
      <c r="B21" s="8"/>
      <c r="C21" s="3"/>
    </row>
    <row r="22" spans="1:6" ht="15" x14ac:dyDescent="0.25">
      <c r="B22" s="8"/>
      <c r="C22" s="3"/>
    </row>
    <row r="23" spans="1:6" ht="15" x14ac:dyDescent="0.25">
      <c r="B23" s="8"/>
      <c r="C23" s="3"/>
    </row>
    <row r="24" spans="1:6" ht="15" x14ac:dyDescent="0.25">
      <c r="B24" s="8"/>
      <c r="C24" s="3"/>
    </row>
    <row r="25" spans="1:6" ht="15" x14ac:dyDescent="0.25">
      <c r="A25" s="6"/>
      <c r="B25" s="6"/>
      <c r="C25" s="3"/>
      <c r="F25" s="8"/>
    </row>
    <row r="26" spans="1:6" ht="15" x14ac:dyDescent="0.25">
      <c r="A26" s="6"/>
      <c r="B26" s="6"/>
      <c r="C26" s="3"/>
      <c r="F26" s="8"/>
    </row>
    <row r="27" spans="1:6" ht="15" x14ac:dyDescent="0.25">
      <c r="A27" s="6"/>
      <c r="B27" s="6"/>
      <c r="C27" s="3"/>
      <c r="F27" s="8"/>
    </row>
    <row r="28" spans="1:6" ht="15" x14ac:dyDescent="0.25">
      <c r="A28" s="6"/>
      <c r="B28" s="6"/>
      <c r="C28" s="3"/>
      <c r="F28" s="8"/>
    </row>
    <row r="29" spans="1:6" ht="15" x14ac:dyDescent="0.25">
      <c r="A29" s="6"/>
      <c r="B29" s="10"/>
      <c r="C29" s="3"/>
      <c r="F29" s="8"/>
    </row>
    <row r="30" spans="1:6" ht="15" x14ac:dyDescent="0.25">
      <c r="A30" s="6"/>
      <c r="C30" s="3"/>
      <c r="F30" s="8"/>
    </row>
    <row r="31" spans="1:6" x14ac:dyDescent="0.2">
      <c r="C31" s="3"/>
    </row>
    <row r="32" spans="1:6" x14ac:dyDescent="0.2">
      <c r="C32" s="3"/>
    </row>
    <row r="33" spans="3:3" x14ac:dyDescent="0.2">
      <c r="C33" s="3"/>
    </row>
    <row r="34" spans="3:3" x14ac:dyDescent="0.2">
      <c r="C34" s="3"/>
    </row>
    <row r="35" spans="3:3" x14ac:dyDescent="0.2">
      <c r="C35" s="3"/>
    </row>
    <row r="36" spans="3:3" x14ac:dyDescent="0.2">
      <c r="C36" s="3"/>
    </row>
    <row r="37" spans="3:3" x14ac:dyDescent="0.2">
      <c r="C37" s="3"/>
    </row>
    <row r="38" spans="3:3" x14ac:dyDescent="0.2">
      <c r="C38" s="3"/>
    </row>
  </sheetData>
  <sheetProtection algorithmName="SHA-512" hashValue="ZpicqvXGNgDWjRw0rr+ASjKwO36LlYI0BKdCoLAERzi6LBC0IHvdiCBkkhvbdpui2WnemVJtR/wb5XKyTCWEHg==" saltValue="2vfPqtUQkJ+p2+AfnMcgnA==" spinCount="100000" sheet="1" objects="1" scenarios="1" selectLockedCells="1" selectUnlockedCells="1"/>
  <mergeCells count="3">
    <mergeCell ref="B13:Q13"/>
    <mergeCell ref="B14:Q14"/>
    <mergeCell ref="B12:Q12"/>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17"/>
  <sheetViews>
    <sheetView workbookViewId="0">
      <selection activeCell="C2" sqref="C2"/>
    </sheetView>
  </sheetViews>
  <sheetFormatPr defaultColWidth="8.85546875" defaultRowHeight="14.25" x14ac:dyDescent="0.2"/>
  <cols>
    <col min="1" max="1" width="8.85546875" style="3"/>
    <col min="2" max="2" width="9.28515625" style="3" customWidth="1"/>
    <col min="3" max="3" width="51.85546875" style="18" customWidth="1"/>
    <col min="4" max="4" width="12.28515625" style="3" customWidth="1"/>
    <col min="5" max="11" width="8.85546875" style="3"/>
    <col min="12" max="12" width="9.42578125" style="3" bestFit="1" customWidth="1"/>
    <col min="13" max="15" width="8.85546875" style="3"/>
    <col min="16" max="16" width="8.85546875" style="3" customWidth="1"/>
    <col min="17" max="16384" width="8.85546875" style="3"/>
  </cols>
  <sheetData>
    <row r="1" spans="1:17" ht="34.15" customHeight="1" x14ac:dyDescent="0.3">
      <c r="A1" s="11" t="str">
        <f>"General Grant Information - " &amp;DATA!H2&amp;" SASP Administrators Report"</f>
        <v>General Grant Information - 2022 SASP Administrators Report</v>
      </c>
      <c r="B1" s="12"/>
      <c r="C1" s="15"/>
      <c r="D1" s="12"/>
      <c r="E1" s="12"/>
      <c r="F1" s="12"/>
      <c r="G1" s="12"/>
      <c r="H1" s="12"/>
      <c r="I1" s="12"/>
      <c r="J1" s="12"/>
      <c r="K1" s="12"/>
      <c r="L1" s="12"/>
      <c r="M1" s="12"/>
      <c r="N1" s="12"/>
      <c r="O1" s="12"/>
      <c r="P1" s="12"/>
    </row>
    <row r="2" spans="1:17" ht="28.15" customHeight="1" thickBot="1" x14ac:dyDescent="0.35">
      <c r="A2" s="13" t="str">
        <f>Highlights!A2</f>
        <v>LOUISIANA</v>
      </c>
      <c r="B2" s="14"/>
      <c r="C2" s="16"/>
      <c r="D2" s="14"/>
      <c r="E2" s="14"/>
      <c r="F2" s="14"/>
      <c r="G2" s="14"/>
      <c r="H2" s="14"/>
      <c r="I2" s="14"/>
      <c r="J2" s="14"/>
      <c r="K2" s="14"/>
      <c r="L2" s="14"/>
      <c r="M2" s="14"/>
      <c r="N2" s="14"/>
      <c r="O2" s="14"/>
      <c r="P2" s="14"/>
      <c r="Q2" s="7"/>
    </row>
    <row r="3" spans="1:17" ht="15" thickTop="1" x14ac:dyDescent="0.2"/>
    <row r="4" spans="1:17" ht="15" x14ac:dyDescent="0.2">
      <c r="B4" s="46" t="str">
        <f>"-    Information for this report was submitted by "&amp;COUNT(DATA[ID])&amp;" individual subgrantees for the January 1 – December 31, "&amp;DATA!H2&amp;" reporting period."</f>
        <v>-    Information for this report was submitted by 12 individual subgrantees for the January 1 – December 31, 2022 reporting period.</v>
      </c>
    </row>
    <row r="5" spans="1:17" ht="15" x14ac:dyDescent="0.2">
      <c r="B5" s="46" t="str">
        <f>"-    "&amp;COUNTIF(DATA[IS_FBO],"YES")&amp;" ("&amp;ROUND(100*COUNTIF(DATA[IS_FBO],"YES")/COUNT(DATA[ID]),1)&amp;"%) subgrantee(s) were faith-based organizations."</f>
        <v>-    0 (0%) subgrantee(s) were faith-based organizations.</v>
      </c>
    </row>
    <row r="6" spans="1:17" ht="15" x14ac:dyDescent="0.2">
      <c r="B6" s="46" t="str">
        <f>"-    "&amp;COUNTIF(DATA[ADDRESSES_TRIBAL_NATIONS],"YES")&amp;" ("&amp;ROUND(100*COUNTIF(DATA[ADDRESSES_TRIBAL_NATIONS],"YES")/COUNT(DATA[ID]),1)&amp;"%) subgrantees reported using SASP Program funds for projects that specifically addressed tribal populations."</f>
        <v>-    0 (0%) subgrantees reported using SASP Program funds for projects that specifically addressed tribal populations.</v>
      </c>
    </row>
    <row r="7" spans="1:17" ht="15" x14ac:dyDescent="0.2">
      <c r="B7" s="46" t="str">
        <f>"-    The following is a complete list of the types of funded organizations:"</f>
        <v>-    The following is a complete list of the types of funded organizations:</v>
      </c>
    </row>
    <row r="8" spans="1:17" x14ac:dyDescent="0.2">
      <c r="B8" s="9"/>
      <c r="C8" s="19"/>
      <c r="D8" s="9"/>
    </row>
    <row r="9" spans="1:17" ht="28.9" customHeight="1" x14ac:dyDescent="0.2">
      <c r="A9" s="6"/>
      <c r="B9" s="6"/>
      <c r="C9" s="154" t="s">
        <v>2</v>
      </c>
      <c r="D9" s="154" t="s">
        <v>3</v>
      </c>
      <c r="E9" s="154"/>
      <c r="F9" s="7"/>
    </row>
    <row r="10" spans="1:17" x14ac:dyDescent="0.2">
      <c r="A10" s="6"/>
      <c r="B10" s="6"/>
      <c r="C10" s="154"/>
      <c r="D10" s="27" t="s">
        <v>4</v>
      </c>
      <c r="E10" s="27" t="s">
        <v>5</v>
      </c>
      <c r="F10" s="7"/>
    </row>
    <row r="11" spans="1:17" ht="15" x14ac:dyDescent="0.25">
      <c r="A11" s="6"/>
      <c r="B11" s="6"/>
      <c r="C11" s="1" t="s">
        <v>251</v>
      </c>
      <c r="D11" s="22">
        <f>COUNTIF(DATA[TYPE_OF_ORGANIZATION],"SEXUAL ASSAULT PROGRAM")</f>
        <v>6</v>
      </c>
      <c r="E11" s="43">
        <f t="shared" ref="E11:E16" si="0">IF(SUM($D$11:$D$16)=0,"N/A",IF(AND(D11/SUM($D$11:$D$16)&lt;0.005,D11/SUM($D$11:$D$16)&gt;0),"&lt;1%",D11/SUM($D$11:$D$16)))</f>
        <v>0.5</v>
      </c>
      <c r="F11" s="8"/>
    </row>
    <row r="12" spans="1:17" ht="15" x14ac:dyDescent="0.25">
      <c r="A12" s="6"/>
      <c r="B12" s="6"/>
      <c r="C12" s="22" t="s">
        <v>252</v>
      </c>
      <c r="D12" s="22">
        <f>COUNTIF(DATA[TYPE_OF_ORGANIZATION],"DUAL PROGRAM")</f>
        <v>5</v>
      </c>
      <c r="E12" s="43">
        <f t="shared" si="0"/>
        <v>0.41666666666666669</v>
      </c>
      <c r="F12" s="8"/>
    </row>
    <row r="13" spans="1:17" ht="15" x14ac:dyDescent="0.25">
      <c r="A13" s="6"/>
      <c r="B13" s="6"/>
      <c r="C13" s="1" t="s">
        <v>253</v>
      </c>
      <c r="D13" s="22">
        <f>COUNTIF(DATA[TYPE_OF_ORGANIZATION],"SEXUAL ASSULT/DUAL COALITION")</f>
        <v>1</v>
      </c>
      <c r="E13" s="43">
        <f t="shared" si="0"/>
        <v>8.3333333333333329E-2</v>
      </c>
      <c r="F13" s="8"/>
    </row>
    <row r="14" spans="1:17" ht="15" x14ac:dyDescent="0.25">
      <c r="A14" s="6"/>
      <c r="B14" s="6"/>
      <c r="C14" s="1" t="s">
        <v>6</v>
      </c>
      <c r="D14" s="22">
        <f>COUNTIF(DATA[TYPE_OF_ORGANIZATION],"Community-based Organization")</f>
        <v>0</v>
      </c>
      <c r="E14" s="43">
        <f t="shared" si="0"/>
        <v>0</v>
      </c>
      <c r="F14" s="8"/>
    </row>
    <row r="15" spans="1:17" ht="15" x14ac:dyDescent="0.25">
      <c r="A15" s="6"/>
      <c r="B15" s="6"/>
      <c r="C15" s="1" t="s">
        <v>7</v>
      </c>
      <c r="D15" s="22">
        <f>COUNTIF(DATA[TYPE_OF_ORGANIZATION],"OTHER")</f>
        <v>0</v>
      </c>
      <c r="E15" s="43">
        <f t="shared" si="0"/>
        <v>0</v>
      </c>
      <c r="F15" s="8"/>
    </row>
    <row r="16" spans="1:17" ht="15" x14ac:dyDescent="0.25">
      <c r="A16" s="6"/>
      <c r="B16" s="6"/>
      <c r="C16" s="1" t="s">
        <v>254</v>
      </c>
      <c r="D16" s="22">
        <f>COUNTIF(DATA[TYPE_OF_ORGANIZATION],"TRIBAL SEXUAL ASSUALT RPOGRAM")</f>
        <v>0</v>
      </c>
      <c r="E16" s="43">
        <f t="shared" si="0"/>
        <v>0</v>
      </c>
      <c r="F16" s="8"/>
    </row>
    <row r="17" spans="2:5" ht="15" x14ac:dyDescent="0.25">
      <c r="B17" s="10"/>
      <c r="C17" s="17"/>
      <c r="D17" s="10"/>
      <c r="E17" s="5"/>
    </row>
  </sheetData>
  <sheetProtection algorithmName="SHA-512" hashValue="3//2R2UunzDT0ADxK5zeiDAxa6M2fDg2oTGraGB6ma9yu12HwnfWntcojrurWXu+jTINzK+Qga6a/Th6e4dIIw==" saltValue="d1FtmT2XvAeZfhUTPLVYTA==" spinCount="100000" sheet="1" objects="1" scenarios="1" selectLockedCells="1" selectUnlockedCells="1"/>
  <autoFilter ref="C9:E16">
    <filterColumn colId="1" showButton="0"/>
  </autoFilter>
  <sortState ref="C12:E16">
    <sortCondition descending="1" ref="D11:D16"/>
  </sortState>
  <mergeCells count="2">
    <mergeCell ref="C9:C10"/>
    <mergeCell ref="D9:E9"/>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dimension ref="A1:XEW18"/>
  <sheetViews>
    <sheetView workbookViewId="0">
      <selection activeCell="C2" sqref="C2"/>
    </sheetView>
  </sheetViews>
  <sheetFormatPr defaultColWidth="8.85546875" defaultRowHeight="14.25" x14ac:dyDescent="0.2"/>
  <cols>
    <col min="1" max="1" width="8.85546875" style="3"/>
    <col min="2" max="2" width="9.28515625" style="3" customWidth="1"/>
    <col min="3" max="3" width="74.140625" style="18" customWidth="1"/>
    <col min="4" max="4" width="9.28515625" style="3" customWidth="1"/>
    <col min="5" max="5" width="13.85546875" style="3" customWidth="1"/>
    <col min="6" max="9" width="8.85546875" style="3"/>
    <col min="10" max="10" width="8.85546875" style="3" customWidth="1"/>
    <col min="11" max="16384" width="8.85546875" style="3"/>
  </cols>
  <sheetData>
    <row r="1" spans="1:16377" ht="34.15" customHeight="1" x14ac:dyDescent="0.3">
      <c r="A1" s="11" t="str">
        <f>"Staff - " &amp;DATA!H2&amp;" SASP Administrators Report"</f>
        <v>Staff - 2022 SASP Administrators Report</v>
      </c>
      <c r="B1" s="12"/>
      <c r="C1" s="15"/>
      <c r="D1" s="12"/>
      <c r="E1" s="12"/>
      <c r="F1" s="12"/>
      <c r="G1" s="12"/>
      <c r="H1" s="12"/>
      <c r="I1" s="12"/>
      <c r="J1" s="12"/>
    </row>
    <row r="2" spans="1:16377" ht="28.15" customHeight="1" thickBot="1" x14ac:dyDescent="0.35">
      <c r="A2" s="13" t="str">
        <f>'General Grant Information'!A2</f>
        <v>LOUISIANA</v>
      </c>
      <c r="B2" s="14"/>
      <c r="C2" s="16"/>
      <c r="D2" s="14"/>
      <c r="E2" s="14"/>
      <c r="F2" s="14"/>
      <c r="G2" s="14"/>
      <c r="H2" s="14"/>
      <c r="I2" s="14"/>
      <c r="J2" s="14"/>
      <c r="K2" s="7"/>
    </row>
    <row r="3" spans="1:16377" ht="15" thickTop="1" x14ac:dyDescent="0.2"/>
    <row r="4" spans="1:16377" ht="15" x14ac:dyDescent="0.2">
      <c r="A4" s="44"/>
      <c r="B4" s="46" t="str">
        <f>"-    Number of individual subgrantees using SASP Program funds for staff: "&amp;COUNTIF(DATA[funds_staff],"YES")&amp;" ("&amp;ROUND(100*COUNTIF(DATA[funds_staff],"YES")/COUNT(DATA[ID]),1)&amp;"% of all subgrantees reporting)"</f>
        <v>-    Number of individual subgrantees using SASP Program funds for staff: 12 (100% of all subgrantees reporting)</v>
      </c>
    </row>
    <row r="5" spans="1:16377" ht="15" x14ac:dyDescent="0.2">
      <c r="A5" s="4"/>
      <c r="B5" s="46" t="str">
        <f>"-    The following is a complete list of the types of staff positions funded with SASP Program grant funds:"</f>
        <v>-    The following is a complete list of the types of staff positions funded with SASP Program grant funds:</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row>
    <row r="6" spans="1:16377" x14ac:dyDescent="0.2">
      <c r="B6" s="9"/>
      <c r="C6" s="19"/>
      <c r="D6" s="9"/>
    </row>
    <row r="7" spans="1:16377" ht="28.9" customHeight="1" x14ac:dyDescent="0.2">
      <c r="A7" s="6"/>
      <c r="B7" s="6"/>
      <c r="C7" s="47" t="s">
        <v>8</v>
      </c>
      <c r="D7" s="47" t="s">
        <v>9</v>
      </c>
      <c r="E7" s="47" t="s">
        <v>10</v>
      </c>
      <c r="F7" s="7"/>
    </row>
    <row r="8" spans="1:16377" x14ac:dyDescent="0.2">
      <c r="A8" s="6"/>
      <c r="B8" s="6"/>
      <c r="C8" s="1" t="s">
        <v>11</v>
      </c>
      <c r="D8" s="104">
        <f>SUM(DATA[STAFF_FTE_VICTIM_ADVOCATE])</f>
        <v>3.21</v>
      </c>
      <c r="E8" s="43">
        <f t="shared" ref="E8:E17" si="0">IF($D$18=0,"N/A",IF(AND(D8/SUM($D$8:$D$17)&lt;0.005,D8/SUM($D$8:$D$17)&gt;0),"&lt;1%",D8/SUM($D$8:$D$17)))</f>
        <v>0.30571428571428572</v>
      </c>
      <c r="F8" s="7"/>
    </row>
    <row r="9" spans="1:16377" x14ac:dyDescent="0.2">
      <c r="A9" s="6"/>
      <c r="B9" s="6"/>
      <c r="C9" s="1" t="s">
        <v>13</v>
      </c>
      <c r="D9" s="104">
        <f>SUM(DATA[STAFF_FTE_COUNSELOR])</f>
        <v>2.62</v>
      </c>
      <c r="E9" s="43">
        <f t="shared" si="0"/>
        <v>0.24952380952380954</v>
      </c>
      <c r="F9" s="7"/>
    </row>
    <row r="10" spans="1:16377" x14ac:dyDescent="0.2">
      <c r="A10" s="6"/>
      <c r="B10" s="6"/>
      <c r="C10" s="1" t="s">
        <v>16</v>
      </c>
      <c r="D10" s="104">
        <f>SUM(DATA[STAFF_FTE_ADMIN])</f>
        <v>1.52</v>
      </c>
      <c r="E10" s="43">
        <f t="shared" si="0"/>
        <v>0.14476190476190476</v>
      </c>
      <c r="F10" s="7"/>
    </row>
    <row r="11" spans="1:16377" x14ac:dyDescent="0.2">
      <c r="A11" s="6"/>
      <c r="B11" s="6"/>
      <c r="C11" s="1" t="s">
        <v>12</v>
      </c>
      <c r="D11" s="104">
        <f>SUM(DATA[STAFF_FTE_PROGRAM_COORDINATOR])</f>
        <v>1.3700000000000003</v>
      </c>
      <c r="E11" s="43">
        <f t="shared" si="0"/>
        <v>0.1304761904761905</v>
      </c>
      <c r="F11" s="7"/>
    </row>
    <row r="12" spans="1:16377" x14ac:dyDescent="0.2">
      <c r="A12" s="6"/>
      <c r="B12" s="6"/>
      <c r="C12" s="1" t="s">
        <v>18</v>
      </c>
      <c r="D12" s="104">
        <f>SUM(DATA[STAFF_FTE_OUTREACH_WORKER])</f>
        <v>0.66999999999999993</v>
      </c>
      <c r="E12" s="43">
        <f t="shared" si="0"/>
        <v>6.3809523809523802E-2</v>
      </c>
      <c r="F12" s="7"/>
    </row>
    <row r="13" spans="1:16377" x14ac:dyDescent="0.2">
      <c r="A13" s="6"/>
      <c r="B13" s="6"/>
      <c r="C13" s="1" t="s">
        <v>7</v>
      </c>
      <c r="D13" s="104">
        <f>SUM(DATA[STAFF_FTE_OTHER])</f>
        <v>0.60000000000000009</v>
      </c>
      <c r="E13" s="43">
        <f t="shared" si="0"/>
        <v>5.7142857142857148E-2</v>
      </c>
      <c r="F13" s="7"/>
    </row>
    <row r="14" spans="1:16377" x14ac:dyDescent="0.2">
      <c r="A14" s="6"/>
      <c r="B14" s="6"/>
      <c r="C14" s="1" t="s">
        <v>15</v>
      </c>
      <c r="D14" s="104">
        <f>SUM(DATA[STAFF_FTE_SUPPORT])</f>
        <v>0.51</v>
      </c>
      <c r="E14" s="43">
        <f t="shared" si="0"/>
        <v>4.8571428571428571E-2</v>
      </c>
      <c r="F14" s="7"/>
    </row>
    <row r="15" spans="1:16377" hidden="1" x14ac:dyDescent="0.2">
      <c r="A15" s="6"/>
      <c r="B15" s="6"/>
      <c r="C15" s="1" t="s">
        <v>255</v>
      </c>
      <c r="D15" s="104">
        <f>SUM(DATA[STAFF_FTE_CHILD_ADVOCATE])</f>
        <v>0</v>
      </c>
      <c r="E15" s="43">
        <f t="shared" si="0"/>
        <v>0</v>
      </c>
      <c r="F15" s="7"/>
    </row>
    <row r="16" spans="1:16377" hidden="1" x14ac:dyDescent="0.2">
      <c r="A16" s="6"/>
      <c r="B16" s="6"/>
      <c r="C16" s="1" t="s">
        <v>14</v>
      </c>
      <c r="D16" s="104">
        <f>SUM(DATA[STAFF_FTE_LEGAL_ADVOCATE])</f>
        <v>0</v>
      </c>
      <c r="E16" s="43">
        <f t="shared" si="0"/>
        <v>0</v>
      </c>
      <c r="F16" s="7"/>
    </row>
    <row r="17" spans="1:6" hidden="1" x14ac:dyDescent="0.2">
      <c r="A17" s="6"/>
      <c r="B17" s="6"/>
      <c r="C17" s="1" t="s">
        <v>17</v>
      </c>
      <c r="D17" s="104">
        <f>SUM(DATA[STAFF_FTE_TRANSLATOR])</f>
        <v>0</v>
      </c>
      <c r="E17" s="43">
        <f t="shared" si="0"/>
        <v>0</v>
      </c>
      <c r="F17" s="7"/>
    </row>
    <row r="18" spans="1:6" ht="21" customHeight="1" x14ac:dyDescent="0.2">
      <c r="C18" s="20" t="s">
        <v>19</v>
      </c>
      <c r="D18" s="105">
        <f>SUM($D$8:$D$17)</f>
        <v>10.5</v>
      </c>
      <c r="E18" s="77">
        <f>IF($D$18=0,"N/A",D18/SUM($D$8:$D$17))</f>
        <v>1</v>
      </c>
    </row>
  </sheetData>
  <sheetProtection algorithmName="SHA-512" hashValue="+dMESHo6fzviuJLHvIXg8Yj+oP7X6HUq0DKVCGw4GVzRcnjhV9v69CcEq+pJc3FNuzsDkWYc0QsJb2rPPBJ19g==" saltValue="aCgkCIxc3kTn/hrMg8M2GQ==" spinCount="100000" sheet="1" objects="1" scenarios="1" selectLockedCells="1" selectUnlockedCells="1"/>
  <autoFilter ref="C7:E18">
    <filterColumn colId="1">
      <customFilters>
        <customFilter operator="greaterThan" val="0"/>
      </customFilters>
    </filterColumn>
  </autoFilter>
  <sortState ref="C8:E17">
    <sortCondition descending="1" ref="D8:D17"/>
  </sortState>
  <pageMargins left="0.7" right="0.7" top="0.75" bottom="0.75" header="0.3" footer="0.3"/>
  <pageSetup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10"/>
  <sheetViews>
    <sheetView workbookViewId="0">
      <selection activeCell="C2" sqref="C2"/>
    </sheetView>
  </sheetViews>
  <sheetFormatPr defaultColWidth="8.85546875" defaultRowHeight="14.25" x14ac:dyDescent="0.2"/>
  <cols>
    <col min="1" max="1" width="8.85546875" style="3"/>
    <col min="2" max="2" width="9.28515625" style="3" customWidth="1"/>
    <col min="3" max="3" width="74.140625" style="18" customWidth="1"/>
    <col min="4" max="4" width="17.7109375" style="3" customWidth="1"/>
    <col min="5" max="5" width="19.28515625" style="3" customWidth="1"/>
    <col min="6" max="11" width="8.85546875" style="3"/>
    <col min="12" max="12" width="8.85546875" style="3" customWidth="1"/>
    <col min="13" max="16384" width="8.85546875" style="3"/>
  </cols>
  <sheetData>
    <row r="1" spans="1:13" ht="34.15" customHeight="1" x14ac:dyDescent="0.3">
      <c r="A1" s="11" t="str">
        <f>"Informational Materials - " &amp;DATA!H2&amp;" SASP Administrators Report"</f>
        <v>Informational Materials - 2022 SASP Administrators Report</v>
      </c>
      <c r="B1" s="12"/>
      <c r="C1" s="15"/>
      <c r="D1" s="12"/>
      <c r="E1" s="12"/>
      <c r="F1" s="12"/>
      <c r="G1" s="12"/>
      <c r="H1" s="12"/>
      <c r="I1" s="12"/>
      <c r="J1" s="12"/>
      <c r="K1" s="12"/>
      <c r="L1" s="12"/>
    </row>
    <row r="2" spans="1:13" ht="28.15" customHeight="1" thickBot="1" x14ac:dyDescent="0.35">
      <c r="A2" s="13" t="str">
        <f>'General Grant Information'!A2</f>
        <v>LOUISIANA</v>
      </c>
      <c r="B2" s="14"/>
      <c r="C2" s="16"/>
      <c r="D2" s="14"/>
      <c r="E2" s="14"/>
      <c r="F2" s="14"/>
      <c r="G2" s="14"/>
      <c r="H2" s="14"/>
      <c r="I2" s="14"/>
      <c r="J2" s="14"/>
      <c r="K2" s="14"/>
      <c r="L2" s="14"/>
      <c r="M2" s="7"/>
    </row>
    <row r="3" spans="1:13" ht="15" thickTop="1" x14ac:dyDescent="0.2"/>
    <row r="4" spans="1:13" ht="15" x14ac:dyDescent="0.2">
      <c r="A4" s="44"/>
      <c r="B4" s="46" t="str">
        <f>"-    Number of individual subgrantees using SASP Program funds for informational materials: "&amp;COUNTIF(DATA[funds_products],"YES")&amp;" ("&amp;ROUND(100*COUNTIF(DATA[funds_products],"YES")/COUNT(DATA[ID]),1)&amp;"% of all subgrantees reporting)"</f>
        <v>-    Number of individual subgrantees using SASP Program funds for informational materials: 1 (8.3% of all subgrantees reporting)</v>
      </c>
    </row>
    <row r="5" spans="1:13" x14ac:dyDescent="0.2">
      <c r="B5" s="9"/>
      <c r="C5" s="19"/>
      <c r="D5" s="9"/>
    </row>
    <row r="6" spans="1:13" ht="38.25" x14ac:dyDescent="0.2">
      <c r="A6" s="6"/>
      <c r="B6" s="6"/>
      <c r="C6" s="47" t="s">
        <v>256</v>
      </c>
      <c r="D6" s="47" t="s">
        <v>257</v>
      </c>
      <c r="E6" s="47" t="s">
        <v>258</v>
      </c>
      <c r="F6" s="7"/>
      <c r="G6" s="7"/>
    </row>
    <row r="7" spans="1:13" ht="25.5" x14ac:dyDescent="0.2">
      <c r="A7" s="6"/>
      <c r="B7" s="6"/>
      <c r="C7" s="1" t="s">
        <v>259</v>
      </c>
      <c r="D7" s="22">
        <f>SUM(DATA[PROD_NUM_DEV_BROCHURES_1],DATA[PROD_NUM_DEV_BROCHURES_2],DATA[PROD_NUM_DEV_BROCHURES_3])</f>
        <v>2</v>
      </c>
      <c r="E7" s="50">
        <f>SUM(DATA[PROD_NUM_USED_BROCHURES_1],DATA[PROD_NUM_USED_BROCHURES_2],DATA[PROD_NUM_USED_BROCHURES_3])</f>
        <v>5000</v>
      </c>
      <c r="F7" s="7"/>
      <c r="G7" s="7"/>
    </row>
    <row r="8" spans="1:13" x14ac:dyDescent="0.2">
      <c r="A8" s="6"/>
      <c r="B8" s="6"/>
      <c r="C8" s="1" t="s">
        <v>260</v>
      </c>
      <c r="D8" s="22">
        <f>SUM(DATA[PROD_NUM_DEV_PROMO_PROD_1],DATA[PROD_NUM_DEV_PROMO_PROD_2],DATA[PROD_NUM_DEV_PROMO_PROD_3])</f>
        <v>1</v>
      </c>
      <c r="E8" s="50">
        <f>SUM(DATA[PROD_NUM_USED_PROMO_PROD_1],DATA[PROD_NUM_USED_PROMO_PROD_2],DATA[PROD_NUM_USED_PROMO_PROD_3])</f>
        <v>1000</v>
      </c>
      <c r="F8" s="7"/>
      <c r="G8" s="7"/>
    </row>
    <row r="9" spans="1:13" ht="25.5" x14ac:dyDescent="0.2">
      <c r="A9" s="6"/>
      <c r="B9" s="6"/>
      <c r="C9" s="1" t="s">
        <v>261</v>
      </c>
      <c r="D9" s="22">
        <f>SUM(DATA[PROD_NUM_DEV_WEBSITE_1],DATA[PROD_NUM_DEV_WEBSITE_2],DATA[PROD_NUM_DEV_WEBSITE_3])</f>
        <v>0</v>
      </c>
      <c r="E9" s="50">
        <f>SUM(DATA[PROD_NUM_USED_WEBSITE_1],DATA[PROD_NUM_USED_WEBSITE_2],DATA[PROD_NUM_USED_WEBSITE_3])</f>
        <v>0</v>
      </c>
      <c r="F9" s="7"/>
      <c r="G9" s="7"/>
    </row>
    <row r="10" spans="1:13" x14ac:dyDescent="0.2">
      <c r="C10" s="1" t="s">
        <v>7</v>
      </c>
      <c r="D10" s="79">
        <f>SUM(DATA[PROD_NUM_DEV_OTHER_1])</f>
        <v>0</v>
      </c>
      <c r="E10" s="50">
        <f>SUM(DATA[PROD_NUM_USED_OTHER_1])</f>
        <v>0</v>
      </c>
    </row>
  </sheetData>
  <sheetProtection algorithmName="SHA-512" hashValue="e2csEQKmOk4P6evDiN5Q4vPOqfnVoMg2vYjM1h+1JNDrZgGC22HjbfH3PFhYBKnX12RKq6kPRfaqZjktGfQNNg==" saltValue="SmLJVkUBNrrcrxgmFsEBYw==" spinCount="100000" sheet="1" objects="1" scenarios="1" selectLockedCells="1" selectUnlockedCells="1"/>
  <autoFilter ref="C6:E9"/>
  <pageMargins left="0.7" right="0.7" top="0.75" bottom="0.75" header="0.3" footer="0.3"/>
  <pageSetup orientation="portrait"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63"/>
  <sheetViews>
    <sheetView zoomScale="90" zoomScaleNormal="90" workbookViewId="0">
      <selection activeCell="C2" sqref="C2"/>
    </sheetView>
  </sheetViews>
  <sheetFormatPr defaultColWidth="8.85546875" defaultRowHeight="14.25" x14ac:dyDescent="0.2"/>
  <cols>
    <col min="1" max="1" width="2.85546875" style="3" customWidth="1"/>
    <col min="2" max="2" width="9.7109375" style="3" customWidth="1"/>
    <col min="3" max="3" width="50.28515625" style="18" customWidth="1"/>
    <col min="4" max="4" width="19.5703125" style="3" customWidth="1"/>
    <col min="5" max="5" width="18.85546875" style="3" customWidth="1"/>
    <col min="6" max="6" width="9.140625" style="3" customWidth="1"/>
    <col min="7" max="7" width="17.42578125" style="3" customWidth="1"/>
    <col min="8" max="8" width="54" style="3" customWidth="1"/>
    <col min="9" max="9" width="11.140625" style="3" customWidth="1"/>
    <col min="10" max="10" width="11.42578125" style="3" customWidth="1"/>
    <col min="11" max="11" width="3" style="3" customWidth="1"/>
    <col min="12" max="12" width="3.28515625" style="3" customWidth="1"/>
    <col min="13" max="13" width="3.5703125" style="3" customWidth="1"/>
    <col min="14" max="14" width="7.85546875" style="3" customWidth="1"/>
    <col min="15" max="16384" width="8.85546875" style="3"/>
  </cols>
  <sheetData>
    <row r="1" spans="1:14" ht="34.15" customHeight="1" x14ac:dyDescent="0.3">
      <c r="A1" s="11" t="str">
        <f>"Victim Services - "&amp;DATA!H2&amp;" SASP Administrators Report"</f>
        <v>Victim Services - 2022 SASP Administrators Report</v>
      </c>
      <c r="B1" s="12"/>
      <c r="C1" s="15"/>
      <c r="D1" s="12"/>
      <c r="E1" s="12"/>
      <c r="F1" s="12"/>
      <c r="G1" s="12"/>
      <c r="H1" s="12"/>
    </row>
    <row r="2" spans="1:14" ht="28.15" customHeight="1" thickBot="1" x14ac:dyDescent="0.35">
      <c r="A2" s="13" t="str">
        <f>'General Grant Information'!A2</f>
        <v>LOUISIANA</v>
      </c>
      <c r="B2" s="14"/>
      <c r="C2" s="16"/>
      <c r="D2" s="14"/>
      <c r="E2" s="14"/>
      <c r="F2" s="14"/>
      <c r="G2" s="14"/>
      <c r="H2" s="14"/>
      <c r="I2" s="14"/>
      <c r="J2" s="14"/>
      <c r="K2" s="14"/>
      <c r="L2" s="14"/>
      <c r="M2" s="14"/>
      <c r="N2" s="14"/>
    </row>
    <row r="3" spans="1:14" ht="15" thickTop="1" x14ac:dyDescent="0.2"/>
    <row r="4" spans="1:14" ht="15" x14ac:dyDescent="0.2">
      <c r="A4" s="44"/>
      <c r="B4" s="51" t="str">
        <f>"-    During the 12-month reporting period, SASP Formula subgrantees provided services to "&amp;TEXT(SUM(DATA[VS_SRVD_AND_PRT_TOTAL]),"###,###")&amp;" victims/survivors of sexual assault."</f>
        <v>-    During the 12-month reporting period, SASP Formula subgrantees provided services to 2,123 victims/survivors of sexual assault.</v>
      </c>
    </row>
    <row r="5" spans="1:14" ht="15" x14ac:dyDescent="0.2">
      <c r="A5" s="44"/>
      <c r="B5" s="51" t="str">
        <f>"-    Of the protection orders for which victim services staff provided assisstance, "&amp;SUM(DATA[PO_TEMP_GRANT])&amp;" temporary and "&amp;SUM(DATA[PO_FINAL_GRANT])&amp;" final orders were granted for sexual assault victims/survivors."</f>
        <v>-    Of the protection orders for which victim services staff provided assisstance, 7 temporary and 5 final orders were granted for sexual assault victims/survivors.</v>
      </c>
    </row>
    <row r="6" spans="1:14" ht="15" x14ac:dyDescent="0.2">
      <c r="B6" s="46"/>
    </row>
    <row r="7" spans="1:14" ht="31.15" customHeight="1" x14ac:dyDescent="0.2">
      <c r="B7" s="46"/>
      <c r="C7" s="168" t="s">
        <v>287</v>
      </c>
      <c r="D7" s="169"/>
      <c r="E7" s="170"/>
      <c r="G7" s="32"/>
      <c r="H7" s="165" t="s">
        <v>42</v>
      </c>
      <c r="I7" s="166"/>
      <c r="J7" s="167"/>
    </row>
    <row r="8" spans="1:14" ht="39" customHeight="1" x14ac:dyDescent="0.2">
      <c r="A8" s="6"/>
      <c r="B8" s="46"/>
      <c r="C8" s="171"/>
      <c r="D8" s="172" t="s">
        <v>20</v>
      </c>
      <c r="E8" s="173"/>
      <c r="H8" s="158" t="s">
        <v>42</v>
      </c>
      <c r="I8" s="172" t="s">
        <v>20</v>
      </c>
      <c r="J8" s="173"/>
    </row>
    <row r="9" spans="1:14" x14ac:dyDescent="0.2">
      <c r="A9" s="6"/>
      <c r="B9" s="6"/>
      <c r="C9" s="171"/>
      <c r="D9" s="27" t="s">
        <v>4</v>
      </c>
      <c r="E9" s="27" t="s">
        <v>5</v>
      </c>
      <c r="H9" s="160"/>
      <c r="I9" s="27" t="s">
        <v>4</v>
      </c>
      <c r="J9" s="27" t="s">
        <v>5</v>
      </c>
    </row>
    <row r="10" spans="1:14" x14ac:dyDescent="0.2">
      <c r="A10" s="6"/>
      <c r="B10" s="6"/>
      <c r="C10" s="57" t="s">
        <v>21</v>
      </c>
      <c r="D10" s="69">
        <f>SUM(DATA[VS_SERVD])</f>
        <v>2123</v>
      </c>
      <c r="E10" s="52">
        <f>D10/$D$13</f>
        <v>0.99671361502347422</v>
      </c>
      <c r="H10" s="48" t="s">
        <v>43</v>
      </c>
      <c r="I10" s="75">
        <f>SUM(DATA[VS_RLTN_SPOUSE])</f>
        <v>194</v>
      </c>
      <c r="J10" s="53">
        <f>I10/$I$16</f>
        <v>0.17168141592920355</v>
      </c>
    </row>
    <row r="11" spans="1:14" x14ac:dyDescent="0.2">
      <c r="A11" s="6"/>
      <c r="B11" s="6"/>
      <c r="C11" s="57" t="s">
        <v>22</v>
      </c>
      <c r="D11" s="69">
        <f>SUM(DATA[VS_PART_SRV])</f>
        <v>0</v>
      </c>
      <c r="E11" s="52">
        <f>D11/$D$13</f>
        <v>0</v>
      </c>
      <c r="H11" s="48" t="s">
        <v>44</v>
      </c>
      <c r="I11" s="75">
        <f>SUM(DATA[VS_RLTN_OTHR_FAMILY])</f>
        <v>427</v>
      </c>
      <c r="J11" s="53">
        <f>I11/$I$16</f>
        <v>0.37787610619469025</v>
      </c>
    </row>
    <row r="12" spans="1:14" x14ac:dyDescent="0.2">
      <c r="A12" s="6"/>
      <c r="B12" s="6"/>
      <c r="C12" s="57" t="s">
        <v>23</v>
      </c>
      <c r="D12" s="69">
        <f>SUM(DATA[VS_NOT_SRVD])</f>
        <v>7</v>
      </c>
      <c r="E12" s="52">
        <f>D12/$D$13</f>
        <v>3.2863849765258214E-3</v>
      </c>
      <c r="H12" s="48" t="s">
        <v>45</v>
      </c>
      <c r="I12" s="75">
        <f>SUM(DATA[VS_RLTN_DATING_RLTN])</f>
        <v>336</v>
      </c>
      <c r="J12" s="53">
        <f>I12/$I$16</f>
        <v>0.29734513274336283</v>
      </c>
    </row>
    <row r="13" spans="1:14" x14ac:dyDescent="0.2">
      <c r="A13" s="6"/>
      <c r="B13" s="2"/>
      <c r="C13" s="65" t="s">
        <v>24</v>
      </c>
      <c r="D13" s="70">
        <f>SUM(D10:D12)</f>
        <v>2130</v>
      </c>
      <c r="E13" s="66">
        <f>D13/$D$13</f>
        <v>1</v>
      </c>
      <c r="H13" s="48" t="s">
        <v>46</v>
      </c>
      <c r="I13" s="75">
        <f>SUM(DATA[VS_RLTN_ACQUAINTANCE])</f>
        <v>51</v>
      </c>
      <c r="J13" s="53">
        <f>I13/$I$16</f>
        <v>4.5132743362831858E-2</v>
      </c>
    </row>
    <row r="14" spans="1:14" x14ac:dyDescent="0.2">
      <c r="A14" s="6"/>
      <c r="C14" s="10"/>
      <c r="D14" s="10"/>
      <c r="E14" s="10"/>
      <c r="H14" s="48" t="s">
        <v>47</v>
      </c>
      <c r="I14" s="75">
        <f>SUM(DATA[VS_RLTN_STRANGER])</f>
        <v>122</v>
      </c>
      <c r="J14" s="53">
        <f>I14/$I$16</f>
        <v>0.1079646017699115</v>
      </c>
    </row>
    <row r="15" spans="1:14" x14ac:dyDescent="0.2">
      <c r="B15" s="4" t="str">
        <f>"-    Total number of victims/survivors receiving services: "&amp;TEXT(SUM(DATA[VS_SRVD_AND_PRT_TOTAL]),"##,###")&amp;" ("&amp;ROUND(100*SUM(DATA[VS_SRVD_AND_PRT_TOTAL])/D13,1)&amp;"% of those seeking services)"</f>
        <v>-    Total number of victims/survivors receiving services: 2,123 (99.7% of those seeking services)</v>
      </c>
      <c r="H15" s="48" t="s">
        <v>32</v>
      </c>
      <c r="I15" s="75">
        <f>SUM(DATA[VS_RLTN_UNKNOWN])</f>
        <v>1104</v>
      </c>
      <c r="J15" s="28"/>
    </row>
    <row r="16" spans="1:14" x14ac:dyDescent="0.2">
      <c r="A16" s="6"/>
      <c r="B16" s="4" t="str">
        <f>"-    Total number of secondary victims/survivors receiving services: "&amp;TEXT(SUM(DATA[SECONDARY_SERVED]),"##,###")</f>
        <v>-    Total number of secondary victims/survivors receiving services: 204</v>
      </c>
      <c r="C16" s="19"/>
      <c r="D16" s="9"/>
      <c r="E16" s="9"/>
      <c r="H16" s="67" t="s">
        <v>48</v>
      </c>
      <c r="I16" s="76">
        <f>SUM(I10:I14)</f>
        <v>1130</v>
      </c>
      <c r="J16" s="68">
        <f>I16/$I$16</f>
        <v>1</v>
      </c>
    </row>
    <row r="17" spans="1:10" x14ac:dyDescent="0.2">
      <c r="A17" s="6"/>
      <c r="B17" s="21"/>
    </row>
    <row r="18" spans="1:10" ht="41.25" customHeight="1" x14ac:dyDescent="0.2">
      <c r="A18" s="6"/>
      <c r="B18" s="6"/>
      <c r="C18" s="165" t="s">
        <v>55</v>
      </c>
      <c r="D18" s="166"/>
      <c r="E18" s="167"/>
      <c r="F18" s="6"/>
      <c r="G18" s="6"/>
      <c r="H18" s="168" t="s">
        <v>41</v>
      </c>
      <c r="I18" s="169"/>
      <c r="J18" s="170"/>
    </row>
    <row r="19" spans="1:10" ht="42" customHeight="1" thickBot="1" x14ac:dyDescent="0.25">
      <c r="A19" s="6"/>
      <c r="B19" s="6"/>
      <c r="C19" s="49" t="s">
        <v>49</v>
      </c>
      <c r="D19" s="49" t="s">
        <v>288</v>
      </c>
      <c r="E19" s="49" t="s">
        <v>262</v>
      </c>
      <c r="H19" s="23" t="s">
        <v>25</v>
      </c>
      <c r="I19" s="23" t="s">
        <v>288</v>
      </c>
      <c r="J19" s="23" t="s">
        <v>5</v>
      </c>
    </row>
    <row r="20" spans="1:10" ht="15" customHeight="1" thickBot="1" x14ac:dyDescent="0.25">
      <c r="A20" s="6"/>
      <c r="B20" s="6"/>
      <c r="C20" s="48" t="s">
        <v>52</v>
      </c>
      <c r="D20" s="71">
        <f>SUM(DATA[VS_TYPE_LANG_SVCS])</f>
        <v>1026</v>
      </c>
      <c r="E20" s="53">
        <f t="shared" ref="E20:E32" si="0">D20/($D$10+$D$11)</f>
        <v>0.48327837965143666</v>
      </c>
      <c r="F20" s="45"/>
      <c r="G20" s="45"/>
      <c r="H20" s="174" t="s">
        <v>26</v>
      </c>
      <c r="I20" s="175"/>
      <c r="J20" s="176"/>
    </row>
    <row r="21" spans="1:10" x14ac:dyDescent="0.2">
      <c r="A21" s="6"/>
      <c r="B21" s="6"/>
      <c r="C21" s="48" t="s">
        <v>50</v>
      </c>
      <c r="D21" s="71">
        <f>SUM(DATA[VS_TYPE_COUNSELING])</f>
        <v>603</v>
      </c>
      <c r="E21" s="53">
        <f t="shared" si="0"/>
        <v>0.2840320301460198</v>
      </c>
      <c r="F21" s="10"/>
      <c r="G21" s="10"/>
      <c r="H21" s="24" t="s">
        <v>27</v>
      </c>
      <c r="I21" s="74">
        <f>SUM(DATA[VS_DEMO_RACE_INDIAN])</f>
        <v>6</v>
      </c>
      <c r="J21" s="54" t="str">
        <f t="shared" ref="J21:J26" si="1">IF(SUM($I$21:$I$26)=0,"N/A",IF(AND(I21/SUM($I$21:$I$26)&gt;0,I21/SUM($I$21:$I$25)&lt;0.005),"&lt;1%",I21/SUM($I$21:$I$26)))</f>
        <v>&lt;1%</v>
      </c>
    </row>
    <row r="22" spans="1:10" x14ac:dyDescent="0.2">
      <c r="A22" s="6"/>
      <c r="B22" s="6"/>
      <c r="C22" s="48" t="s">
        <v>54</v>
      </c>
      <c r="D22" s="71">
        <f>SUM(DATA[VS_TYPE_VICTIM_ADVOCACY])</f>
        <v>430</v>
      </c>
      <c r="E22" s="53">
        <f t="shared" si="0"/>
        <v>0.20254357041921808</v>
      </c>
      <c r="F22" s="10"/>
      <c r="G22" s="10"/>
      <c r="H22" s="1" t="s">
        <v>28</v>
      </c>
      <c r="I22" s="74">
        <f>SUM(DATA[VS_DEMO_RACE_ASIAN])</f>
        <v>13</v>
      </c>
      <c r="J22" s="54">
        <f t="shared" si="1"/>
        <v>6.4967516241879056E-3</v>
      </c>
    </row>
    <row r="23" spans="1:10" x14ac:dyDescent="0.2">
      <c r="A23" s="6"/>
      <c r="B23" s="21"/>
      <c r="C23" s="48" t="s">
        <v>51</v>
      </c>
      <c r="D23" s="71">
        <f>SUM(DATA[VS_TYPE_CRISIS_INTERVNTN])</f>
        <v>400</v>
      </c>
      <c r="E23" s="53">
        <f t="shared" si="0"/>
        <v>0.18841262364578426</v>
      </c>
      <c r="F23" s="10"/>
      <c r="G23" s="10"/>
      <c r="H23" s="1" t="s">
        <v>29</v>
      </c>
      <c r="I23" s="74">
        <f>SUM(DATA[VS_DEMO_RACE_BLACK])</f>
        <v>340</v>
      </c>
      <c r="J23" s="54">
        <f t="shared" si="1"/>
        <v>0.16991504247876063</v>
      </c>
    </row>
    <row r="24" spans="1:10" x14ac:dyDescent="0.2">
      <c r="A24" s="6"/>
      <c r="B24" s="6"/>
      <c r="C24" s="48" t="s">
        <v>267</v>
      </c>
      <c r="D24" s="71">
        <f>SUM(DATA[VS_TYPE_HOSPITAL])</f>
        <v>289</v>
      </c>
      <c r="E24" s="53">
        <f t="shared" si="0"/>
        <v>0.13612812058407914</v>
      </c>
      <c r="F24" s="6"/>
      <c r="G24" s="6"/>
      <c r="H24" s="1" t="s">
        <v>40</v>
      </c>
      <c r="I24" s="74">
        <f>SUM(DATA[VS_DEMO_RACE_LATINO])</f>
        <v>1020</v>
      </c>
      <c r="J24" s="54">
        <f t="shared" si="1"/>
        <v>0.50974512743628186</v>
      </c>
    </row>
    <row r="25" spans="1:10" x14ac:dyDescent="0.2">
      <c r="A25" s="6"/>
      <c r="B25" s="6"/>
      <c r="C25" s="48" t="s">
        <v>264</v>
      </c>
      <c r="D25" s="71">
        <f>SUM(DATA[VS_TYPE_CRIM_JUST_ADVOC])</f>
        <v>234</v>
      </c>
      <c r="E25" s="53">
        <f t="shared" si="0"/>
        <v>0.11022138483278379</v>
      </c>
      <c r="H25" s="1" t="s">
        <v>30</v>
      </c>
      <c r="I25" s="74">
        <f>SUM(DATA[VS_DEMO_RACE_PACIFIC])</f>
        <v>2</v>
      </c>
      <c r="J25" s="54" t="str">
        <f t="shared" si="1"/>
        <v>&lt;1%</v>
      </c>
    </row>
    <row r="26" spans="1:10" x14ac:dyDescent="0.2">
      <c r="A26" s="6"/>
      <c r="B26" s="6"/>
      <c r="C26" s="48" t="s">
        <v>7</v>
      </c>
      <c r="D26" s="71">
        <f>SUM(DATA[VS_TYPE_OTHER])</f>
        <v>49</v>
      </c>
      <c r="E26" s="53">
        <f t="shared" si="0"/>
        <v>2.3080546396608573E-2</v>
      </c>
      <c r="F26" s="45"/>
      <c r="G26" s="45"/>
      <c r="H26" s="1" t="s">
        <v>31</v>
      </c>
      <c r="I26" s="74">
        <f>SUM(DATA[VS_DEMO_RACE_WHITE])</f>
        <v>620</v>
      </c>
      <c r="J26" s="54">
        <f t="shared" si="1"/>
        <v>0.30984507746126938</v>
      </c>
    </row>
    <row r="27" spans="1:10" ht="15" thickBot="1" x14ac:dyDescent="0.25">
      <c r="A27" s="6"/>
      <c r="B27" s="6"/>
      <c r="C27" s="48" t="s">
        <v>263</v>
      </c>
      <c r="D27" s="71">
        <f>SUM(DATA[VS_TYPE_CIVIL_LGL_ADVOC])</f>
        <v>47</v>
      </c>
      <c r="E27" s="53">
        <f t="shared" si="0"/>
        <v>2.2138483278379653E-2</v>
      </c>
      <c r="F27" s="10"/>
      <c r="G27" s="10"/>
      <c r="H27" s="1" t="s">
        <v>32</v>
      </c>
      <c r="I27" s="74">
        <f>SUM(DATA[VS_DEMO_RACE_UNKNOWN])</f>
        <v>122</v>
      </c>
      <c r="J27" s="26"/>
    </row>
    <row r="28" spans="1:10" ht="15" customHeight="1" thickBot="1" x14ac:dyDescent="0.25">
      <c r="A28" s="6"/>
      <c r="B28" s="6"/>
      <c r="C28" s="48" t="s">
        <v>269</v>
      </c>
      <c r="D28" s="71">
        <f>SUM(DATA[VS_TYPE_MATERIAL_ASST])</f>
        <v>9</v>
      </c>
      <c r="E28" s="53">
        <f t="shared" si="0"/>
        <v>4.2392840320301462E-3</v>
      </c>
      <c r="F28" s="10"/>
      <c r="G28" s="10"/>
      <c r="H28" s="174" t="s">
        <v>33</v>
      </c>
      <c r="I28" s="175"/>
      <c r="J28" s="176"/>
    </row>
    <row r="29" spans="1:10" x14ac:dyDescent="0.2">
      <c r="A29" s="6"/>
      <c r="B29" s="6"/>
      <c r="C29" s="48" t="s">
        <v>53</v>
      </c>
      <c r="D29" s="71">
        <f>SUM(DATA[VS_TYPE_TRANSPORTATION])</f>
        <v>4</v>
      </c>
      <c r="E29" s="53">
        <f t="shared" si="0"/>
        <v>1.8841262364578427E-3</v>
      </c>
      <c r="F29" s="10"/>
      <c r="G29" s="10"/>
      <c r="H29" s="25" t="s">
        <v>34</v>
      </c>
      <c r="I29" s="74">
        <f>SUM(DATA[VS_DEMO_GNDR_FEMALE])</f>
        <v>902</v>
      </c>
      <c r="J29" s="54">
        <f>IF(SUM($I$29:$I$30)=0,"N/A",IF(AND(I29/SUM($I$29:$I$30)&gt;0,I29/SUM($I$29:$I$30)&lt;0.005),"&lt;1%",I29/SUM($I$29:$I$30)))</f>
        <v>0.87828627069133403</v>
      </c>
    </row>
    <row r="30" spans="1:10" x14ac:dyDescent="0.2">
      <c r="A30" s="6"/>
      <c r="B30" s="6"/>
      <c r="C30" s="48" t="s">
        <v>265</v>
      </c>
      <c r="D30" s="71">
        <f>SUM(DATA[VS_TYPE_EMPLOY_CNSL])</f>
        <v>0</v>
      </c>
      <c r="E30" s="53">
        <f t="shared" si="0"/>
        <v>0</v>
      </c>
      <c r="F30" s="6"/>
      <c r="G30" s="6"/>
      <c r="H30" s="25" t="s">
        <v>35</v>
      </c>
      <c r="I30" s="74">
        <f>SUM(DATA[VS_DEMO_GNDR_MALE])</f>
        <v>125</v>
      </c>
      <c r="J30" s="54">
        <f>IF(SUM($I$29:$I$30)=0,"N/A",IF(AND(I30/SUM($I$29:$I$30)&gt;0,I30/SUM($I$29:$I$30)&lt;0.005),"&lt;1%",I30/SUM($I$29:$I$30)))</f>
        <v>0.12171372930866602</v>
      </c>
    </row>
    <row r="31" spans="1:10" ht="15" thickBot="1" x14ac:dyDescent="0.25">
      <c r="B31" s="10"/>
      <c r="C31" s="48" t="s">
        <v>266</v>
      </c>
      <c r="D31" s="71">
        <f>SUM(DATA[VS_TYPE_FINACIAL_CNSL])</f>
        <v>0</v>
      </c>
      <c r="E31" s="53">
        <f t="shared" si="0"/>
        <v>0</v>
      </c>
      <c r="H31" s="25" t="s">
        <v>32</v>
      </c>
      <c r="I31" s="74">
        <f>SUM(DATA[VS_DEMO_GNDR_UNKNOWN])</f>
        <v>1096</v>
      </c>
      <c r="J31" s="26"/>
    </row>
    <row r="32" spans="1:10" ht="15" customHeight="1" thickBot="1" x14ac:dyDescent="0.25">
      <c r="B32" s="6"/>
      <c r="C32" s="48" t="s">
        <v>268</v>
      </c>
      <c r="D32" s="71">
        <f>SUM(DATA[VS_TYPE_JOB_TRAINING])</f>
        <v>0</v>
      </c>
      <c r="E32" s="53">
        <f t="shared" si="0"/>
        <v>0</v>
      </c>
      <c r="F32" s="10"/>
      <c r="G32" s="10"/>
      <c r="H32" s="174" t="s">
        <v>36</v>
      </c>
      <c r="I32" s="175"/>
      <c r="J32" s="176"/>
    </row>
    <row r="33" spans="2:10" x14ac:dyDescent="0.2">
      <c r="B33" s="6"/>
      <c r="C33" s="10"/>
      <c r="D33" s="10"/>
      <c r="E33" s="10"/>
      <c r="F33" s="10"/>
      <c r="G33" s="10"/>
      <c r="H33" s="1" t="s">
        <v>270</v>
      </c>
      <c r="I33" s="73">
        <f>SUM(DATA[VS_DEMO_AGE_0_TO_6])</f>
        <v>58</v>
      </c>
      <c r="J33" s="56">
        <f t="shared" ref="J33:J38" si="2">IF(SUM($I$33:$I$38)=0,"N/A",IF(AND(I33/SUM($I$33:$I$38)&gt;0,I33/SUM($I$33:$I$38)&lt;0.005),"&lt;1%",I33/SUM($I$33:$I$38)))</f>
        <v>5.6147144240077447E-2</v>
      </c>
    </row>
    <row r="34" spans="2:10" x14ac:dyDescent="0.2">
      <c r="B34" s="6"/>
      <c r="C34" s="10"/>
      <c r="D34" s="10"/>
      <c r="E34" s="10"/>
      <c r="F34" s="10"/>
      <c r="G34" s="10"/>
      <c r="H34" s="55" t="str">
        <f>"7-12"</f>
        <v>7-12</v>
      </c>
      <c r="I34" s="73">
        <f>SUM(DATA[VS_DEMO_AGE_7_TO_12])</f>
        <v>116</v>
      </c>
      <c r="J34" s="56">
        <f t="shared" si="2"/>
        <v>0.11229428848015489</v>
      </c>
    </row>
    <row r="35" spans="2:10" ht="15" x14ac:dyDescent="0.2">
      <c r="B35" s="6"/>
      <c r="C35" s="165" t="s">
        <v>274</v>
      </c>
      <c r="D35" s="166"/>
      <c r="E35" s="166"/>
      <c r="F35" s="10"/>
      <c r="G35" s="10"/>
      <c r="H35" s="1" t="s">
        <v>271</v>
      </c>
      <c r="I35" s="73">
        <f>SUM(DATA[VS_DEMO_AGE_13_TO_17])</f>
        <v>94</v>
      </c>
      <c r="J35" s="56">
        <f t="shared" si="2"/>
        <v>9.0997095837366898E-2</v>
      </c>
    </row>
    <row r="36" spans="2:10" x14ac:dyDescent="0.2">
      <c r="B36" s="6"/>
      <c r="C36" s="155"/>
      <c r="D36" s="158" t="s">
        <v>289</v>
      </c>
      <c r="E36" s="158" t="s">
        <v>278</v>
      </c>
      <c r="F36" s="10"/>
      <c r="G36" s="10"/>
      <c r="H36" s="1" t="s">
        <v>37</v>
      </c>
      <c r="I36" s="73">
        <f>SUM(DATA[VS_DEMO_AGE_18_TO_24])</f>
        <v>235</v>
      </c>
      <c r="J36" s="56">
        <f t="shared" si="2"/>
        <v>0.22749273959341723</v>
      </c>
    </row>
    <row r="37" spans="2:10" x14ac:dyDescent="0.2">
      <c r="B37" s="6"/>
      <c r="C37" s="156"/>
      <c r="D37" s="159"/>
      <c r="E37" s="159"/>
      <c r="F37" s="10"/>
      <c r="G37" s="10"/>
      <c r="H37" s="1" t="s">
        <v>38</v>
      </c>
      <c r="I37" s="73">
        <f>SUM(DATA[VS_DEMO_AGE_25_TO_59])</f>
        <v>504</v>
      </c>
      <c r="J37" s="56">
        <f t="shared" si="2"/>
        <v>0.4878993223620523</v>
      </c>
    </row>
    <row r="38" spans="2:10" x14ac:dyDescent="0.2">
      <c r="B38" s="6"/>
      <c r="C38" s="157"/>
      <c r="D38" s="160"/>
      <c r="E38" s="160"/>
      <c r="F38" s="10"/>
      <c r="G38" s="10"/>
      <c r="H38" s="1" t="s">
        <v>39</v>
      </c>
      <c r="I38" s="73">
        <f>SUM(DATA[VS_DEMO_AGE_60_OR_OVER])</f>
        <v>26</v>
      </c>
      <c r="J38" s="56">
        <f t="shared" si="2"/>
        <v>2.516940948693127E-2</v>
      </c>
    </row>
    <row r="39" spans="2:10" x14ac:dyDescent="0.2">
      <c r="B39" s="6"/>
      <c r="C39" s="161" t="s">
        <v>275</v>
      </c>
      <c r="D39" s="163">
        <f>SUM(DATA[HOTLINE_CALLS_VICTIMS])</f>
        <v>1087</v>
      </c>
      <c r="E39" s="163">
        <f>SUM(DATA[HOTLINE_CALLS_TOTAL])</f>
        <v>3942</v>
      </c>
      <c r="F39" s="10"/>
      <c r="G39" s="10"/>
      <c r="H39" s="1" t="s">
        <v>32</v>
      </c>
      <c r="I39" s="73">
        <f>SUM(DATA[VS_DEMO_AGE_UNKNOWN])</f>
        <v>1090</v>
      </c>
      <c r="J39" s="26"/>
    </row>
    <row r="40" spans="2:10" ht="15" customHeight="1" x14ac:dyDescent="0.2">
      <c r="B40" s="6"/>
      <c r="C40" s="162"/>
      <c r="D40" s="164"/>
      <c r="E40" s="164"/>
      <c r="F40" s="10"/>
      <c r="G40" s="10"/>
    </row>
    <row r="41" spans="2:10" x14ac:dyDescent="0.2">
      <c r="C41" s="48" t="s">
        <v>276</v>
      </c>
      <c r="D41" s="72">
        <f>SUM(DATA[WALK_IN_INFO_VICTIMS])</f>
        <v>49</v>
      </c>
      <c r="E41" s="72">
        <f>SUM(DATA[WALK_IN_INFO_TOTAL])</f>
        <v>74</v>
      </c>
      <c r="F41" s="10"/>
      <c r="G41" s="10"/>
    </row>
    <row r="42" spans="2:10" x14ac:dyDescent="0.2">
      <c r="C42" s="48" t="s">
        <v>277</v>
      </c>
      <c r="D42" s="72">
        <f>SUM(DATA[WEB_INFO_VICTIMS])</f>
        <v>9</v>
      </c>
      <c r="E42" s="72">
        <f>SUM(DATA[WEB_INFO_TOTAL])</f>
        <v>13</v>
      </c>
      <c r="F42" s="10"/>
      <c r="G42" s="10"/>
    </row>
    <row r="43" spans="2:10" x14ac:dyDescent="0.2">
      <c r="C43" s="63"/>
      <c r="D43" s="64"/>
      <c r="E43" s="64"/>
      <c r="F43" s="10"/>
      <c r="G43" s="10"/>
    </row>
    <row r="44" spans="2:10" x14ac:dyDescent="0.2">
      <c r="C44" s="3"/>
      <c r="F44" s="10"/>
      <c r="G44" s="10"/>
    </row>
    <row r="45" spans="2:10" x14ac:dyDescent="0.2">
      <c r="C45" s="59" t="s">
        <v>286</v>
      </c>
    </row>
    <row r="46" spans="2:10" x14ac:dyDescent="0.2">
      <c r="C46" s="3" t="str">
        <f>IF(RNS!F2="","No victim was reported as not served","- "&amp;RNS!F2)</f>
        <v>- Other</v>
      </c>
    </row>
    <row r="47" spans="2:10" x14ac:dyDescent="0.2">
      <c r="C47" s="3" t="str">
        <f>IF(RNS!F3="","","- "&amp;RNS!F3)</f>
        <v/>
      </c>
    </row>
    <row r="48" spans="2:10" x14ac:dyDescent="0.2">
      <c r="C48" s="3" t="str">
        <f>IF(RNS!F4="","","- "&amp;RNS!F4)</f>
        <v/>
      </c>
    </row>
    <row r="49" spans="3:8" x14ac:dyDescent="0.2">
      <c r="C49" s="3" t="str">
        <f>IF(RNS!F5="","","- "&amp;RNS!F5)</f>
        <v/>
      </c>
    </row>
    <row r="50" spans="3:8" x14ac:dyDescent="0.2">
      <c r="C50" s="3" t="str">
        <f>IF(RNS!F6="","","- "&amp;RNS!F6)</f>
        <v/>
      </c>
      <c r="H50" s="10"/>
    </row>
    <row r="51" spans="3:8" x14ac:dyDescent="0.2">
      <c r="C51" s="3" t="str">
        <f>IF(RNS!F7="","","- "&amp;RNS!F7)</f>
        <v/>
      </c>
      <c r="H51" s="10"/>
    </row>
    <row r="52" spans="3:8" x14ac:dyDescent="0.2">
      <c r="C52" s="3" t="str">
        <f>IF(RNS!F8="","","- "&amp;RNS!F8)</f>
        <v/>
      </c>
      <c r="H52" s="10"/>
    </row>
    <row r="53" spans="3:8" x14ac:dyDescent="0.2">
      <c r="C53" s="3" t="str">
        <f>IF(RNS!F9="","","- "&amp;RNS!F9)</f>
        <v/>
      </c>
    </row>
    <row r="54" spans="3:8" x14ac:dyDescent="0.2">
      <c r="C54" s="3" t="str">
        <f>IF(RNS!F10="","","- "&amp;RNS!F10)</f>
        <v/>
      </c>
    </row>
    <row r="55" spans="3:8" x14ac:dyDescent="0.2">
      <c r="C55" s="3" t="str">
        <f>IF(RNS!F11="","","- "&amp;RNS!F11)</f>
        <v/>
      </c>
    </row>
    <row r="56" spans="3:8" x14ac:dyDescent="0.2">
      <c r="C56" s="3" t="str">
        <f>IF(RNS!F12="","","- "&amp;RNS!F12)</f>
        <v/>
      </c>
    </row>
    <row r="57" spans="3:8" x14ac:dyDescent="0.2">
      <c r="C57" s="3" t="str">
        <f>IF(RNS!F13="","","- "&amp;RNS!F13)</f>
        <v/>
      </c>
    </row>
    <row r="58" spans="3:8" x14ac:dyDescent="0.2">
      <c r="C58" s="3" t="str">
        <f>IF(RNS!F14="","","- "&amp;RNS!F14)</f>
        <v/>
      </c>
    </row>
    <row r="59" spans="3:8" x14ac:dyDescent="0.2">
      <c r="C59" s="3" t="str">
        <f>IF(RNS!F15="","","- "&amp;RNS!F15)</f>
        <v/>
      </c>
    </row>
    <row r="60" spans="3:8" x14ac:dyDescent="0.2">
      <c r="C60" s="3" t="str">
        <f>IF(RNS!F16="","","- "&amp;RNS!F16)</f>
        <v/>
      </c>
    </row>
    <row r="61" spans="3:8" x14ac:dyDescent="0.2">
      <c r="C61" s="3" t="str">
        <f>IF(RNS!F17="","","- "&amp;RNS!F17)</f>
        <v/>
      </c>
    </row>
    <row r="62" spans="3:8" x14ac:dyDescent="0.2">
      <c r="C62" s="3"/>
    </row>
    <row r="63" spans="3:8" x14ac:dyDescent="0.2">
      <c r="C63" s="3"/>
    </row>
  </sheetData>
  <sheetProtection algorithmName="SHA-512" hashValue="0cGcaWo/QHMYC0hY2TAXtGXbjNHCkzwFBP4sS3ulMEkaKVqsY6aTFzfjiQ386K0f5JIPNeEpifJtMx1jC/tStg==" saltValue="M4/QIiDN6m579oYqOeJe6g==" spinCount="100000" sheet="1" objects="1" scenarios="1" selectLockedCells="1" selectUnlockedCells="1"/>
  <sortState ref="C20:E32">
    <sortCondition descending="1" ref="D20:D32"/>
  </sortState>
  <mergeCells count="18">
    <mergeCell ref="C35:E35"/>
    <mergeCell ref="C18:E18"/>
    <mergeCell ref="H18:J18"/>
    <mergeCell ref="C7:E7"/>
    <mergeCell ref="H7:J7"/>
    <mergeCell ref="C8:C9"/>
    <mergeCell ref="D8:E8"/>
    <mergeCell ref="H8:H9"/>
    <mergeCell ref="I8:J8"/>
    <mergeCell ref="H20:J20"/>
    <mergeCell ref="H28:J28"/>
    <mergeCell ref="H32:J32"/>
    <mergeCell ref="C36:C38"/>
    <mergeCell ref="D36:D38"/>
    <mergeCell ref="E36:E38"/>
    <mergeCell ref="C39:C40"/>
    <mergeCell ref="D39:D40"/>
    <mergeCell ref="E39:E40"/>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vt:lpstr>
      <vt:lpstr>Checks</vt:lpstr>
      <vt:lpstr>RNS</vt:lpstr>
      <vt:lpstr>Highlights</vt:lpstr>
      <vt:lpstr>General Grant Information</vt:lpstr>
      <vt:lpstr>Staff</vt:lpstr>
      <vt:lpstr>Informational Materials</vt:lpstr>
      <vt:lpstr>Victim Services</vt:lpstr>
    </vt:vector>
  </TitlesOfParts>
  <Company>University of Maine System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Ferris</dc:creator>
  <cp:lastModifiedBy>Anthony Myles</cp:lastModifiedBy>
  <dcterms:created xsi:type="dcterms:W3CDTF">2021-04-06T14:50:09Z</dcterms:created>
  <dcterms:modified xsi:type="dcterms:W3CDTF">2023-09-28T12:52:17Z</dcterms:modified>
</cp:coreProperties>
</file>